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5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6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7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8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9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0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106"/>
  <workbookPr/>
  <mc:AlternateContent xmlns:mc="http://schemas.openxmlformats.org/markup-compatibility/2006">
    <mc:Choice Requires="x15">
      <x15ac:absPath xmlns:x15ac="http://schemas.microsoft.com/office/spreadsheetml/2010/11/ac" url="/Users/havardstadsoy/Onedrive/Masteroppgaven/Data/Leveres med oppgaven/"/>
    </mc:Choice>
  </mc:AlternateContent>
  <bookViews>
    <workbookView xWindow="0" yWindow="460" windowWidth="25600" windowHeight="14320" tabRatio="500" activeTab="8"/>
  </bookViews>
  <sheets>
    <sheet name="Tabell 4-2" sheetId="15" r:id="rId1"/>
    <sheet name="Figur 4-1,2 tabell 4-5" sheetId="2" r:id="rId2"/>
    <sheet name="Tabell 5-6,7" sheetId="6" r:id="rId3"/>
    <sheet name="Tabell 5-9,10" sheetId="7" r:id="rId4"/>
    <sheet name="Portefølje Norge " sheetId="3" r:id="rId5"/>
    <sheet name="Portfølje Sverige " sheetId="4" r:id="rId6"/>
    <sheet name="Portefølje Danmark" sheetId="5" r:id="rId7"/>
    <sheet name="Portefølje med Eiendom i NOK" sheetId="13" r:id="rId8"/>
    <sheet name="Selskapsobligasjoner" sheetId="14" r:id="rId9"/>
    <sheet name="Skandinavia per sektor" sheetId="8" r:id="rId10"/>
    <sheet name="Skandinavia per sektor og sted" sheetId="9" r:id="rId11"/>
    <sheet name="Sverige i NOK" sheetId="11" r:id="rId12"/>
    <sheet name="Danmark i NOK" sheetId="12" r:id="rId13"/>
  </sheets>
  <externalReferences>
    <externalReference r:id="rId14"/>
    <externalReference r:id="rId15"/>
    <externalReference r:id="rId16"/>
  </externalReferences>
  <definedNames>
    <definedName name="__seg1">[1]LangControl!$D$91</definedName>
    <definedName name="__seg10">[1]LangControl!$D$100</definedName>
    <definedName name="__seg11">[1]LangControl!$D$101</definedName>
    <definedName name="__seg12">[1]LangControl!$D$102</definedName>
    <definedName name="__seg13">[1]LangControl!$D$103</definedName>
    <definedName name="__seg2">[1]LangControl!$D$92</definedName>
    <definedName name="__seg3">[1]LangControl!$D$93</definedName>
    <definedName name="__seg4">[1]LangControl!$D$94</definedName>
    <definedName name="__seg5">[1]LangControl!$D$95</definedName>
    <definedName name="__seg6">[1]LangControl!$D$96</definedName>
    <definedName name="__seg7">[1]LangControl!$D$97</definedName>
    <definedName name="__seg8">[1]LangControl!$D$98</definedName>
    <definedName name="__seg9">[1]LangControl!$D$99</definedName>
    <definedName name="_seg1">[1]LangControl!$D$91</definedName>
    <definedName name="_seg10">[1]LangControl!$D$100</definedName>
    <definedName name="_seg11">[1]LangControl!$D$101</definedName>
    <definedName name="_seg12">[1]LangControl!$D$102</definedName>
    <definedName name="_seg13">[1]LangControl!$D$103</definedName>
    <definedName name="_seg2">[1]LangControl!$D$92</definedName>
    <definedName name="_seg3">[1]LangControl!$D$93</definedName>
    <definedName name="_seg4">[1]LangControl!$D$94</definedName>
    <definedName name="_seg5">[1]LangControl!$D$95</definedName>
    <definedName name="_seg6">[1]LangControl!$D$96</definedName>
    <definedName name="_seg7">[1]LangControl!$D$97</definedName>
    <definedName name="_seg8">[1]LangControl!$D$98</definedName>
    <definedName name="_seg9">[1]LangControl!$D$99</definedName>
    <definedName name="allassets1" localSheetId="0">[2]LangControl!$D$8</definedName>
    <definedName name="allassets1">[1]LangControl!$D$8</definedName>
    <definedName name="hCAPEXPPSQM">[1]LangControl!$D$338</definedName>
    <definedName name="hCCVG">[1]LangControl!$D$261</definedName>
    <definedName name="hCERVG">[1]LangControl!$D$262</definedName>
    <definedName name="hCINCR">[1]LangControl!$D$260</definedName>
    <definedName name="hCNINV">[1]LangControl!$D$341</definedName>
    <definedName name="hCOTHCAPEXP">[1]LangControl!$D$344</definedName>
    <definedName name="hcount.CV" localSheetId="0">[2]LangControl!$D$350</definedName>
    <definedName name="hcount.CV">[1]LangControl!$D$350</definedName>
    <definedName name="hCTOTDEVEXP">[1]LangControl!$D$343</definedName>
    <definedName name="hCTOTPURCH">[1]LangControl!$D$345</definedName>
    <definedName name="hCTOTSALES">[1]LangControl!$D$348</definedName>
    <definedName name="hCTOVER">[1]LangControl!$D$342</definedName>
    <definedName name="hCTR">[1]LangControl!$D$259</definedName>
    <definedName name="hCV" localSheetId="0">[2]LangControl!$D$349</definedName>
    <definedName name="hCV">[1]LangControl!$D$349</definedName>
    <definedName name="hCVPSQM">[1]LangControl!$D$371</definedName>
    <definedName name="hCWTTHEYLDSH">[1]LangControl!$D$267</definedName>
    <definedName name="hERVPSQM_allassets">[1]LangControl!$D$352</definedName>
    <definedName name="hGBADDEBTPSQM">[1]LangControl!$D$291</definedName>
    <definedName name="hGINSCOSTPSQM">[1]LangControl!$D$299</definedName>
    <definedName name="hGIRYRPSQM">[1]LangControl!$D$336</definedName>
    <definedName name="hGMAINTCOSTPSQM">[1]LangControl!$D$302</definedName>
    <definedName name="hGMGTCOSTPSQM">[1]LangControl!$D$290</definedName>
    <definedName name="hGPROPCAREPSQM">[1]LangControl!$D$314</definedName>
    <definedName name="hGPROPTAXPSQM">[1]LangControl!$D$315</definedName>
    <definedName name="hNIRPSQM">[1]LangControl!$D$357</definedName>
    <definedName name="hNPURCH_AP">[1]LangControl!$D$346</definedName>
    <definedName name="hNSALINYR">[1]LangControl!$D$347</definedName>
    <definedName name="hNTOTOPCOSTPSQM">[1]LangControl!$D$287</definedName>
    <definedName name="hOTHINC_TAXREDNPSQM">[1]LangControl!$D$337</definedName>
    <definedName name="hratioAVERAGELOTSIZE">[1]LangControl!$D$351</definedName>
    <definedName name="hRENTPASPSQM">[1]LangControl!$D$355</definedName>
    <definedName name="hRENTRECPSQM">[1]LangControl!$D$361</definedName>
    <definedName name="hRESIDUAL_CCVG_ERVG">[1]LangControl!$D$265</definedName>
    <definedName name="hSERVCHRGEINCPSQM_NO">[1]LangControl!$D$317</definedName>
    <definedName name="hSERVCHRGEPSQM_NO">[1]LangControl!$D$311</definedName>
    <definedName name="hVACRATE_NOSW">[1]LangControl!$D$369</definedName>
    <definedName name="hWTTHEYLD">[1]LangControl!$D$281</definedName>
    <definedName name="list_segTbl">[1]SegTableControl!$E$2:$E$5</definedName>
    <definedName name="sect1" localSheetId="0">[2]LangControl!$D$2</definedName>
    <definedName name="sect1">[1]LangControl!$D$2</definedName>
    <definedName name="sect2" localSheetId="0">[2]LangControl!$D$3</definedName>
    <definedName name="sect2">[1]LangControl!$D$3</definedName>
    <definedName name="sect3" localSheetId="0">[2]LangControl!$D$4</definedName>
    <definedName name="sect3">[1]LangControl!$D$4</definedName>
    <definedName name="sect4" localSheetId="0">[2]LangControl!$D$5</definedName>
    <definedName name="sect4">[1]LangControl!$D$5</definedName>
    <definedName name="sect5" localSheetId="0">[2]LangControl!$D$6</definedName>
    <definedName name="sect5">[1]LangControl!$D$6</definedName>
    <definedName name="seg2var1">[1]LangControl!$D$123</definedName>
    <definedName name="seg2var10">[1]LangControl!$D$132</definedName>
    <definedName name="seg2var11">[1]LangControl!$D$133</definedName>
    <definedName name="seg2var12">[1]LangControl!$D$134</definedName>
    <definedName name="seg2var13">[1]LangControl!$D$135</definedName>
    <definedName name="seg2var14">[1]LangControl!$D$136</definedName>
    <definedName name="seg2var15">[1]LangControl!$D$137</definedName>
    <definedName name="seg2var16">[1]LangControl!$D$138</definedName>
    <definedName name="seg2var17">[1]LangControl!$D$139</definedName>
    <definedName name="seg2var18">[1]LangControl!$D$140</definedName>
    <definedName name="seg2var19">[1]LangControl!$D$141</definedName>
    <definedName name="seg2var2">[1]LangControl!$D$124</definedName>
    <definedName name="seg2var20">[1]LangControl!$D$142</definedName>
    <definedName name="seg2var3">[1]LangControl!$D$125</definedName>
    <definedName name="seg2var4">[1]LangControl!$D$126</definedName>
    <definedName name="seg2var5">[1]LangControl!$D$127</definedName>
    <definedName name="seg2var6">[1]LangControl!$D$128</definedName>
    <definedName name="seg2var7">[1]LangControl!$D$129</definedName>
    <definedName name="seg2var8">[1]LangControl!$D$130</definedName>
    <definedName name="seg2var9">[1]LangControl!$D$131</definedName>
    <definedName name="seg3var1">[1]LangControl!$D$153</definedName>
    <definedName name="seg3var10">[1]LangControl!$D$162</definedName>
    <definedName name="seg3var11">[1]LangControl!$D$163</definedName>
    <definedName name="seg3var12">[1]LangControl!$D$164</definedName>
    <definedName name="seg3var13">[1]LangControl!$D$165</definedName>
    <definedName name="seg3var14">[1]LangControl!$D$166</definedName>
    <definedName name="seg3var15">[1]LangControl!$D$167</definedName>
    <definedName name="seg3var16">[1]LangControl!$D$168</definedName>
    <definedName name="seg3var17">[1]LangControl!$D$169</definedName>
    <definedName name="seg3var18">[1]LangControl!$D$170</definedName>
    <definedName name="seg3var19">[1]LangControl!$D$171</definedName>
    <definedName name="seg3var2">[1]LangControl!$D$154</definedName>
    <definedName name="seg3var20">[1]LangControl!$D$172</definedName>
    <definedName name="seg3var3">[1]LangControl!$D$155</definedName>
    <definedName name="seg3var4">[1]LangControl!$D$156</definedName>
    <definedName name="seg3var5">[1]LangControl!$D$157</definedName>
    <definedName name="seg3var6">[1]LangControl!$D$158</definedName>
    <definedName name="seg3var7">[1]LangControl!$D$159</definedName>
    <definedName name="seg3var8">[1]LangControl!$D$160</definedName>
    <definedName name="seg3var9">[1]LangControl!$D$161</definedName>
    <definedName name="segTbl1">[1]SegTableControl!$E$2</definedName>
    <definedName name="segTbl5">[1]SegTableControl!$E$3</definedName>
    <definedName name="segTbl7">[1]SegTableControl!$E$4</definedName>
    <definedName name="segTbl8">[1]SegTableControl!$E$5</definedName>
    <definedName name="select_segTbl">[1]SegTableControl!$B$1</definedName>
    <definedName name="solver_adj" localSheetId="6" hidden="1">'Portefølje Danmark'!$AS$3</definedName>
    <definedName name="solver_adj" localSheetId="4" hidden="1">'Portefølje Norge '!$BP$3</definedName>
    <definedName name="solver_adj" localSheetId="5" hidden="1">'Portfølje Sverige '!$AV$3</definedName>
    <definedName name="solver_cvg" localSheetId="6" hidden="1">0.0001</definedName>
    <definedName name="solver_cvg" localSheetId="4" hidden="1">0.0001</definedName>
    <definedName name="solver_cvg" localSheetId="5" hidden="1">0.0001</definedName>
    <definedName name="solver_drv" localSheetId="6" hidden="1">1</definedName>
    <definedName name="solver_drv" localSheetId="4" hidden="1">1</definedName>
    <definedName name="solver_drv" localSheetId="5" hidden="1">1</definedName>
    <definedName name="solver_eng" localSheetId="6" hidden="1">1</definedName>
    <definedName name="solver_eng" localSheetId="4" hidden="1">1</definedName>
    <definedName name="solver_eng" localSheetId="5" hidden="1">1</definedName>
    <definedName name="solver_itr" localSheetId="6" hidden="1">2147483647</definedName>
    <definedName name="solver_itr" localSheetId="4" hidden="1">2147483647</definedName>
    <definedName name="solver_itr" localSheetId="5" hidden="1">2147483647</definedName>
    <definedName name="solver_lhs1" localSheetId="5" hidden="1">'Portfølje Sverige '!$AS$15</definedName>
    <definedName name="solver_lin" localSheetId="6" hidden="1">2</definedName>
    <definedName name="solver_lin" localSheetId="4" hidden="1">2</definedName>
    <definedName name="solver_lin" localSheetId="5" hidden="1">2</definedName>
    <definedName name="solver_mip" localSheetId="6" hidden="1">2147483647</definedName>
    <definedName name="solver_mip" localSheetId="4" hidden="1">2147483647</definedName>
    <definedName name="solver_mip" localSheetId="5" hidden="1">2147483647</definedName>
    <definedName name="solver_mni" localSheetId="6" hidden="1">30</definedName>
    <definedName name="solver_mni" localSheetId="4" hidden="1">30</definedName>
    <definedName name="solver_mni" localSheetId="5" hidden="1">30</definedName>
    <definedName name="solver_mrt" localSheetId="6" hidden="1">0.075</definedName>
    <definedName name="solver_mrt" localSheetId="4" hidden="1">0.075</definedName>
    <definedName name="solver_mrt" localSheetId="5" hidden="1">0.075</definedName>
    <definedName name="solver_msl" localSheetId="6" hidden="1">2</definedName>
    <definedName name="solver_msl" localSheetId="4" hidden="1">2</definedName>
    <definedName name="solver_msl" localSheetId="5" hidden="1">2</definedName>
    <definedName name="solver_neg" localSheetId="6" hidden="1">1</definedName>
    <definedName name="solver_neg" localSheetId="4" hidden="1">1</definedName>
    <definedName name="solver_neg" localSheetId="5" hidden="1">1</definedName>
    <definedName name="solver_nod" localSheetId="6" hidden="1">2147483647</definedName>
    <definedName name="solver_nod" localSheetId="4" hidden="1">2147483647</definedName>
    <definedName name="solver_nod" localSheetId="5" hidden="1">2147483647</definedName>
    <definedName name="solver_num" localSheetId="6" hidden="1">0</definedName>
    <definedName name="solver_num" localSheetId="4" hidden="1">0</definedName>
    <definedName name="solver_num" localSheetId="5" hidden="1">0</definedName>
    <definedName name="solver_opt" localSheetId="6" hidden="1">'Portefølje Danmark'!$AQ$15</definedName>
    <definedName name="solver_opt" localSheetId="4" hidden="1">'Portefølje Norge '!$BN$15</definedName>
    <definedName name="solver_opt" localSheetId="5" hidden="1">'Portfølje Sverige '!$AS$15</definedName>
    <definedName name="solver_pre" localSheetId="6" hidden="1">0.000001</definedName>
    <definedName name="solver_pre" localSheetId="4" hidden="1">0.000001</definedName>
    <definedName name="solver_pre" localSheetId="5" hidden="1">0.000001</definedName>
    <definedName name="solver_rbv" localSheetId="6" hidden="1">1</definedName>
    <definedName name="solver_rbv" localSheetId="4" hidden="1">1</definedName>
    <definedName name="solver_rbv" localSheetId="5" hidden="1">1</definedName>
    <definedName name="solver_rel1" localSheetId="5" hidden="1">2</definedName>
    <definedName name="solver_rhs1" localSheetId="5" hidden="1">'Portfølje Sverige '!$AU$15</definedName>
    <definedName name="solver_rlx" localSheetId="6" hidden="1">1</definedName>
    <definedName name="solver_rlx" localSheetId="4" hidden="1">1</definedName>
    <definedName name="solver_rlx" localSheetId="5" hidden="1">1</definedName>
    <definedName name="solver_rsd" localSheetId="6" hidden="1">0</definedName>
    <definedName name="solver_rsd" localSheetId="4" hidden="1">0</definedName>
    <definedName name="solver_rsd" localSheetId="5" hidden="1">0</definedName>
    <definedName name="solver_scl" localSheetId="6" hidden="1">2</definedName>
    <definedName name="solver_scl" localSheetId="4" hidden="1">2</definedName>
    <definedName name="solver_scl" localSheetId="5" hidden="1">2</definedName>
    <definedName name="solver_sho" localSheetId="6" hidden="1">2</definedName>
    <definedName name="solver_sho" localSheetId="4" hidden="1">2</definedName>
    <definedName name="solver_sho" localSheetId="5" hidden="1">2</definedName>
    <definedName name="solver_ssz" localSheetId="6" hidden="1">100</definedName>
    <definedName name="solver_ssz" localSheetId="4" hidden="1">100</definedName>
    <definedName name="solver_ssz" localSheetId="5" hidden="1">100</definedName>
    <definedName name="solver_tim" localSheetId="6" hidden="1">2147483647</definedName>
    <definedName name="solver_tim" localSheetId="4" hidden="1">2147483647</definedName>
    <definedName name="solver_tim" localSheetId="5" hidden="1">2147483647</definedName>
    <definedName name="solver_tol" localSheetId="6" hidden="1">0.01</definedName>
    <definedName name="solver_tol" localSheetId="4" hidden="1">0.01</definedName>
    <definedName name="solver_tol" localSheetId="5" hidden="1">0.01</definedName>
    <definedName name="solver_typ" localSheetId="6" hidden="1">3</definedName>
    <definedName name="solver_typ" localSheetId="4" hidden="1">3</definedName>
    <definedName name="solver_typ" localSheetId="5" hidden="1">3</definedName>
    <definedName name="solver_val" localSheetId="6" hidden="1">0.16327469</definedName>
    <definedName name="solver_val" localSheetId="4" hidden="1">0.194193</definedName>
    <definedName name="solver_val" localSheetId="5" hidden="1">0.1672133</definedName>
    <definedName name="solver_ver" localSheetId="6" hidden="1">2</definedName>
    <definedName name="solver_ver" localSheetId="4" hidden="1">2</definedName>
    <definedName name="solver_ver" localSheetId="5" hidden="1">2</definedName>
    <definedName name="title_ann">[1]LangControl!$D$394</definedName>
    <definedName name="title_count">[1]LangControl!$D$403</definedName>
    <definedName name="title_idx">[1]LangControl!$D$395</definedName>
    <definedName name="title1">[1]LangControl!$D$384</definedName>
    <definedName name="title2">[1]LangControl!$D$385</definedName>
    <definedName name="title3">[1]LangControl!$D$386</definedName>
    <definedName name="title4">[1]LangControl!$D$387</definedName>
    <definedName name="title5">[1]LangControl!$D$388</definedName>
    <definedName name="title6">[1]LangControl!$D$389</definedName>
    <definedName name="title7">[1]LangControl!$D$390</definedName>
    <definedName name="title9">[1]LangControl!$D$404</definedName>
  </definedName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73" i="15" l="1"/>
  <c r="Q73" i="15"/>
  <c r="R73" i="15"/>
  <c r="S73" i="15"/>
  <c r="T73" i="15"/>
  <c r="U73" i="15"/>
  <c r="V73" i="15"/>
  <c r="W73" i="15"/>
  <c r="X73" i="15"/>
  <c r="Y73" i="15"/>
  <c r="Z73" i="15"/>
  <c r="AA73" i="15"/>
  <c r="AB73" i="15"/>
  <c r="AC73" i="15"/>
  <c r="P72" i="15"/>
  <c r="Q72" i="15"/>
  <c r="R72" i="15"/>
  <c r="S72" i="15"/>
  <c r="T72" i="15"/>
  <c r="U72" i="15"/>
  <c r="V72" i="15"/>
  <c r="W72" i="15"/>
  <c r="X72" i="15"/>
  <c r="Y72" i="15"/>
  <c r="Z72" i="15"/>
  <c r="AA72" i="15"/>
  <c r="AB72" i="15"/>
  <c r="AC72" i="15"/>
  <c r="P71" i="15"/>
  <c r="Q71" i="15"/>
  <c r="R71" i="15"/>
  <c r="S71" i="15"/>
  <c r="T71" i="15"/>
  <c r="U71" i="15"/>
  <c r="V71" i="15"/>
  <c r="W71" i="15"/>
  <c r="X71" i="15"/>
  <c r="Y71" i="15"/>
  <c r="Z71" i="15"/>
  <c r="AA71" i="15"/>
  <c r="AB71" i="15"/>
  <c r="AC71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AB70" i="15"/>
  <c r="AC70" i="15"/>
  <c r="P69" i="15"/>
  <c r="Q69" i="15"/>
  <c r="R69" i="15"/>
  <c r="S69" i="15"/>
  <c r="T69" i="15"/>
  <c r="U69" i="15"/>
  <c r="V69" i="15"/>
  <c r="W69" i="15"/>
  <c r="X69" i="15"/>
  <c r="Y69" i="15"/>
  <c r="Z69" i="15"/>
  <c r="AA69" i="15"/>
  <c r="AB69" i="15"/>
  <c r="AC69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P62" i="15"/>
  <c r="Q62" i="15"/>
  <c r="R62" i="15"/>
  <c r="S62" i="15"/>
  <c r="T62" i="15"/>
  <c r="U62" i="15"/>
  <c r="V62" i="15"/>
  <c r="W62" i="15"/>
  <c r="X62" i="15"/>
  <c r="Y62" i="15"/>
  <c r="Z62" i="15"/>
  <c r="AA62" i="15"/>
  <c r="AB62" i="15"/>
  <c r="AC62" i="15"/>
  <c r="P61" i="15"/>
  <c r="Q61" i="15"/>
  <c r="R61" i="15"/>
  <c r="S61" i="15"/>
  <c r="T61" i="15"/>
  <c r="U61" i="15"/>
  <c r="V61" i="15"/>
  <c r="W61" i="15"/>
  <c r="X61" i="15"/>
  <c r="Y61" i="15"/>
  <c r="Z61" i="15"/>
  <c r="AA61" i="15"/>
  <c r="AB61" i="15"/>
  <c r="AC61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B58" i="15"/>
  <c r="AA58" i="15"/>
  <c r="Z58" i="15"/>
  <c r="Y58" i="15"/>
  <c r="X58" i="15"/>
  <c r="W58" i="15"/>
  <c r="V58" i="15"/>
  <c r="U58" i="15"/>
  <c r="T58" i="15"/>
  <c r="S58" i="15"/>
  <c r="R58" i="15"/>
  <c r="Q58" i="15"/>
  <c r="P58" i="15"/>
  <c r="AF52" i="15"/>
  <c r="AG52" i="15"/>
  <c r="AH52" i="15"/>
  <c r="AI52" i="15"/>
  <c r="AJ52" i="15"/>
  <c r="AK52" i="15"/>
  <c r="AL52" i="15"/>
  <c r="AM52" i="15"/>
  <c r="AN52" i="15"/>
  <c r="AO52" i="15"/>
  <c r="AP52" i="15"/>
  <c r="AQ52" i="15"/>
  <c r="AR52" i="15"/>
  <c r="AS52" i="15"/>
  <c r="AF51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AS51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AS50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AS49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AS41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AR38" i="15"/>
  <c r="AQ38" i="15"/>
  <c r="AP38" i="15"/>
  <c r="AO38" i="15"/>
  <c r="AN38" i="15"/>
  <c r="AM38" i="15"/>
  <c r="AL38" i="15"/>
  <c r="AK38" i="15"/>
  <c r="AJ38" i="15"/>
  <c r="AI38" i="15"/>
  <c r="AH38" i="15"/>
  <c r="AG38" i="15"/>
  <c r="AF38" i="15"/>
  <c r="A34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33" i="15"/>
  <c r="A32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31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30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29" i="15"/>
  <c r="A27" i="15"/>
  <c r="A25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24" i="15"/>
  <c r="A23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22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21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20" i="15"/>
  <c r="A18" i="15"/>
  <c r="D14" i="15"/>
  <c r="C14" i="15"/>
  <c r="A14" i="15"/>
  <c r="D13" i="15"/>
  <c r="C13" i="15"/>
  <c r="A13" i="15"/>
  <c r="D12" i="15"/>
  <c r="C12" i="15"/>
  <c r="A12" i="15"/>
  <c r="D11" i="15"/>
  <c r="C11" i="15"/>
  <c r="A11" i="15"/>
  <c r="D10" i="15"/>
  <c r="C10" i="15"/>
  <c r="A10" i="15"/>
  <c r="D8" i="15"/>
  <c r="C8" i="15"/>
  <c r="A8" i="15"/>
  <c r="D7" i="15"/>
  <c r="C7" i="15"/>
  <c r="A7" i="15"/>
  <c r="D6" i="15"/>
  <c r="C6" i="15"/>
  <c r="A6" i="15"/>
  <c r="D5" i="15"/>
  <c r="C5" i="15"/>
  <c r="A5" i="15"/>
  <c r="D4" i="15"/>
  <c r="C4" i="15"/>
  <c r="A4" i="15"/>
  <c r="BK93" i="14"/>
  <c r="BJ93" i="14"/>
  <c r="BI93" i="14"/>
  <c r="BK92" i="14"/>
  <c r="BJ92" i="14"/>
  <c r="BI92" i="14"/>
  <c r="HB16" i="14"/>
  <c r="HA16" i="14"/>
  <c r="GZ16" i="14"/>
  <c r="GY16" i="14"/>
  <c r="GX16" i="14"/>
  <c r="GW16" i="14"/>
  <c r="GV16" i="14"/>
  <c r="GU16" i="14"/>
  <c r="DB14" i="14"/>
  <c r="CY14" i="14"/>
  <c r="DB16" i="14"/>
  <c r="CY16" i="14"/>
  <c r="BO16" i="14"/>
  <c r="C5" i="14"/>
  <c r="C4" i="14"/>
  <c r="E5" i="14"/>
  <c r="C6" i="14"/>
  <c r="E6" i="14"/>
  <c r="C7" i="14"/>
  <c r="E7" i="14"/>
  <c r="C8" i="14"/>
  <c r="E8" i="14"/>
  <c r="C9" i="14"/>
  <c r="E9" i="14"/>
  <c r="C10" i="14"/>
  <c r="E10" i="14"/>
  <c r="C11" i="14"/>
  <c r="E11" i="14"/>
  <c r="C12" i="14"/>
  <c r="E12" i="14"/>
  <c r="C13" i="14"/>
  <c r="E13" i="14"/>
  <c r="C14" i="14"/>
  <c r="E14" i="14"/>
  <c r="E17" i="14"/>
  <c r="D4" i="14"/>
  <c r="D5" i="14"/>
  <c r="D6" i="14"/>
  <c r="D7" i="14"/>
  <c r="D8" i="14"/>
  <c r="D9" i="14"/>
  <c r="D10" i="14"/>
  <c r="D11" i="14"/>
  <c r="D12" i="14"/>
  <c r="D13" i="14"/>
  <c r="D14" i="14"/>
  <c r="D17" i="14"/>
  <c r="C17" i="14"/>
  <c r="HB15" i="14"/>
  <c r="HA15" i="14"/>
  <c r="GZ15" i="14"/>
  <c r="GY15" i="14"/>
  <c r="GX15" i="14"/>
  <c r="GW15" i="14"/>
  <c r="GV15" i="14"/>
  <c r="GU15" i="14"/>
  <c r="BO15" i="14"/>
  <c r="E16" i="14"/>
  <c r="D16" i="14"/>
  <c r="C16" i="14"/>
  <c r="FI14" i="14"/>
  <c r="FH14" i="14"/>
  <c r="FG14" i="14"/>
  <c r="FF14" i="14"/>
  <c r="FE14" i="14"/>
  <c r="FD14" i="14"/>
  <c r="FC14" i="14"/>
  <c r="FB14" i="14"/>
  <c r="DC14" i="14"/>
  <c r="DD14" i="14"/>
  <c r="DE14" i="14"/>
  <c r="DF14" i="14"/>
  <c r="DG14" i="14"/>
  <c r="DA14" i="14"/>
  <c r="CZ14" i="14"/>
  <c r="FI13" i="14"/>
  <c r="FH13" i="14"/>
  <c r="FG13" i="14"/>
  <c r="FF13" i="14"/>
  <c r="FE13" i="14"/>
  <c r="FD13" i="14"/>
  <c r="FC13" i="14"/>
  <c r="FB13" i="14"/>
  <c r="DF13" i="14"/>
  <c r="DE13" i="14"/>
  <c r="DD13" i="14"/>
  <c r="DC13" i="14"/>
  <c r="DB13" i="14"/>
  <c r="DA13" i="14"/>
  <c r="CZ13" i="14"/>
  <c r="CY13" i="14"/>
  <c r="AC402" i="13"/>
  <c r="AF401" i="13"/>
  <c r="AB401" i="13"/>
  <c r="AC401" i="13"/>
  <c r="S385" i="13"/>
  <c r="R385" i="13"/>
  <c r="Q385" i="13"/>
  <c r="P385" i="13"/>
  <c r="O385" i="13"/>
  <c r="N385" i="13"/>
  <c r="M385" i="13"/>
  <c r="L385" i="13"/>
  <c r="K385" i="13"/>
  <c r="J385" i="13"/>
  <c r="I385" i="13"/>
  <c r="H385" i="13"/>
  <c r="G385" i="13"/>
  <c r="F385" i="13"/>
  <c r="E385" i="13"/>
  <c r="D385" i="13"/>
  <c r="C385" i="13"/>
  <c r="AH137" i="13"/>
  <c r="J35" i="12"/>
  <c r="J34" i="12"/>
  <c r="J49" i="12"/>
  <c r="S35" i="12"/>
  <c r="S34" i="12"/>
  <c r="S49" i="12"/>
  <c r="S33" i="12"/>
  <c r="S48" i="12"/>
  <c r="AK48" i="12"/>
  <c r="S65" i="12"/>
  <c r="J36" i="12"/>
  <c r="J50" i="12"/>
  <c r="S36" i="12"/>
  <c r="S50" i="12"/>
  <c r="AK49" i="12"/>
  <c r="S66" i="12"/>
  <c r="J37" i="12"/>
  <c r="J51" i="12"/>
  <c r="S37" i="12"/>
  <c r="S51" i="12"/>
  <c r="AK50" i="12"/>
  <c r="S67" i="12"/>
  <c r="J38" i="12"/>
  <c r="J52" i="12"/>
  <c r="S38" i="12"/>
  <c r="S52" i="12"/>
  <c r="AK51" i="12"/>
  <c r="S68" i="12"/>
  <c r="J39" i="12"/>
  <c r="J53" i="12"/>
  <c r="S39" i="12"/>
  <c r="S53" i="12"/>
  <c r="AK52" i="12"/>
  <c r="S69" i="12"/>
  <c r="J40" i="12"/>
  <c r="J54" i="12"/>
  <c r="S40" i="12"/>
  <c r="S54" i="12"/>
  <c r="AK53" i="12"/>
  <c r="S70" i="12"/>
  <c r="J41" i="12"/>
  <c r="J55" i="12"/>
  <c r="S41" i="12"/>
  <c r="S55" i="12"/>
  <c r="AK54" i="12"/>
  <c r="S71" i="12"/>
  <c r="J42" i="12"/>
  <c r="J56" i="12"/>
  <c r="S42" i="12"/>
  <c r="S56" i="12"/>
  <c r="AK55" i="12"/>
  <c r="S72" i="12"/>
  <c r="J43" i="12"/>
  <c r="J57" i="12"/>
  <c r="S43" i="12"/>
  <c r="S57" i="12"/>
  <c r="AK56" i="12"/>
  <c r="S73" i="12"/>
  <c r="J44" i="12"/>
  <c r="J58" i="12"/>
  <c r="S44" i="12"/>
  <c r="S58" i="12"/>
  <c r="AK57" i="12"/>
  <c r="S74" i="12"/>
  <c r="J45" i="12"/>
  <c r="J59" i="12"/>
  <c r="S45" i="12"/>
  <c r="S59" i="12"/>
  <c r="AK58" i="12"/>
  <c r="S75" i="12"/>
  <c r="J46" i="12"/>
  <c r="J60" i="12"/>
  <c r="S46" i="12"/>
  <c r="S60" i="12"/>
  <c r="AK59" i="12"/>
  <c r="S76" i="12"/>
  <c r="S79" i="12"/>
  <c r="I35" i="12"/>
  <c r="I34" i="12"/>
  <c r="I49" i="12"/>
  <c r="R35" i="12"/>
  <c r="R34" i="12"/>
  <c r="R49" i="12"/>
  <c r="R33" i="12"/>
  <c r="R48" i="12"/>
  <c r="AJ48" i="12"/>
  <c r="R65" i="12"/>
  <c r="I36" i="12"/>
  <c r="I50" i="12"/>
  <c r="R36" i="12"/>
  <c r="R50" i="12"/>
  <c r="AJ49" i="12"/>
  <c r="R66" i="12"/>
  <c r="I37" i="12"/>
  <c r="I51" i="12"/>
  <c r="R37" i="12"/>
  <c r="R51" i="12"/>
  <c r="AJ50" i="12"/>
  <c r="R67" i="12"/>
  <c r="I38" i="12"/>
  <c r="I52" i="12"/>
  <c r="R38" i="12"/>
  <c r="R52" i="12"/>
  <c r="AJ51" i="12"/>
  <c r="R68" i="12"/>
  <c r="I39" i="12"/>
  <c r="I53" i="12"/>
  <c r="R39" i="12"/>
  <c r="R53" i="12"/>
  <c r="AJ52" i="12"/>
  <c r="R69" i="12"/>
  <c r="I40" i="12"/>
  <c r="I54" i="12"/>
  <c r="R40" i="12"/>
  <c r="R54" i="12"/>
  <c r="AJ53" i="12"/>
  <c r="R70" i="12"/>
  <c r="I41" i="12"/>
  <c r="I55" i="12"/>
  <c r="R41" i="12"/>
  <c r="R55" i="12"/>
  <c r="AJ54" i="12"/>
  <c r="R71" i="12"/>
  <c r="I42" i="12"/>
  <c r="I56" i="12"/>
  <c r="R42" i="12"/>
  <c r="R56" i="12"/>
  <c r="AJ55" i="12"/>
  <c r="R72" i="12"/>
  <c r="I43" i="12"/>
  <c r="I57" i="12"/>
  <c r="R43" i="12"/>
  <c r="R57" i="12"/>
  <c r="AJ56" i="12"/>
  <c r="R73" i="12"/>
  <c r="I44" i="12"/>
  <c r="I58" i="12"/>
  <c r="R44" i="12"/>
  <c r="R58" i="12"/>
  <c r="AJ57" i="12"/>
  <c r="R74" i="12"/>
  <c r="I45" i="12"/>
  <c r="I59" i="12"/>
  <c r="R45" i="12"/>
  <c r="R59" i="12"/>
  <c r="AJ58" i="12"/>
  <c r="R75" i="12"/>
  <c r="I46" i="12"/>
  <c r="I60" i="12"/>
  <c r="R46" i="12"/>
  <c r="R60" i="12"/>
  <c r="AJ59" i="12"/>
  <c r="R76" i="12"/>
  <c r="R79" i="12"/>
  <c r="H35" i="12"/>
  <c r="H34" i="12"/>
  <c r="H49" i="12"/>
  <c r="Q35" i="12"/>
  <c r="Q34" i="12"/>
  <c r="Q49" i="12"/>
  <c r="Q33" i="12"/>
  <c r="Q48" i="12"/>
  <c r="AI48" i="12"/>
  <c r="Q65" i="12"/>
  <c r="H36" i="12"/>
  <c r="H50" i="12"/>
  <c r="Q36" i="12"/>
  <c r="Q50" i="12"/>
  <c r="AI49" i="12"/>
  <c r="Q66" i="12"/>
  <c r="H37" i="12"/>
  <c r="H51" i="12"/>
  <c r="Q37" i="12"/>
  <c r="Q51" i="12"/>
  <c r="AI50" i="12"/>
  <c r="Q67" i="12"/>
  <c r="H38" i="12"/>
  <c r="H52" i="12"/>
  <c r="Q38" i="12"/>
  <c r="Q52" i="12"/>
  <c r="AI51" i="12"/>
  <c r="Q68" i="12"/>
  <c r="H39" i="12"/>
  <c r="H53" i="12"/>
  <c r="Q39" i="12"/>
  <c r="Q53" i="12"/>
  <c r="AI52" i="12"/>
  <c r="Q69" i="12"/>
  <c r="H40" i="12"/>
  <c r="H54" i="12"/>
  <c r="Q40" i="12"/>
  <c r="Q54" i="12"/>
  <c r="AI53" i="12"/>
  <c r="Q70" i="12"/>
  <c r="H41" i="12"/>
  <c r="H55" i="12"/>
  <c r="Q41" i="12"/>
  <c r="Q55" i="12"/>
  <c r="AI54" i="12"/>
  <c r="Q71" i="12"/>
  <c r="H42" i="12"/>
  <c r="H56" i="12"/>
  <c r="Q42" i="12"/>
  <c r="Q56" i="12"/>
  <c r="AI55" i="12"/>
  <c r="Q72" i="12"/>
  <c r="H43" i="12"/>
  <c r="H57" i="12"/>
  <c r="Q43" i="12"/>
  <c r="Q57" i="12"/>
  <c r="AI56" i="12"/>
  <c r="Q73" i="12"/>
  <c r="H44" i="12"/>
  <c r="H58" i="12"/>
  <c r="Q44" i="12"/>
  <c r="Q58" i="12"/>
  <c r="AI57" i="12"/>
  <c r="Q74" i="12"/>
  <c r="H45" i="12"/>
  <c r="H59" i="12"/>
  <c r="Q45" i="12"/>
  <c r="Q59" i="12"/>
  <c r="AI58" i="12"/>
  <c r="Q75" i="12"/>
  <c r="H46" i="12"/>
  <c r="H60" i="12"/>
  <c r="Q46" i="12"/>
  <c r="Q60" i="12"/>
  <c r="AI59" i="12"/>
  <c r="Q76" i="12"/>
  <c r="Q79" i="12"/>
  <c r="G35" i="12"/>
  <c r="G34" i="12"/>
  <c r="G49" i="12"/>
  <c r="P35" i="12"/>
  <c r="P34" i="12"/>
  <c r="P49" i="12"/>
  <c r="P33" i="12"/>
  <c r="P48" i="12"/>
  <c r="AH48" i="12"/>
  <c r="P65" i="12"/>
  <c r="G36" i="12"/>
  <c r="G50" i="12"/>
  <c r="P36" i="12"/>
  <c r="P50" i="12"/>
  <c r="AH49" i="12"/>
  <c r="P66" i="12"/>
  <c r="G37" i="12"/>
  <c r="G51" i="12"/>
  <c r="P37" i="12"/>
  <c r="P51" i="12"/>
  <c r="AH50" i="12"/>
  <c r="P67" i="12"/>
  <c r="G38" i="12"/>
  <c r="G52" i="12"/>
  <c r="P38" i="12"/>
  <c r="P52" i="12"/>
  <c r="AH51" i="12"/>
  <c r="P68" i="12"/>
  <c r="G39" i="12"/>
  <c r="G53" i="12"/>
  <c r="P39" i="12"/>
  <c r="P53" i="12"/>
  <c r="AH52" i="12"/>
  <c r="P69" i="12"/>
  <c r="G40" i="12"/>
  <c r="G54" i="12"/>
  <c r="P40" i="12"/>
  <c r="P54" i="12"/>
  <c r="AH53" i="12"/>
  <c r="P70" i="12"/>
  <c r="G41" i="12"/>
  <c r="G55" i="12"/>
  <c r="P41" i="12"/>
  <c r="P55" i="12"/>
  <c r="AH54" i="12"/>
  <c r="P71" i="12"/>
  <c r="G42" i="12"/>
  <c r="G56" i="12"/>
  <c r="P42" i="12"/>
  <c r="P56" i="12"/>
  <c r="AH55" i="12"/>
  <c r="P72" i="12"/>
  <c r="G43" i="12"/>
  <c r="G57" i="12"/>
  <c r="P43" i="12"/>
  <c r="P57" i="12"/>
  <c r="AH56" i="12"/>
  <c r="P73" i="12"/>
  <c r="G44" i="12"/>
  <c r="G58" i="12"/>
  <c r="P44" i="12"/>
  <c r="P58" i="12"/>
  <c r="AH57" i="12"/>
  <c r="P74" i="12"/>
  <c r="G45" i="12"/>
  <c r="G59" i="12"/>
  <c r="P45" i="12"/>
  <c r="P59" i="12"/>
  <c r="AH58" i="12"/>
  <c r="P75" i="12"/>
  <c r="G46" i="12"/>
  <c r="G60" i="12"/>
  <c r="P46" i="12"/>
  <c r="P60" i="12"/>
  <c r="AH59" i="12"/>
  <c r="P76" i="12"/>
  <c r="P79" i="12"/>
  <c r="F35" i="12"/>
  <c r="F34" i="12"/>
  <c r="F49" i="12"/>
  <c r="O35" i="12"/>
  <c r="O34" i="12"/>
  <c r="O49" i="12"/>
  <c r="O33" i="12"/>
  <c r="O48" i="12"/>
  <c r="AG48" i="12"/>
  <c r="O65" i="12"/>
  <c r="F36" i="12"/>
  <c r="F50" i="12"/>
  <c r="O36" i="12"/>
  <c r="O50" i="12"/>
  <c r="AG49" i="12"/>
  <c r="O66" i="12"/>
  <c r="F37" i="12"/>
  <c r="F51" i="12"/>
  <c r="O37" i="12"/>
  <c r="O51" i="12"/>
  <c r="AG50" i="12"/>
  <c r="O67" i="12"/>
  <c r="F38" i="12"/>
  <c r="F52" i="12"/>
  <c r="O38" i="12"/>
  <c r="O52" i="12"/>
  <c r="AG51" i="12"/>
  <c r="O68" i="12"/>
  <c r="F39" i="12"/>
  <c r="F53" i="12"/>
  <c r="O39" i="12"/>
  <c r="O53" i="12"/>
  <c r="AG52" i="12"/>
  <c r="O69" i="12"/>
  <c r="F40" i="12"/>
  <c r="F54" i="12"/>
  <c r="O40" i="12"/>
  <c r="O54" i="12"/>
  <c r="AG53" i="12"/>
  <c r="O70" i="12"/>
  <c r="F41" i="12"/>
  <c r="F55" i="12"/>
  <c r="O41" i="12"/>
  <c r="O55" i="12"/>
  <c r="AG54" i="12"/>
  <c r="O71" i="12"/>
  <c r="F42" i="12"/>
  <c r="F56" i="12"/>
  <c r="O42" i="12"/>
  <c r="O56" i="12"/>
  <c r="AG55" i="12"/>
  <c r="O72" i="12"/>
  <c r="F43" i="12"/>
  <c r="F57" i="12"/>
  <c r="O43" i="12"/>
  <c r="O57" i="12"/>
  <c r="AG56" i="12"/>
  <c r="O73" i="12"/>
  <c r="F44" i="12"/>
  <c r="F58" i="12"/>
  <c r="O44" i="12"/>
  <c r="O58" i="12"/>
  <c r="AG57" i="12"/>
  <c r="O74" i="12"/>
  <c r="F45" i="12"/>
  <c r="F59" i="12"/>
  <c r="O45" i="12"/>
  <c r="O59" i="12"/>
  <c r="AG58" i="12"/>
  <c r="O75" i="12"/>
  <c r="F46" i="12"/>
  <c r="F60" i="12"/>
  <c r="O46" i="12"/>
  <c r="O60" i="12"/>
  <c r="AG59" i="12"/>
  <c r="O76" i="12"/>
  <c r="O79" i="12"/>
  <c r="E35" i="12"/>
  <c r="E34" i="12"/>
  <c r="E49" i="12"/>
  <c r="N35" i="12"/>
  <c r="N34" i="12"/>
  <c r="N49" i="12"/>
  <c r="N33" i="12"/>
  <c r="N48" i="12"/>
  <c r="AF48" i="12"/>
  <c r="N65" i="12"/>
  <c r="E36" i="12"/>
  <c r="E50" i="12"/>
  <c r="N36" i="12"/>
  <c r="N50" i="12"/>
  <c r="AF49" i="12"/>
  <c r="N66" i="12"/>
  <c r="E37" i="12"/>
  <c r="E51" i="12"/>
  <c r="N37" i="12"/>
  <c r="N51" i="12"/>
  <c r="AF50" i="12"/>
  <c r="N67" i="12"/>
  <c r="E38" i="12"/>
  <c r="E52" i="12"/>
  <c r="N38" i="12"/>
  <c r="N52" i="12"/>
  <c r="AF51" i="12"/>
  <c r="N68" i="12"/>
  <c r="E39" i="12"/>
  <c r="E53" i="12"/>
  <c r="N39" i="12"/>
  <c r="N53" i="12"/>
  <c r="AF52" i="12"/>
  <c r="N69" i="12"/>
  <c r="E40" i="12"/>
  <c r="E54" i="12"/>
  <c r="N40" i="12"/>
  <c r="N54" i="12"/>
  <c r="AF53" i="12"/>
  <c r="N70" i="12"/>
  <c r="E41" i="12"/>
  <c r="E55" i="12"/>
  <c r="N41" i="12"/>
  <c r="N55" i="12"/>
  <c r="AF54" i="12"/>
  <c r="N71" i="12"/>
  <c r="E42" i="12"/>
  <c r="E56" i="12"/>
  <c r="N42" i="12"/>
  <c r="N56" i="12"/>
  <c r="AF55" i="12"/>
  <c r="N72" i="12"/>
  <c r="E43" i="12"/>
  <c r="E57" i="12"/>
  <c r="N43" i="12"/>
  <c r="N57" i="12"/>
  <c r="AF56" i="12"/>
  <c r="N73" i="12"/>
  <c r="E44" i="12"/>
  <c r="E58" i="12"/>
  <c r="N44" i="12"/>
  <c r="N58" i="12"/>
  <c r="AF57" i="12"/>
  <c r="N74" i="12"/>
  <c r="E45" i="12"/>
  <c r="E59" i="12"/>
  <c r="N45" i="12"/>
  <c r="N59" i="12"/>
  <c r="AF58" i="12"/>
  <c r="N75" i="12"/>
  <c r="E46" i="12"/>
  <c r="E60" i="12"/>
  <c r="N46" i="12"/>
  <c r="N60" i="12"/>
  <c r="AF59" i="12"/>
  <c r="N76" i="12"/>
  <c r="N79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9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9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9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9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9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9" i="12"/>
  <c r="S78" i="12"/>
  <c r="R78" i="12"/>
  <c r="Q78" i="12"/>
  <c r="P78" i="12"/>
  <c r="O78" i="12"/>
  <c r="N78" i="12"/>
  <c r="J78" i="12"/>
  <c r="I78" i="12"/>
  <c r="H78" i="12"/>
  <c r="G78" i="12"/>
  <c r="F78" i="12"/>
  <c r="E78" i="12"/>
  <c r="AB46" i="12"/>
  <c r="AB45" i="12"/>
  <c r="AB60" i="12"/>
  <c r="AA46" i="12"/>
  <c r="AA45" i="12"/>
  <c r="AA60" i="12"/>
  <c r="Z46" i="12"/>
  <c r="Z45" i="12"/>
  <c r="Z60" i="12"/>
  <c r="Y46" i="12"/>
  <c r="Y45" i="12"/>
  <c r="Y60" i="12"/>
  <c r="X46" i="12"/>
  <c r="X45" i="12"/>
  <c r="X60" i="12"/>
  <c r="W46" i="12"/>
  <c r="W45" i="12"/>
  <c r="W60" i="12"/>
  <c r="AB44" i="12"/>
  <c r="AB59" i="12"/>
  <c r="AA44" i="12"/>
  <c r="AA59" i="12"/>
  <c r="Z44" i="12"/>
  <c r="Z59" i="12"/>
  <c r="Y44" i="12"/>
  <c r="Y59" i="12"/>
  <c r="X44" i="12"/>
  <c r="X59" i="12"/>
  <c r="W44" i="12"/>
  <c r="W59" i="12"/>
  <c r="AB43" i="12"/>
  <c r="AB58" i="12"/>
  <c r="AA43" i="12"/>
  <c r="AA58" i="12"/>
  <c r="Z43" i="12"/>
  <c r="Z58" i="12"/>
  <c r="Y43" i="12"/>
  <c r="Y58" i="12"/>
  <c r="X43" i="12"/>
  <c r="X58" i="12"/>
  <c r="W43" i="12"/>
  <c r="W58" i="12"/>
  <c r="AB42" i="12"/>
  <c r="AB57" i="12"/>
  <c r="AA42" i="12"/>
  <c r="AA57" i="12"/>
  <c r="Z42" i="12"/>
  <c r="Z57" i="12"/>
  <c r="Y42" i="12"/>
  <c r="Y57" i="12"/>
  <c r="X42" i="12"/>
  <c r="X57" i="12"/>
  <c r="W42" i="12"/>
  <c r="W57" i="12"/>
  <c r="AB41" i="12"/>
  <c r="AB56" i="12"/>
  <c r="AA41" i="12"/>
  <c r="AA56" i="12"/>
  <c r="Z41" i="12"/>
  <c r="Z56" i="12"/>
  <c r="Y41" i="12"/>
  <c r="Y56" i="12"/>
  <c r="X41" i="12"/>
  <c r="X56" i="12"/>
  <c r="W41" i="12"/>
  <c r="W56" i="12"/>
  <c r="AB40" i="12"/>
  <c r="AB55" i="12"/>
  <c r="AA40" i="12"/>
  <c r="AA55" i="12"/>
  <c r="Z40" i="12"/>
  <c r="Z55" i="12"/>
  <c r="Y40" i="12"/>
  <c r="Y55" i="12"/>
  <c r="X40" i="12"/>
  <c r="X55" i="12"/>
  <c r="W40" i="12"/>
  <c r="W55" i="12"/>
  <c r="AB39" i="12"/>
  <c r="AB54" i="12"/>
  <c r="AA39" i="12"/>
  <c r="AA54" i="12"/>
  <c r="Z39" i="12"/>
  <c r="Z54" i="12"/>
  <c r="Y39" i="12"/>
  <c r="Y54" i="12"/>
  <c r="X39" i="12"/>
  <c r="X54" i="12"/>
  <c r="W39" i="12"/>
  <c r="W54" i="12"/>
  <c r="AB38" i="12"/>
  <c r="AB53" i="12"/>
  <c r="AA38" i="12"/>
  <c r="AA53" i="12"/>
  <c r="Z38" i="12"/>
  <c r="Z53" i="12"/>
  <c r="Y38" i="12"/>
  <c r="Y53" i="12"/>
  <c r="X38" i="12"/>
  <c r="X53" i="12"/>
  <c r="W38" i="12"/>
  <c r="W53" i="12"/>
  <c r="AB37" i="12"/>
  <c r="AB52" i="12"/>
  <c r="AA37" i="12"/>
  <c r="AA52" i="12"/>
  <c r="Z37" i="12"/>
  <c r="Z52" i="12"/>
  <c r="Y37" i="12"/>
  <c r="Y52" i="12"/>
  <c r="X37" i="12"/>
  <c r="X52" i="12"/>
  <c r="W37" i="12"/>
  <c r="W52" i="12"/>
  <c r="AB36" i="12"/>
  <c r="AB51" i="12"/>
  <c r="AA36" i="12"/>
  <c r="AA51" i="12"/>
  <c r="Z36" i="12"/>
  <c r="Z51" i="12"/>
  <c r="Y36" i="12"/>
  <c r="Y51" i="12"/>
  <c r="X36" i="12"/>
  <c r="X51" i="12"/>
  <c r="W36" i="12"/>
  <c r="W51" i="12"/>
  <c r="AB35" i="12"/>
  <c r="AB50" i="12"/>
  <c r="AA35" i="12"/>
  <c r="AA50" i="12"/>
  <c r="Z35" i="12"/>
  <c r="Z50" i="12"/>
  <c r="Y35" i="12"/>
  <c r="Y50" i="12"/>
  <c r="X35" i="12"/>
  <c r="X50" i="12"/>
  <c r="W35" i="12"/>
  <c r="W50" i="12"/>
  <c r="AB34" i="12"/>
  <c r="AB49" i="12"/>
  <c r="AA34" i="12"/>
  <c r="AA49" i="12"/>
  <c r="Z34" i="12"/>
  <c r="Z49" i="12"/>
  <c r="Y34" i="12"/>
  <c r="Y49" i="12"/>
  <c r="X34" i="12"/>
  <c r="X49" i="12"/>
  <c r="W34" i="12"/>
  <c r="W49" i="12"/>
  <c r="AB33" i="12"/>
  <c r="AB48" i="12"/>
  <c r="AA33" i="12"/>
  <c r="AA48" i="12"/>
  <c r="Z33" i="12"/>
  <c r="Z48" i="12"/>
  <c r="Y33" i="12"/>
  <c r="Y48" i="12"/>
  <c r="X33" i="12"/>
  <c r="X48" i="12"/>
  <c r="W33" i="12"/>
  <c r="W48" i="12"/>
  <c r="J33" i="12"/>
  <c r="J48" i="12"/>
  <c r="I33" i="12"/>
  <c r="I48" i="12"/>
  <c r="H33" i="12"/>
  <c r="H48" i="12"/>
  <c r="G33" i="12"/>
  <c r="G48" i="12"/>
  <c r="F33" i="12"/>
  <c r="F48" i="12"/>
  <c r="E33" i="12"/>
  <c r="E48" i="12"/>
  <c r="AB29" i="12"/>
  <c r="AA29" i="12"/>
  <c r="Z29" i="12"/>
  <c r="Y29" i="12"/>
  <c r="X29" i="12"/>
  <c r="W29" i="12"/>
  <c r="S29" i="12"/>
  <c r="R29" i="12"/>
  <c r="Q29" i="12"/>
  <c r="P29" i="12"/>
  <c r="O29" i="12"/>
  <c r="N29" i="12"/>
  <c r="J29" i="12"/>
  <c r="I29" i="12"/>
  <c r="H29" i="12"/>
  <c r="G29" i="12"/>
  <c r="F29" i="12"/>
  <c r="E29" i="12"/>
  <c r="AB28" i="12"/>
  <c r="AA28" i="12"/>
  <c r="Z28" i="12"/>
  <c r="Y28" i="12"/>
  <c r="X28" i="12"/>
  <c r="W28" i="12"/>
  <c r="S28" i="12"/>
  <c r="R28" i="12"/>
  <c r="Q28" i="12"/>
  <c r="P28" i="12"/>
  <c r="O28" i="12"/>
  <c r="N28" i="12"/>
  <c r="J28" i="12"/>
  <c r="I28" i="12"/>
  <c r="H28" i="12"/>
  <c r="G28" i="12"/>
  <c r="F28" i="12"/>
  <c r="E28" i="12"/>
  <c r="AB27" i="12"/>
  <c r="AA27" i="12"/>
  <c r="Z27" i="12"/>
  <c r="Y27" i="12"/>
  <c r="X27" i="12"/>
  <c r="W27" i="12"/>
  <c r="S27" i="12"/>
  <c r="R27" i="12"/>
  <c r="Q27" i="12"/>
  <c r="P27" i="12"/>
  <c r="O27" i="12"/>
  <c r="N27" i="12"/>
  <c r="J27" i="12"/>
  <c r="I27" i="12"/>
  <c r="H27" i="12"/>
  <c r="G27" i="12"/>
  <c r="F27" i="12"/>
  <c r="E27" i="12"/>
  <c r="AB26" i="12"/>
  <c r="AA26" i="12"/>
  <c r="Z26" i="12"/>
  <c r="Y26" i="12"/>
  <c r="X26" i="12"/>
  <c r="W26" i="12"/>
  <c r="S26" i="12"/>
  <c r="R26" i="12"/>
  <c r="Q26" i="12"/>
  <c r="P26" i="12"/>
  <c r="O26" i="12"/>
  <c r="N26" i="12"/>
  <c r="J26" i="12"/>
  <c r="I26" i="12"/>
  <c r="H26" i="12"/>
  <c r="G26" i="12"/>
  <c r="F26" i="12"/>
  <c r="E26" i="12"/>
  <c r="AB25" i="12"/>
  <c r="AA25" i="12"/>
  <c r="Z25" i="12"/>
  <c r="Y25" i="12"/>
  <c r="X25" i="12"/>
  <c r="W25" i="12"/>
  <c r="S25" i="12"/>
  <c r="R25" i="12"/>
  <c r="Q25" i="12"/>
  <c r="P25" i="12"/>
  <c r="O25" i="12"/>
  <c r="N25" i="12"/>
  <c r="J25" i="12"/>
  <c r="I25" i="12"/>
  <c r="H25" i="12"/>
  <c r="G25" i="12"/>
  <c r="F25" i="12"/>
  <c r="E25" i="12"/>
  <c r="AB24" i="12"/>
  <c r="AA24" i="12"/>
  <c r="Z24" i="12"/>
  <c r="Y24" i="12"/>
  <c r="X24" i="12"/>
  <c r="W24" i="12"/>
  <c r="S24" i="12"/>
  <c r="R24" i="12"/>
  <c r="Q24" i="12"/>
  <c r="P24" i="12"/>
  <c r="O24" i="12"/>
  <c r="N24" i="12"/>
  <c r="J24" i="12"/>
  <c r="I24" i="12"/>
  <c r="H24" i="12"/>
  <c r="G24" i="12"/>
  <c r="F24" i="12"/>
  <c r="E24" i="12"/>
  <c r="AB23" i="12"/>
  <c r="AA23" i="12"/>
  <c r="Z23" i="12"/>
  <c r="Y23" i="12"/>
  <c r="X23" i="12"/>
  <c r="W23" i="12"/>
  <c r="S23" i="12"/>
  <c r="R23" i="12"/>
  <c r="Q23" i="12"/>
  <c r="P23" i="12"/>
  <c r="O23" i="12"/>
  <c r="N23" i="12"/>
  <c r="J23" i="12"/>
  <c r="I23" i="12"/>
  <c r="H23" i="12"/>
  <c r="G23" i="12"/>
  <c r="F23" i="12"/>
  <c r="E23" i="12"/>
  <c r="AB22" i="12"/>
  <c r="AA22" i="12"/>
  <c r="Z22" i="12"/>
  <c r="Y22" i="12"/>
  <c r="X22" i="12"/>
  <c r="W22" i="12"/>
  <c r="S22" i="12"/>
  <c r="R22" i="12"/>
  <c r="Q22" i="12"/>
  <c r="P22" i="12"/>
  <c r="O22" i="12"/>
  <c r="N22" i="12"/>
  <c r="J22" i="12"/>
  <c r="I22" i="12"/>
  <c r="H22" i="12"/>
  <c r="G22" i="12"/>
  <c r="F22" i="12"/>
  <c r="E22" i="12"/>
  <c r="AB21" i="12"/>
  <c r="AA21" i="12"/>
  <c r="Z21" i="12"/>
  <c r="Y21" i="12"/>
  <c r="X21" i="12"/>
  <c r="W21" i="12"/>
  <c r="S21" i="12"/>
  <c r="R21" i="12"/>
  <c r="Q21" i="12"/>
  <c r="P21" i="12"/>
  <c r="O21" i="12"/>
  <c r="N21" i="12"/>
  <c r="J21" i="12"/>
  <c r="I21" i="12"/>
  <c r="H21" i="12"/>
  <c r="G21" i="12"/>
  <c r="F21" i="12"/>
  <c r="E21" i="12"/>
  <c r="AB20" i="12"/>
  <c r="AA20" i="12"/>
  <c r="Z20" i="12"/>
  <c r="Y20" i="12"/>
  <c r="X20" i="12"/>
  <c r="W20" i="12"/>
  <c r="S20" i="12"/>
  <c r="R20" i="12"/>
  <c r="Q20" i="12"/>
  <c r="P20" i="12"/>
  <c r="O20" i="12"/>
  <c r="N20" i="12"/>
  <c r="J20" i="12"/>
  <c r="I20" i="12"/>
  <c r="H20" i="12"/>
  <c r="G20" i="12"/>
  <c r="F20" i="12"/>
  <c r="E20" i="12"/>
  <c r="AB19" i="12"/>
  <c r="AA19" i="12"/>
  <c r="Z19" i="12"/>
  <c r="Y19" i="12"/>
  <c r="X19" i="12"/>
  <c r="W19" i="12"/>
  <c r="S19" i="12"/>
  <c r="R19" i="12"/>
  <c r="Q19" i="12"/>
  <c r="P19" i="12"/>
  <c r="O19" i="12"/>
  <c r="N19" i="12"/>
  <c r="J19" i="12"/>
  <c r="I19" i="12"/>
  <c r="H19" i="12"/>
  <c r="G19" i="12"/>
  <c r="F19" i="12"/>
  <c r="E19" i="12"/>
  <c r="AB18" i="12"/>
  <c r="AA18" i="12"/>
  <c r="Z18" i="12"/>
  <c r="Y18" i="12"/>
  <c r="X18" i="12"/>
  <c r="W18" i="12"/>
  <c r="S18" i="12"/>
  <c r="R18" i="12"/>
  <c r="Q18" i="12"/>
  <c r="P18" i="12"/>
  <c r="O18" i="12"/>
  <c r="N18" i="12"/>
  <c r="J18" i="12"/>
  <c r="I18" i="12"/>
  <c r="H18" i="12"/>
  <c r="G18" i="12"/>
  <c r="F18" i="12"/>
  <c r="E18" i="12"/>
  <c r="AB17" i="12"/>
  <c r="AA17" i="12"/>
  <c r="Z17" i="12"/>
  <c r="Y17" i="12"/>
  <c r="X17" i="12"/>
  <c r="W17" i="12"/>
  <c r="S17" i="12"/>
  <c r="R17" i="12"/>
  <c r="Q17" i="12"/>
  <c r="P17" i="12"/>
  <c r="O17" i="12"/>
  <c r="N17" i="12"/>
  <c r="J17" i="12"/>
  <c r="I17" i="12"/>
  <c r="H17" i="12"/>
  <c r="G17" i="12"/>
  <c r="F17" i="12"/>
  <c r="E17" i="12"/>
  <c r="J35" i="11"/>
  <c r="J34" i="11"/>
  <c r="J49" i="11"/>
  <c r="S35" i="11"/>
  <c r="S34" i="11"/>
  <c r="S49" i="11"/>
  <c r="S33" i="11"/>
  <c r="S48" i="11"/>
  <c r="AB48" i="11"/>
  <c r="S69" i="11"/>
  <c r="J36" i="11"/>
  <c r="J50" i="11"/>
  <c r="S36" i="11"/>
  <c r="S50" i="11"/>
  <c r="AB49" i="11"/>
  <c r="S70" i="11"/>
  <c r="J37" i="11"/>
  <c r="J51" i="11"/>
  <c r="S37" i="11"/>
  <c r="S51" i="11"/>
  <c r="AB50" i="11"/>
  <c r="S71" i="11"/>
  <c r="J38" i="11"/>
  <c r="J52" i="11"/>
  <c r="S38" i="11"/>
  <c r="S52" i="11"/>
  <c r="AB51" i="11"/>
  <c r="S72" i="11"/>
  <c r="J39" i="11"/>
  <c r="J53" i="11"/>
  <c r="S39" i="11"/>
  <c r="S53" i="11"/>
  <c r="AB52" i="11"/>
  <c r="S73" i="11"/>
  <c r="J40" i="11"/>
  <c r="J54" i="11"/>
  <c r="S40" i="11"/>
  <c r="S54" i="11"/>
  <c r="AB53" i="11"/>
  <c r="S74" i="11"/>
  <c r="J41" i="11"/>
  <c r="J55" i="11"/>
  <c r="S41" i="11"/>
  <c r="S55" i="11"/>
  <c r="AB54" i="11"/>
  <c r="S75" i="11"/>
  <c r="J42" i="11"/>
  <c r="J56" i="11"/>
  <c r="S42" i="11"/>
  <c r="S56" i="11"/>
  <c r="AB55" i="11"/>
  <c r="S76" i="11"/>
  <c r="J43" i="11"/>
  <c r="J57" i="11"/>
  <c r="S43" i="11"/>
  <c r="S57" i="11"/>
  <c r="AB56" i="11"/>
  <c r="S77" i="11"/>
  <c r="J44" i="11"/>
  <c r="J58" i="11"/>
  <c r="S44" i="11"/>
  <c r="S58" i="11"/>
  <c r="AB57" i="11"/>
  <c r="S78" i="11"/>
  <c r="J45" i="11"/>
  <c r="J59" i="11"/>
  <c r="S45" i="11"/>
  <c r="S59" i="11"/>
  <c r="AB58" i="11"/>
  <c r="S79" i="11"/>
  <c r="J46" i="11"/>
  <c r="J60" i="11"/>
  <c r="S46" i="11"/>
  <c r="S60" i="11"/>
  <c r="AB59" i="11"/>
  <c r="S80" i="11"/>
  <c r="S83" i="11"/>
  <c r="I35" i="11"/>
  <c r="I34" i="11"/>
  <c r="I49" i="11"/>
  <c r="R35" i="11"/>
  <c r="R34" i="11"/>
  <c r="R49" i="11"/>
  <c r="R33" i="11"/>
  <c r="R48" i="11"/>
  <c r="AA48" i="11"/>
  <c r="R69" i="11"/>
  <c r="I36" i="11"/>
  <c r="I50" i="11"/>
  <c r="R36" i="11"/>
  <c r="R50" i="11"/>
  <c r="AA49" i="11"/>
  <c r="R70" i="11"/>
  <c r="I37" i="11"/>
  <c r="I51" i="11"/>
  <c r="R37" i="11"/>
  <c r="R51" i="11"/>
  <c r="AA50" i="11"/>
  <c r="R71" i="11"/>
  <c r="I38" i="11"/>
  <c r="I52" i="11"/>
  <c r="R38" i="11"/>
  <c r="R52" i="11"/>
  <c r="AA51" i="11"/>
  <c r="R72" i="11"/>
  <c r="I39" i="11"/>
  <c r="I53" i="11"/>
  <c r="R39" i="11"/>
  <c r="R53" i="11"/>
  <c r="AA52" i="11"/>
  <c r="R73" i="11"/>
  <c r="I40" i="11"/>
  <c r="I54" i="11"/>
  <c r="R40" i="11"/>
  <c r="R54" i="11"/>
  <c r="AA53" i="11"/>
  <c r="R74" i="11"/>
  <c r="I41" i="11"/>
  <c r="I55" i="11"/>
  <c r="R41" i="11"/>
  <c r="R55" i="11"/>
  <c r="AA54" i="11"/>
  <c r="R75" i="11"/>
  <c r="I42" i="11"/>
  <c r="I56" i="11"/>
  <c r="R42" i="11"/>
  <c r="R56" i="11"/>
  <c r="AA55" i="11"/>
  <c r="R76" i="11"/>
  <c r="I43" i="11"/>
  <c r="I57" i="11"/>
  <c r="R43" i="11"/>
  <c r="R57" i="11"/>
  <c r="AA56" i="11"/>
  <c r="R77" i="11"/>
  <c r="I44" i="11"/>
  <c r="I58" i="11"/>
  <c r="R44" i="11"/>
  <c r="R58" i="11"/>
  <c r="AA57" i="11"/>
  <c r="R78" i="11"/>
  <c r="I45" i="11"/>
  <c r="I59" i="11"/>
  <c r="R45" i="11"/>
  <c r="R59" i="11"/>
  <c r="AA58" i="11"/>
  <c r="R79" i="11"/>
  <c r="I46" i="11"/>
  <c r="I60" i="11"/>
  <c r="R46" i="11"/>
  <c r="R60" i="11"/>
  <c r="AA59" i="11"/>
  <c r="R80" i="11"/>
  <c r="R83" i="11"/>
  <c r="H35" i="11"/>
  <c r="H34" i="11"/>
  <c r="H49" i="11"/>
  <c r="Q35" i="11"/>
  <c r="Q34" i="11"/>
  <c r="Q49" i="11"/>
  <c r="Q33" i="11"/>
  <c r="Q48" i="11"/>
  <c r="Z48" i="11"/>
  <c r="Q69" i="11"/>
  <c r="H36" i="11"/>
  <c r="H50" i="11"/>
  <c r="Q36" i="11"/>
  <c r="Q50" i="11"/>
  <c r="Z49" i="11"/>
  <c r="Q70" i="11"/>
  <c r="H37" i="11"/>
  <c r="H51" i="11"/>
  <c r="Q37" i="11"/>
  <c r="Q51" i="11"/>
  <c r="Z50" i="11"/>
  <c r="Q71" i="11"/>
  <c r="H38" i="11"/>
  <c r="H52" i="11"/>
  <c r="Q38" i="11"/>
  <c r="Q52" i="11"/>
  <c r="Z51" i="11"/>
  <c r="Q72" i="11"/>
  <c r="H39" i="11"/>
  <c r="H53" i="11"/>
  <c r="Q39" i="11"/>
  <c r="Q53" i="11"/>
  <c r="Z52" i="11"/>
  <c r="Q73" i="11"/>
  <c r="H40" i="11"/>
  <c r="H54" i="11"/>
  <c r="Q40" i="11"/>
  <c r="Q54" i="11"/>
  <c r="Z53" i="11"/>
  <c r="Q74" i="11"/>
  <c r="H41" i="11"/>
  <c r="H55" i="11"/>
  <c r="Q41" i="11"/>
  <c r="Q55" i="11"/>
  <c r="Z54" i="11"/>
  <c r="Q75" i="11"/>
  <c r="H42" i="11"/>
  <c r="H56" i="11"/>
  <c r="Q42" i="11"/>
  <c r="Q56" i="11"/>
  <c r="Z55" i="11"/>
  <c r="Q76" i="11"/>
  <c r="H43" i="11"/>
  <c r="H57" i="11"/>
  <c r="Q43" i="11"/>
  <c r="Q57" i="11"/>
  <c r="Z56" i="11"/>
  <c r="Q77" i="11"/>
  <c r="H44" i="11"/>
  <c r="H58" i="11"/>
  <c r="Q44" i="11"/>
  <c r="Q58" i="11"/>
  <c r="Z57" i="11"/>
  <c r="Q78" i="11"/>
  <c r="H45" i="11"/>
  <c r="H59" i="11"/>
  <c r="Q45" i="11"/>
  <c r="Q59" i="11"/>
  <c r="Z58" i="11"/>
  <c r="Q79" i="11"/>
  <c r="H46" i="11"/>
  <c r="H60" i="11"/>
  <c r="Q46" i="11"/>
  <c r="Q60" i="11"/>
  <c r="Z59" i="11"/>
  <c r="Q80" i="11"/>
  <c r="Q83" i="11"/>
  <c r="G35" i="11"/>
  <c r="G34" i="11"/>
  <c r="G49" i="11"/>
  <c r="P35" i="11"/>
  <c r="P34" i="11"/>
  <c r="P49" i="11"/>
  <c r="P33" i="11"/>
  <c r="P48" i="11"/>
  <c r="Y48" i="11"/>
  <c r="P69" i="11"/>
  <c r="G36" i="11"/>
  <c r="G50" i="11"/>
  <c r="P36" i="11"/>
  <c r="P50" i="11"/>
  <c r="Y49" i="11"/>
  <c r="P70" i="11"/>
  <c r="G37" i="11"/>
  <c r="G51" i="11"/>
  <c r="P37" i="11"/>
  <c r="P51" i="11"/>
  <c r="Y50" i="11"/>
  <c r="P71" i="11"/>
  <c r="G38" i="11"/>
  <c r="G52" i="11"/>
  <c r="P38" i="11"/>
  <c r="P52" i="11"/>
  <c r="Y51" i="11"/>
  <c r="P72" i="11"/>
  <c r="G39" i="11"/>
  <c r="G53" i="11"/>
  <c r="P39" i="11"/>
  <c r="P53" i="11"/>
  <c r="Y52" i="11"/>
  <c r="P73" i="11"/>
  <c r="G40" i="11"/>
  <c r="G54" i="11"/>
  <c r="P40" i="11"/>
  <c r="P54" i="11"/>
  <c r="Y53" i="11"/>
  <c r="P74" i="11"/>
  <c r="G41" i="11"/>
  <c r="G55" i="11"/>
  <c r="P41" i="11"/>
  <c r="P55" i="11"/>
  <c r="Y54" i="11"/>
  <c r="P75" i="11"/>
  <c r="G42" i="11"/>
  <c r="G56" i="11"/>
  <c r="P42" i="11"/>
  <c r="P56" i="11"/>
  <c r="Y55" i="11"/>
  <c r="P76" i="11"/>
  <c r="G43" i="11"/>
  <c r="G57" i="11"/>
  <c r="P43" i="11"/>
  <c r="P57" i="11"/>
  <c r="Y56" i="11"/>
  <c r="P77" i="11"/>
  <c r="G44" i="11"/>
  <c r="G58" i="11"/>
  <c r="P44" i="11"/>
  <c r="P58" i="11"/>
  <c r="Y57" i="11"/>
  <c r="P78" i="11"/>
  <c r="G45" i="11"/>
  <c r="G59" i="11"/>
  <c r="P45" i="11"/>
  <c r="P59" i="11"/>
  <c r="Y58" i="11"/>
  <c r="P79" i="11"/>
  <c r="G46" i="11"/>
  <c r="G60" i="11"/>
  <c r="P46" i="11"/>
  <c r="P60" i="11"/>
  <c r="Y59" i="11"/>
  <c r="P80" i="11"/>
  <c r="P83" i="11"/>
  <c r="F35" i="11"/>
  <c r="F34" i="11"/>
  <c r="F49" i="11"/>
  <c r="O35" i="11"/>
  <c r="O34" i="11"/>
  <c r="O49" i="11"/>
  <c r="O33" i="11"/>
  <c r="O48" i="11"/>
  <c r="X48" i="11"/>
  <c r="O69" i="11"/>
  <c r="F36" i="11"/>
  <c r="F50" i="11"/>
  <c r="O36" i="11"/>
  <c r="O50" i="11"/>
  <c r="X49" i="11"/>
  <c r="O70" i="11"/>
  <c r="F37" i="11"/>
  <c r="F51" i="11"/>
  <c r="O37" i="11"/>
  <c r="O51" i="11"/>
  <c r="X50" i="11"/>
  <c r="O71" i="11"/>
  <c r="F38" i="11"/>
  <c r="F52" i="11"/>
  <c r="O38" i="11"/>
  <c r="O52" i="11"/>
  <c r="X51" i="11"/>
  <c r="O72" i="11"/>
  <c r="F39" i="11"/>
  <c r="F53" i="11"/>
  <c r="O39" i="11"/>
  <c r="O53" i="11"/>
  <c r="X52" i="11"/>
  <c r="O73" i="11"/>
  <c r="F40" i="11"/>
  <c r="F54" i="11"/>
  <c r="O40" i="11"/>
  <c r="O54" i="11"/>
  <c r="X53" i="11"/>
  <c r="O74" i="11"/>
  <c r="F41" i="11"/>
  <c r="F55" i="11"/>
  <c r="O41" i="11"/>
  <c r="O55" i="11"/>
  <c r="X54" i="11"/>
  <c r="O75" i="11"/>
  <c r="F42" i="11"/>
  <c r="F56" i="11"/>
  <c r="O42" i="11"/>
  <c r="O56" i="11"/>
  <c r="X55" i="11"/>
  <c r="O76" i="11"/>
  <c r="F43" i="11"/>
  <c r="F57" i="11"/>
  <c r="O43" i="11"/>
  <c r="O57" i="11"/>
  <c r="X56" i="11"/>
  <c r="O77" i="11"/>
  <c r="F44" i="11"/>
  <c r="F58" i="11"/>
  <c r="O44" i="11"/>
  <c r="O58" i="11"/>
  <c r="X57" i="11"/>
  <c r="O78" i="11"/>
  <c r="F45" i="11"/>
  <c r="F59" i="11"/>
  <c r="O45" i="11"/>
  <c r="O59" i="11"/>
  <c r="X58" i="11"/>
  <c r="O79" i="11"/>
  <c r="F46" i="11"/>
  <c r="F60" i="11"/>
  <c r="O46" i="11"/>
  <c r="O60" i="11"/>
  <c r="X59" i="11"/>
  <c r="O80" i="11"/>
  <c r="O83" i="11"/>
  <c r="E35" i="11"/>
  <c r="E34" i="11"/>
  <c r="E49" i="11"/>
  <c r="N35" i="11"/>
  <c r="N34" i="11"/>
  <c r="N49" i="11"/>
  <c r="N33" i="11"/>
  <c r="N48" i="11"/>
  <c r="W48" i="11"/>
  <c r="N69" i="11"/>
  <c r="E36" i="11"/>
  <c r="E50" i="11"/>
  <c r="N36" i="11"/>
  <c r="N50" i="11"/>
  <c r="W49" i="11"/>
  <c r="N70" i="11"/>
  <c r="E37" i="11"/>
  <c r="E51" i="11"/>
  <c r="N37" i="11"/>
  <c r="N51" i="11"/>
  <c r="W50" i="11"/>
  <c r="N71" i="11"/>
  <c r="E38" i="11"/>
  <c r="E52" i="11"/>
  <c r="N38" i="11"/>
  <c r="N52" i="11"/>
  <c r="W51" i="11"/>
  <c r="N72" i="11"/>
  <c r="E39" i="11"/>
  <c r="E53" i="11"/>
  <c r="N39" i="11"/>
  <c r="N53" i="11"/>
  <c r="W52" i="11"/>
  <c r="N73" i="11"/>
  <c r="E40" i="11"/>
  <c r="E54" i="11"/>
  <c r="N40" i="11"/>
  <c r="N54" i="11"/>
  <c r="W53" i="11"/>
  <c r="N74" i="11"/>
  <c r="E41" i="11"/>
  <c r="E55" i="11"/>
  <c r="N41" i="11"/>
  <c r="N55" i="11"/>
  <c r="W54" i="11"/>
  <c r="N75" i="11"/>
  <c r="E42" i="11"/>
  <c r="E56" i="11"/>
  <c r="N42" i="11"/>
  <c r="N56" i="11"/>
  <c r="W55" i="11"/>
  <c r="N76" i="11"/>
  <c r="E43" i="11"/>
  <c r="E57" i="11"/>
  <c r="N43" i="11"/>
  <c r="N57" i="11"/>
  <c r="W56" i="11"/>
  <c r="N77" i="11"/>
  <c r="E44" i="11"/>
  <c r="E58" i="11"/>
  <c r="N44" i="11"/>
  <c r="N58" i="11"/>
  <c r="W57" i="11"/>
  <c r="N78" i="11"/>
  <c r="E45" i="11"/>
  <c r="E59" i="11"/>
  <c r="N45" i="11"/>
  <c r="N59" i="11"/>
  <c r="W58" i="11"/>
  <c r="N79" i="11"/>
  <c r="E46" i="11"/>
  <c r="E60" i="11"/>
  <c r="N46" i="11"/>
  <c r="N60" i="11"/>
  <c r="W59" i="11"/>
  <c r="N80" i="11"/>
  <c r="N83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3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3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3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3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3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3" i="11"/>
  <c r="S82" i="11"/>
  <c r="R82" i="11"/>
  <c r="Q82" i="11"/>
  <c r="P82" i="11"/>
  <c r="O82" i="11"/>
  <c r="N82" i="11"/>
  <c r="J82" i="11"/>
  <c r="I82" i="11"/>
  <c r="H82" i="11"/>
  <c r="G82" i="11"/>
  <c r="F82" i="11"/>
  <c r="E82" i="11"/>
  <c r="J33" i="11"/>
  <c r="J48" i="11"/>
  <c r="J68" i="11"/>
  <c r="I33" i="11"/>
  <c r="I48" i="11"/>
  <c r="I68" i="11"/>
  <c r="H33" i="11"/>
  <c r="H48" i="11"/>
  <c r="H68" i="11"/>
  <c r="G33" i="11"/>
  <c r="G48" i="11"/>
  <c r="G68" i="11"/>
  <c r="F33" i="11"/>
  <c r="F48" i="11"/>
  <c r="F68" i="11"/>
  <c r="E33" i="11"/>
  <c r="E48" i="11"/>
  <c r="E68" i="11"/>
  <c r="S63" i="11"/>
  <c r="R63" i="11"/>
  <c r="Q63" i="11"/>
  <c r="P63" i="11"/>
  <c r="O63" i="11"/>
  <c r="N63" i="11"/>
  <c r="J63" i="11"/>
  <c r="I63" i="11"/>
  <c r="H63" i="11"/>
  <c r="G63" i="11"/>
  <c r="F63" i="11"/>
  <c r="E63" i="11"/>
  <c r="S62" i="11"/>
  <c r="R62" i="11"/>
  <c r="Q62" i="11"/>
  <c r="P62" i="11"/>
  <c r="O62" i="11"/>
  <c r="N62" i="11"/>
  <c r="J62" i="11"/>
  <c r="I62" i="11"/>
  <c r="H62" i="11"/>
  <c r="G62" i="11"/>
  <c r="F62" i="11"/>
  <c r="E62" i="11"/>
  <c r="S29" i="11"/>
  <c r="R29" i="11"/>
  <c r="Q29" i="11"/>
  <c r="P29" i="11"/>
  <c r="O29" i="11"/>
  <c r="N29" i="11"/>
  <c r="J29" i="11"/>
  <c r="I29" i="11"/>
  <c r="H29" i="11"/>
  <c r="G29" i="11"/>
  <c r="F29" i="11"/>
  <c r="E29" i="11"/>
  <c r="S28" i="11"/>
  <c r="R28" i="11"/>
  <c r="Q28" i="11"/>
  <c r="P28" i="11"/>
  <c r="O28" i="11"/>
  <c r="N28" i="11"/>
  <c r="J28" i="11"/>
  <c r="I28" i="11"/>
  <c r="H28" i="11"/>
  <c r="G28" i="11"/>
  <c r="F28" i="11"/>
  <c r="E28" i="11"/>
  <c r="S27" i="11"/>
  <c r="R27" i="11"/>
  <c r="Q27" i="11"/>
  <c r="P27" i="11"/>
  <c r="O27" i="11"/>
  <c r="N27" i="11"/>
  <c r="J27" i="11"/>
  <c r="I27" i="11"/>
  <c r="H27" i="11"/>
  <c r="G27" i="11"/>
  <c r="F27" i="11"/>
  <c r="E27" i="11"/>
  <c r="S26" i="11"/>
  <c r="R26" i="11"/>
  <c r="Q26" i="11"/>
  <c r="P26" i="11"/>
  <c r="O26" i="11"/>
  <c r="N26" i="11"/>
  <c r="J26" i="11"/>
  <c r="I26" i="11"/>
  <c r="H26" i="11"/>
  <c r="G26" i="11"/>
  <c r="F26" i="11"/>
  <c r="E26" i="11"/>
  <c r="S25" i="11"/>
  <c r="R25" i="11"/>
  <c r="Q25" i="11"/>
  <c r="P25" i="11"/>
  <c r="O25" i="11"/>
  <c r="N25" i="11"/>
  <c r="J25" i="11"/>
  <c r="I25" i="11"/>
  <c r="H25" i="11"/>
  <c r="G25" i="11"/>
  <c r="F25" i="11"/>
  <c r="E25" i="11"/>
  <c r="S24" i="11"/>
  <c r="R24" i="11"/>
  <c r="Q24" i="11"/>
  <c r="P24" i="11"/>
  <c r="O24" i="11"/>
  <c r="N24" i="11"/>
  <c r="J24" i="11"/>
  <c r="I24" i="11"/>
  <c r="H24" i="11"/>
  <c r="G24" i="11"/>
  <c r="F24" i="11"/>
  <c r="E24" i="11"/>
  <c r="S23" i="11"/>
  <c r="R23" i="11"/>
  <c r="Q23" i="11"/>
  <c r="P23" i="11"/>
  <c r="O23" i="11"/>
  <c r="N23" i="11"/>
  <c r="J23" i="11"/>
  <c r="I23" i="11"/>
  <c r="H23" i="11"/>
  <c r="G23" i="11"/>
  <c r="F23" i="11"/>
  <c r="E23" i="11"/>
  <c r="S22" i="11"/>
  <c r="R22" i="11"/>
  <c r="Q22" i="11"/>
  <c r="P22" i="11"/>
  <c r="O22" i="11"/>
  <c r="N22" i="11"/>
  <c r="J22" i="11"/>
  <c r="I22" i="11"/>
  <c r="H22" i="11"/>
  <c r="G22" i="11"/>
  <c r="F22" i="11"/>
  <c r="E22" i="11"/>
  <c r="S21" i="11"/>
  <c r="R21" i="11"/>
  <c r="Q21" i="11"/>
  <c r="P21" i="11"/>
  <c r="O21" i="11"/>
  <c r="N21" i="11"/>
  <c r="J21" i="11"/>
  <c r="I21" i="11"/>
  <c r="H21" i="11"/>
  <c r="G21" i="11"/>
  <c r="F21" i="11"/>
  <c r="E21" i="11"/>
  <c r="S20" i="11"/>
  <c r="R20" i="11"/>
  <c r="Q20" i="11"/>
  <c r="P20" i="11"/>
  <c r="O20" i="11"/>
  <c r="N20" i="11"/>
  <c r="J20" i="11"/>
  <c r="I20" i="11"/>
  <c r="H20" i="11"/>
  <c r="G20" i="11"/>
  <c r="F20" i="11"/>
  <c r="E20" i="11"/>
  <c r="S19" i="11"/>
  <c r="R19" i="11"/>
  <c r="Q19" i="11"/>
  <c r="P19" i="11"/>
  <c r="O19" i="11"/>
  <c r="N19" i="11"/>
  <c r="J19" i="11"/>
  <c r="I19" i="11"/>
  <c r="H19" i="11"/>
  <c r="G19" i="11"/>
  <c r="F19" i="11"/>
  <c r="E19" i="11"/>
  <c r="S18" i="11"/>
  <c r="R18" i="11"/>
  <c r="Q18" i="11"/>
  <c r="P18" i="11"/>
  <c r="O18" i="11"/>
  <c r="N18" i="11"/>
  <c r="J18" i="11"/>
  <c r="I18" i="11"/>
  <c r="H18" i="11"/>
  <c r="G18" i="11"/>
  <c r="F18" i="11"/>
  <c r="E18" i="11"/>
  <c r="S17" i="11"/>
  <c r="R17" i="11"/>
  <c r="Q17" i="11"/>
  <c r="P17" i="11"/>
  <c r="O17" i="11"/>
  <c r="N17" i="11"/>
  <c r="J17" i="11"/>
  <c r="I17" i="11"/>
  <c r="H17" i="11"/>
  <c r="G17" i="11"/>
  <c r="F17" i="11"/>
  <c r="E17" i="11"/>
  <c r="F223" i="9"/>
  <c r="F222" i="9"/>
  <c r="F220" i="9"/>
  <c r="F221" i="9"/>
  <c r="AT172" i="9"/>
  <c r="AS172" i="9"/>
  <c r="AR172" i="9"/>
  <c r="AQ172" i="9"/>
  <c r="AP172" i="9"/>
  <c r="AO172" i="9"/>
  <c r="AN172" i="9"/>
  <c r="AM172" i="9"/>
  <c r="AL172" i="9"/>
  <c r="AK172" i="9"/>
  <c r="AJ172" i="9"/>
  <c r="AI172" i="9"/>
  <c r="AH172" i="9"/>
  <c r="AG172" i="9"/>
  <c r="AF172" i="9"/>
  <c r="AE172" i="9"/>
  <c r="AD172" i="9"/>
  <c r="AC172" i="9"/>
  <c r="AB172" i="9"/>
  <c r="AA172" i="9"/>
  <c r="Z172" i="9"/>
  <c r="Y172" i="9"/>
  <c r="X172" i="9"/>
  <c r="W172" i="9"/>
  <c r="V172" i="9"/>
  <c r="U172" i="9"/>
  <c r="T172" i="9"/>
  <c r="S172" i="9"/>
  <c r="R172" i="9"/>
  <c r="Q172" i="9"/>
  <c r="P172" i="9"/>
  <c r="O172" i="9"/>
  <c r="N172" i="9"/>
  <c r="M172" i="9"/>
  <c r="L172" i="9"/>
  <c r="K172" i="9"/>
  <c r="J172" i="9"/>
  <c r="I172" i="9"/>
  <c r="H172" i="9"/>
  <c r="G172" i="9"/>
  <c r="F172" i="9"/>
  <c r="E172" i="9"/>
  <c r="AT171" i="9"/>
  <c r="AS171" i="9"/>
  <c r="AR171" i="9"/>
  <c r="AQ171" i="9"/>
  <c r="AP171" i="9"/>
  <c r="AO171" i="9"/>
  <c r="AN171" i="9"/>
  <c r="AM171" i="9"/>
  <c r="AL171" i="9"/>
  <c r="AK171" i="9"/>
  <c r="AJ171" i="9"/>
  <c r="AI171" i="9"/>
  <c r="AH171" i="9"/>
  <c r="AG171" i="9"/>
  <c r="AF171" i="9"/>
  <c r="AE171" i="9"/>
  <c r="AD171" i="9"/>
  <c r="AC171" i="9"/>
  <c r="AB171" i="9"/>
  <c r="AA171" i="9"/>
  <c r="Z171" i="9"/>
  <c r="Y171" i="9"/>
  <c r="X171" i="9"/>
  <c r="W171" i="9"/>
  <c r="V171" i="9"/>
  <c r="U171" i="9"/>
  <c r="T171" i="9"/>
  <c r="S171" i="9"/>
  <c r="R171" i="9"/>
  <c r="Q171" i="9"/>
  <c r="P171" i="9"/>
  <c r="O171" i="9"/>
  <c r="N171" i="9"/>
  <c r="M171" i="9"/>
  <c r="L171" i="9"/>
  <c r="K171" i="9"/>
  <c r="J171" i="9"/>
  <c r="I171" i="9"/>
  <c r="H171" i="9"/>
  <c r="G171" i="9"/>
  <c r="F171" i="9"/>
  <c r="E171" i="9"/>
  <c r="AT170" i="9"/>
  <c r="AS170" i="9"/>
  <c r="AR170" i="9"/>
  <c r="AQ170" i="9"/>
  <c r="AP170" i="9"/>
  <c r="AO170" i="9"/>
  <c r="AN170" i="9"/>
  <c r="AM170" i="9"/>
  <c r="AL170" i="9"/>
  <c r="AK170" i="9"/>
  <c r="AJ170" i="9"/>
  <c r="AI170" i="9"/>
  <c r="AH170" i="9"/>
  <c r="AG170" i="9"/>
  <c r="AF170" i="9"/>
  <c r="AE170" i="9"/>
  <c r="AD170" i="9"/>
  <c r="AC170" i="9"/>
  <c r="AB170" i="9"/>
  <c r="AA170" i="9"/>
  <c r="Z170" i="9"/>
  <c r="Y170" i="9"/>
  <c r="X170" i="9"/>
  <c r="W170" i="9"/>
  <c r="V170" i="9"/>
  <c r="U170" i="9"/>
  <c r="T170" i="9"/>
  <c r="S170" i="9"/>
  <c r="R170" i="9"/>
  <c r="Q170" i="9"/>
  <c r="P170" i="9"/>
  <c r="O170" i="9"/>
  <c r="N170" i="9"/>
  <c r="M170" i="9"/>
  <c r="L170" i="9"/>
  <c r="K170" i="9"/>
  <c r="J170" i="9"/>
  <c r="I170" i="9"/>
  <c r="H170" i="9"/>
  <c r="G170" i="9"/>
  <c r="F170" i="9"/>
  <c r="E170" i="9"/>
  <c r="AT169" i="9"/>
  <c r="AS169" i="9"/>
  <c r="AR169" i="9"/>
  <c r="AQ169" i="9"/>
  <c r="AP169" i="9"/>
  <c r="AO169" i="9"/>
  <c r="AN169" i="9"/>
  <c r="AM169" i="9"/>
  <c r="AL169" i="9"/>
  <c r="AK169" i="9"/>
  <c r="AJ169" i="9"/>
  <c r="AI169" i="9"/>
  <c r="AH169" i="9"/>
  <c r="AG169" i="9"/>
  <c r="AF169" i="9"/>
  <c r="AE169" i="9"/>
  <c r="AD169" i="9"/>
  <c r="AC169" i="9"/>
  <c r="AB169" i="9"/>
  <c r="AA169" i="9"/>
  <c r="Z169" i="9"/>
  <c r="Y169" i="9"/>
  <c r="X169" i="9"/>
  <c r="W169" i="9"/>
  <c r="V169" i="9"/>
  <c r="U169" i="9"/>
  <c r="T169" i="9"/>
  <c r="S169" i="9"/>
  <c r="R169" i="9"/>
  <c r="Q169" i="9"/>
  <c r="P169" i="9"/>
  <c r="O169" i="9"/>
  <c r="N169" i="9"/>
  <c r="M169" i="9"/>
  <c r="L169" i="9"/>
  <c r="K169" i="9"/>
  <c r="J169" i="9"/>
  <c r="I169" i="9"/>
  <c r="H169" i="9"/>
  <c r="G169" i="9"/>
  <c r="F169" i="9"/>
  <c r="E169" i="9"/>
  <c r="AT168" i="9"/>
  <c r="AS168" i="9"/>
  <c r="AR168" i="9"/>
  <c r="AQ168" i="9"/>
  <c r="AP168" i="9"/>
  <c r="AO168" i="9"/>
  <c r="AN168" i="9"/>
  <c r="AM168" i="9"/>
  <c r="AL168" i="9"/>
  <c r="AK168" i="9"/>
  <c r="AJ168" i="9"/>
  <c r="AI168" i="9"/>
  <c r="AH168" i="9"/>
  <c r="AG168" i="9"/>
  <c r="AF168" i="9"/>
  <c r="AE168" i="9"/>
  <c r="AD168" i="9"/>
  <c r="AC168" i="9"/>
  <c r="AB168" i="9"/>
  <c r="AA168" i="9"/>
  <c r="Z168" i="9"/>
  <c r="Y168" i="9"/>
  <c r="X168" i="9"/>
  <c r="W168" i="9"/>
  <c r="V168" i="9"/>
  <c r="U168" i="9"/>
  <c r="T168" i="9"/>
  <c r="S168" i="9"/>
  <c r="R168" i="9"/>
  <c r="Q168" i="9"/>
  <c r="P168" i="9"/>
  <c r="O168" i="9"/>
  <c r="N168" i="9"/>
  <c r="M168" i="9"/>
  <c r="L168" i="9"/>
  <c r="K168" i="9"/>
  <c r="J168" i="9"/>
  <c r="I168" i="9"/>
  <c r="H168" i="9"/>
  <c r="G168" i="9"/>
  <c r="F168" i="9"/>
  <c r="E168" i="9"/>
  <c r="AT167" i="9"/>
  <c r="AS167" i="9"/>
  <c r="AR167" i="9"/>
  <c r="AQ167" i="9"/>
  <c r="AP167" i="9"/>
  <c r="AO167" i="9"/>
  <c r="AN167" i="9"/>
  <c r="AM167" i="9"/>
  <c r="AL167" i="9"/>
  <c r="AK167" i="9"/>
  <c r="AJ167" i="9"/>
  <c r="AI167" i="9"/>
  <c r="AH167" i="9"/>
  <c r="AG167" i="9"/>
  <c r="AF167" i="9"/>
  <c r="AE167" i="9"/>
  <c r="AD167" i="9"/>
  <c r="AC167" i="9"/>
  <c r="AB167" i="9"/>
  <c r="AA167" i="9"/>
  <c r="Z167" i="9"/>
  <c r="Y167" i="9"/>
  <c r="X167" i="9"/>
  <c r="W167" i="9"/>
  <c r="V167" i="9"/>
  <c r="U167" i="9"/>
  <c r="T167" i="9"/>
  <c r="S167" i="9"/>
  <c r="R167" i="9"/>
  <c r="Q167" i="9"/>
  <c r="P167" i="9"/>
  <c r="O167" i="9"/>
  <c r="N167" i="9"/>
  <c r="M167" i="9"/>
  <c r="L167" i="9"/>
  <c r="K167" i="9"/>
  <c r="J167" i="9"/>
  <c r="I167" i="9"/>
  <c r="H167" i="9"/>
  <c r="G167" i="9"/>
  <c r="F167" i="9"/>
  <c r="E167" i="9"/>
  <c r="F148" i="9"/>
  <c r="F147" i="9"/>
  <c r="F145" i="9"/>
  <c r="F146" i="9"/>
  <c r="AT97" i="9"/>
  <c r="AS97" i="9"/>
  <c r="AR97" i="9"/>
  <c r="AQ97" i="9"/>
  <c r="AP97" i="9"/>
  <c r="AO97" i="9"/>
  <c r="AN97" i="9"/>
  <c r="AM97" i="9"/>
  <c r="AL97" i="9"/>
  <c r="AK97" i="9"/>
  <c r="AJ97" i="9"/>
  <c r="AI97" i="9"/>
  <c r="AH97" i="9"/>
  <c r="AG97" i="9"/>
  <c r="AF97" i="9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AT96" i="9"/>
  <c r="AS96" i="9"/>
  <c r="AR96" i="9"/>
  <c r="AQ96" i="9"/>
  <c r="AP96" i="9"/>
  <c r="AO96" i="9"/>
  <c r="AN96" i="9"/>
  <c r="AM96" i="9"/>
  <c r="AL96" i="9"/>
  <c r="AK96" i="9"/>
  <c r="AJ96" i="9"/>
  <c r="AI96" i="9"/>
  <c r="AH96" i="9"/>
  <c r="AG96" i="9"/>
  <c r="AF96" i="9"/>
  <c r="AE96" i="9"/>
  <c r="AD96" i="9"/>
  <c r="AC96" i="9"/>
  <c r="AB96" i="9"/>
  <c r="AA96" i="9"/>
  <c r="Z96" i="9"/>
  <c r="Y96" i="9"/>
  <c r="X96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AT95" i="9"/>
  <c r="AS95" i="9"/>
  <c r="AR95" i="9"/>
  <c r="AQ95" i="9"/>
  <c r="AP95" i="9"/>
  <c r="AO95" i="9"/>
  <c r="AN95" i="9"/>
  <c r="AM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AT94" i="9"/>
  <c r="AS94" i="9"/>
  <c r="AR94" i="9"/>
  <c r="AQ94" i="9"/>
  <c r="AP94" i="9"/>
  <c r="AO94" i="9"/>
  <c r="AN94" i="9"/>
  <c r="AM94" i="9"/>
  <c r="AL94" i="9"/>
  <c r="AK94" i="9"/>
  <c r="AJ94" i="9"/>
  <c r="AI94" i="9"/>
  <c r="AH94" i="9"/>
  <c r="AG94" i="9"/>
  <c r="AF94" i="9"/>
  <c r="AE94" i="9"/>
  <c r="AD94" i="9"/>
  <c r="AC94" i="9"/>
  <c r="AB94" i="9"/>
  <c r="AA94" i="9"/>
  <c r="Z94" i="9"/>
  <c r="Y94" i="9"/>
  <c r="X94" i="9"/>
  <c r="W94" i="9"/>
  <c r="V94" i="9"/>
  <c r="U94" i="9"/>
  <c r="T94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AT93" i="9"/>
  <c r="AS93" i="9"/>
  <c r="AR93" i="9"/>
  <c r="AQ93" i="9"/>
  <c r="AP93" i="9"/>
  <c r="AO93" i="9"/>
  <c r="AN93" i="9"/>
  <c r="AM93" i="9"/>
  <c r="AL93" i="9"/>
  <c r="AK93" i="9"/>
  <c r="AJ93" i="9"/>
  <c r="AI93" i="9"/>
  <c r="AH93" i="9"/>
  <c r="AG93" i="9"/>
  <c r="AF93" i="9"/>
  <c r="AE93" i="9"/>
  <c r="AD93" i="9"/>
  <c r="AC93" i="9"/>
  <c r="AB93" i="9"/>
  <c r="AA93" i="9"/>
  <c r="Z93" i="9"/>
  <c r="Y93" i="9"/>
  <c r="X93" i="9"/>
  <c r="W93" i="9"/>
  <c r="V93" i="9"/>
  <c r="U93" i="9"/>
  <c r="T93" i="9"/>
  <c r="S93" i="9"/>
  <c r="R93" i="9"/>
  <c r="Q93" i="9"/>
  <c r="P93" i="9"/>
  <c r="O93" i="9"/>
  <c r="N93" i="9"/>
  <c r="M93" i="9"/>
  <c r="L93" i="9"/>
  <c r="K93" i="9"/>
  <c r="J93" i="9"/>
  <c r="I93" i="9"/>
  <c r="H93" i="9"/>
  <c r="G93" i="9"/>
  <c r="F93" i="9"/>
  <c r="E93" i="9"/>
  <c r="AT92" i="9"/>
  <c r="AS92" i="9"/>
  <c r="AR92" i="9"/>
  <c r="AQ92" i="9"/>
  <c r="AP92" i="9"/>
  <c r="AO92" i="9"/>
  <c r="AN92" i="9"/>
  <c r="AM92" i="9"/>
  <c r="AL92" i="9"/>
  <c r="AK92" i="9"/>
  <c r="AJ92" i="9"/>
  <c r="AI92" i="9"/>
  <c r="AH92" i="9"/>
  <c r="AG92" i="9"/>
  <c r="AF92" i="9"/>
  <c r="AE92" i="9"/>
  <c r="AD92" i="9"/>
  <c r="AC92" i="9"/>
  <c r="AB92" i="9"/>
  <c r="AA92" i="9"/>
  <c r="Z92" i="9"/>
  <c r="Y92" i="9"/>
  <c r="X92" i="9"/>
  <c r="W92" i="9"/>
  <c r="V92" i="9"/>
  <c r="U92" i="9"/>
  <c r="T92" i="9"/>
  <c r="S92" i="9"/>
  <c r="R92" i="9"/>
  <c r="Q92" i="9"/>
  <c r="P92" i="9"/>
  <c r="O92" i="9"/>
  <c r="N92" i="9"/>
  <c r="M92" i="9"/>
  <c r="L92" i="9"/>
  <c r="K92" i="9"/>
  <c r="J92" i="9"/>
  <c r="I92" i="9"/>
  <c r="H92" i="9"/>
  <c r="G92" i="9"/>
  <c r="F92" i="9"/>
  <c r="E92" i="9"/>
  <c r="F73" i="9"/>
  <c r="F72" i="9"/>
  <c r="F70" i="9"/>
  <c r="F71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F144" i="8"/>
  <c r="F143" i="8"/>
  <c r="F141" i="8"/>
  <c r="F142" i="8"/>
  <c r="U101" i="8"/>
  <c r="U102" i="8"/>
  <c r="U103" i="8"/>
  <c r="U104" i="8"/>
  <c r="U105" i="8"/>
  <c r="U106" i="8"/>
  <c r="U107" i="8"/>
  <c r="U108" i="8"/>
  <c r="U109" i="8"/>
  <c r="U110" i="8"/>
  <c r="U111" i="8"/>
  <c r="U112" i="8"/>
  <c r="U116" i="8"/>
  <c r="T101" i="8"/>
  <c r="T102" i="8"/>
  <c r="T103" i="8"/>
  <c r="T104" i="8"/>
  <c r="T105" i="8"/>
  <c r="T106" i="8"/>
  <c r="T107" i="8"/>
  <c r="T108" i="8"/>
  <c r="T109" i="8"/>
  <c r="T110" i="8"/>
  <c r="T111" i="8"/>
  <c r="T112" i="8"/>
  <c r="T116" i="8"/>
  <c r="S101" i="8"/>
  <c r="S102" i="8"/>
  <c r="S103" i="8"/>
  <c r="S104" i="8"/>
  <c r="S105" i="8"/>
  <c r="S106" i="8"/>
  <c r="S107" i="8"/>
  <c r="S108" i="8"/>
  <c r="S109" i="8"/>
  <c r="S110" i="8"/>
  <c r="S111" i="8"/>
  <c r="S112" i="8"/>
  <c r="S116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6" i="8"/>
  <c r="Q101" i="8"/>
  <c r="Q102" i="8"/>
  <c r="Q103" i="8"/>
  <c r="Q104" i="8"/>
  <c r="Q105" i="8"/>
  <c r="Q106" i="8"/>
  <c r="Q107" i="8"/>
  <c r="Q108" i="8"/>
  <c r="Q109" i="8"/>
  <c r="Q110" i="8"/>
  <c r="Q111" i="8"/>
  <c r="Q112" i="8"/>
  <c r="Q116" i="8"/>
  <c r="P101" i="8"/>
  <c r="P102" i="8"/>
  <c r="P103" i="8"/>
  <c r="P104" i="8"/>
  <c r="P105" i="8"/>
  <c r="P106" i="8"/>
  <c r="P107" i="8"/>
  <c r="P108" i="8"/>
  <c r="P109" i="8"/>
  <c r="P110" i="8"/>
  <c r="P111" i="8"/>
  <c r="P112" i="8"/>
  <c r="P116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6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6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6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6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6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6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6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6" i="8"/>
  <c r="G103" i="8"/>
  <c r="G104" i="8"/>
  <c r="G105" i="8"/>
  <c r="G106" i="8"/>
  <c r="G107" i="8"/>
  <c r="G108" i="8"/>
  <c r="G109" i="8"/>
  <c r="G110" i="8"/>
  <c r="G111" i="8"/>
  <c r="G112" i="8"/>
  <c r="G116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6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6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F96" i="8"/>
  <c r="F95" i="8"/>
  <c r="F93" i="8"/>
  <c r="F94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F47" i="8"/>
  <c r="F46" i="8"/>
  <c r="F44" i="8"/>
  <c r="F45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AO115" i="7"/>
  <c r="W115" i="7"/>
  <c r="E115" i="7"/>
  <c r="AO114" i="7"/>
  <c r="W114" i="7"/>
  <c r="E114" i="7"/>
  <c r="AO112" i="7"/>
  <c r="AO113" i="7"/>
  <c r="W112" i="7"/>
  <c r="W113" i="7"/>
  <c r="E112" i="7"/>
  <c r="E113" i="7"/>
  <c r="AJ92" i="7"/>
  <c r="AI92" i="7"/>
  <c r="AH92" i="7"/>
  <c r="AG92" i="7"/>
  <c r="AF92" i="7"/>
  <c r="AE92" i="7"/>
  <c r="AD92" i="7"/>
  <c r="AC92" i="7"/>
  <c r="AB92" i="7"/>
  <c r="AA92" i="7"/>
  <c r="Z92" i="7"/>
  <c r="Y92" i="7"/>
  <c r="X92" i="7"/>
  <c r="W92" i="7"/>
  <c r="V92" i="7"/>
  <c r="AJ91" i="7"/>
  <c r="AI91" i="7"/>
  <c r="AH91" i="7"/>
  <c r="AG91" i="7"/>
  <c r="AF91" i="7"/>
  <c r="AE91" i="7"/>
  <c r="AD91" i="7"/>
  <c r="AC91" i="7"/>
  <c r="AB91" i="7"/>
  <c r="AA91" i="7"/>
  <c r="Z91" i="7"/>
  <c r="Y91" i="7"/>
  <c r="X91" i="7"/>
  <c r="W91" i="7"/>
  <c r="V91" i="7"/>
  <c r="AJ90" i="7"/>
  <c r="AI90" i="7"/>
  <c r="AH90" i="7"/>
  <c r="AG90" i="7"/>
  <c r="AF90" i="7"/>
  <c r="AE90" i="7"/>
  <c r="AD90" i="7"/>
  <c r="AC90" i="7"/>
  <c r="AB90" i="7"/>
  <c r="AA90" i="7"/>
  <c r="Z90" i="7"/>
  <c r="Y90" i="7"/>
  <c r="X90" i="7"/>
  <c r="W90" i="7"/>
  <c r="V90" i="7"/>
  <c r="A6" i="7"/>
  <c r="AJ58" i="7"/>
  <c r="BB74" i="7"/>
  <c r="AJ59" i="7"/>
  <c r="BB75" i="7"/>
  <c r="AJ60" i="7"/>
  <c r="BB76" i="7"/>
  <c r="AJ61" i="7"/>
  <c r="BB77" i="7"/>
  <c r="AJ62" i="7"/>
  <c r="BB78" i="7"/>
  <c r="AJ63" i="7"/>
  <c r="BB79" i="7"/>
  <c r="AJ64" i="7"/>
  <c r="BB80" i="7"/>
  <c r="AJ65" i="7"/>
  <c r="BB81" i="7"/>
  <c r="AJ66" i="7"/>
  <c r="BB82" i="7"/>
  <c r="AJ67" i="7"/>
  <c r="BB83" i="7"/>
  <c r="AJ68" i="7"/>
  <c r="BB84" i="7"/>
  <c r="AJ69" i="7"/>
  <c r="BB85" i="7"/>
  <c r="BB89" i="7"/>
  <c r="AI58" i="7"/>
  <c r="BA74" i="7"/>
  <c r="AI59" i="7"/>
  <c r="BA75" i="7"/>
  <c r="AI60" i="7"/>
  <c r="BA76" i="7"/>
  <c r="AI61" i="7"/>
  <c r="BA77" i="7"/>
  <c r="AI62" i="7"/>
  <c r="BA78" i="7"/>
  <c r="AI63" i="7"/>
  <c r="BA79" i="7"/>
  <c r="AI64" i="7"/>
  <c r="BA80" i="7"/>
  <c r="AI65" i="7"/>
  <c r="BA81" i="7"/>
  <c r="AI66" i="7"/>
  <c r="BA82" i="7"/>
  <c r="AI67" i="7"/>
  <c r="BA83" i="7"/>
  <c r="AI68" i="7"/>
  <c r="BA84" i="7"/>
  <c r="AI69" i="7"/>
  <c r="BA85" i="7"/>
  <c r="BA89" i="7"/>
  <c r="AH58" i="7"/>
  <c r="AZ74" i="7"/>
  <c r="AH59" i="7"/>
  <c r="AZ75" i="7"/>
  <c r="AH60" i="7"/>
  <c r="AZ76" i="7"/>
  <c r="AH61" i="7"/>
  <c r="AZ77" i="7"/>
  <c r="AH62" i="7"/>
  <c r="AZ78" i="7"/>
  <c r="AH63" i="7"/>
  <c r="AZ79" i="7"/>
  <c r="AH64" i="7"/>
  <c r="AZ80" i="7"/>
  <c r="AH65" i="7"/>
  <c r="AZ81" i="7"/>
  <c r="AH66" i="7"/>
  <c r="AZ82" i="7"/>
  <c r="AH67" i="7"/>
  <c r="AZ83" i="7"/>
  <c r="AH68" i="7"/>
  <c r="AZ84" i="7"/>
  <c r="AH69" i="7"/>
  <c r="AZ85" i="7"/>
  <c r="AZ89" i="7"/>
  <c r="AG58" i="7"/>
  <c r="AY74" i="7"/>
  <c r="AG59" i="7"/>
  <c r="AY75" i="7"/>
  <c r="AG60" i="7"/>
  <c r="AY76" i="7"/>
  <c r="AG61" i="7"/>
  <c r="AY77" i="7"/>
  <c r="AG62" i="7"/>
  <c r="AY78" i="7"/>
  <c r="AG63" i="7"/>
  <c r="AY79" i="7"/>
  <c r="AG64" i="7"/>
  <c r="AY80" i="7"/>
  <c r="AG65" i="7"/>
  <c r="AY81" i="7"/>
  <c r="AG66" i="7"/>
  <c r="AY82" i="7"/>
  <c r="AG67" i="7"/>
  <c r="AY83" i="7"/>
  <c r="AG68" i="7"/>
  <c r="AY84" i="7"/>
  <c r="AG69" i="7"/>
  <c r="AY85" i="7"/>
  <c r="AY89" i="7"/>
  <c r="AF58" i="7"/>
  <c r="AX74" i="7"/>
  <c r="AF59" i="7"/>
  <c r="AX75" i="7"/>
  <c r="AF60" i="7"/>
  <c r="AX76" i="7"/>
  <c r="AF61" i="7"/>
  <c r="AX77" i="7"/>
  <c r="AF62" i="7"/>
  <c r="AX78" i="7"/>
  <c r="AF63" i="7"/>
  <c r="AX79" i="7"/>
  <c r="AF64" i="7"/>
  <c r="AX80" i="7"/>
  <c r="AF65" i="7"/>
  <c r="AX81" i="7"/>
  <c r="AF66" i="7"/>
  <c r="AX82" i="7"/>
  <c r="AF67" i="7"/>
  <c r="AX83" i="7"/>
  <c r="AF68" i="7"/>
  <c r="AX84" i="7"/>
  <c r="AF69" i="7"/>
  <c r="AX85" i="7"/>
  <c r="AX89" i="7"/>
  <c r="AE58" i="7"/>
  <c r="AW74" i="7"/>
  <c r="AE59" i="7"/>
  <c r="AW75" i="7"/>
  <c r="AE60" i="7"/>
  <c r="AW76" i="7"/>
  <c r="AE61" i="7"/>
  <c r="AW77" i="7"/>
  <c r="AE62" i="7"/>
  <c r="AW78" i="7"/>
  <c r="AE63" i="7"/>
  <c r="AW79" i="7"/>
  <c r="AE64" i="7"/>
  <c r="AW80" i="7"/>
  <c r="AE65" i="7"/>
  <c r="AW81" i="7"/>
  <c r="AE66" i="7"/>
  <c r="AW82" i="7"/>
  <c r="AE67" i="7"/>
  <c r="AW83" i="7"/>
  <c r="AE68" i="7"/>
  <c r="AW84" i="7"/>
  <c r="AE69" i="7"/>
  <c r="AW85" i="7"/>
  <c r="AW89" i="7"/>
  <c r="AD58" i="7"/>
  <c r="AV74" i="7"/>
  <c r="AD59" i="7"/>
  <c r="AV75" i="7"/>
  <c r="AD60" i="7"/>
  <c r="AV76" i="7"/>
  <c r="AD61" i="7"/>
  <c r="AV77" i="7"/>
  <c r="AD62" i="7"/>
  <c r="AV78" i="7"/>
  <c r="AD63" i="7"/>
  <c r="AV79" i="7"/>
  <c r="AD64" i="7"/>
  <c r="AV80" i="7"/>
  <c r="AD65" i="7"/>
  <c r="AV81" i="7"/>
  <c r="AD66" i="7"/>
  <c r="AV82" i="7"/>
  <c r="AD67" i="7"/>
  <c r="AV83" i="7"/>
  <c r="AD68" i="7"/>
  <c r="AV84" i="7"/>
  <c r="AD69" i="7"/>
  <c r="AV85" i="7"/>
  <c r="AV89" i="7"/>
  <c r="AC58" i="7"/>
  <c r="AU74" i="7"/>
  <c r="AC59" i="7"/>
  <c r="AU75" i="7"/>
  <c r="AC60" i="7"/>
  <c r="AU76" i="7"/>
  <c r="AC61" i="7"/>
  <c r="AU77" i="7"/>
  <c r="AC62" i="7"/>
  <c r="AU78" i="7"/>
  <c r="AC63" i="7"/>
  <c r="AU79" i="7"/>
  <c r="AC64" i="7"/>
  <c r="AU80" i="7"/>
  <c r="AC65" i="7"/>
  <c r="AU81" i="7"/>
  <c r="AC66" i="7"/>
  <c r="AU82" i="7"/>
  <c r="AC67" i="7"/>
  <c r="AU83" i="7"/>
  <c r="AC68" i="7"/>
  <c r="AU84" i="7"/>
  <c r="AC69" i="7"/>
  <c r="AU85" i="7"/>
  <c r="AU89" i="7"/>
  <c r="AB58" i="7"/>
  <c r="AT74" i="7"/>
  <c r="AB59" i="7"/>
  <c r="AT75" i="7"/>
  <c r="AB60" i="7"/>
  <c r="AT76" i="7"/>
  <c r="AB61" i="7"/>
  <c r="AT77" i="7"/>
  <c r="AB62" i="7"/>
  <c r="AT78" i="7"/>
  <c r="AB63" i="7"/>
  <c r="AT79" i="7"/>
  <c r="AB64" i="7"/>
  <c r="AT80" i="7"/>
  <c r="AB65" i="7"/>
  <c r="AT81" i="7"/>
  <c r="AB66" i="7"/>
  <c r="AT82" i="7"/>
  <c r="AB67" i="7"/>
  <c r="AT83" i="7"/>
  <c r="AB68" i="7"/>
  <c r="AT84" i="7"/>
  <c r="AB69" i="7"/>
  <c r="AT85" i="7"/>
  <c r="AT89" i="7"/>
  <c r="AA58" i="7"/>
  <c r="AS74" i="7"/>
  <c r="AA59" i="7"/>
  <c r="AS75" i="7"/>
  <c r="AA60" i="7"/>
  <c r="AS76" i="7"/>
  <c r="AA61" i="7"/>
  <c r="AS77" i="7"/>
  <c r="AA62" i="7"/>
  <c r="AS78" i="7"/>
  <c r="AA63" i="7"/>
  <c r="AS79" i="7"/>
  <c r="AA64" i="7"/>
  <c r="AS80" i="7"/>
  <c r="AA65" i="7"/>
  <c r="AS81" i="7"/>
  <c r="AA66" i="7"/>
  <c r="AS82" i="7"/>
  <c r="AA67" i="7"/>
  <c r="AS83" i="7"/>
  <c r="AA68" i="7"/>
  <c r="AS84" i="7"/>
  <c r="AA69" i="7"/>
  <c r="AS85" i="7"/>
  <c r="AS89" i="7"/>
  <c r="Z58" i="7"/>
  <c r="AR74" i="7"/>
  <c r="Z59" i="7"/>
  <c r="AR75" i="7"/>
  <c r="Z60" i="7"/>
  <c r="AR76" i="7"/>
  <c r="Z61" i="7"/>
  <c r="AR77" i="7"/>
  <c r="Z62" i="7"/>
  <c r="AR78" i="7"/>
  <c r="Z63" i="7"/>
  <c r="AR79" i="7"/>
  <c r="Z64" i="7"/>
  <c r="AR80" i="7"/>
  <c r="Z65" i="7"/>
  <c r="AR81" i="7"/>
  <c r="Z66" i="7"/>
  <c r="AR82" i="7"/>
  <c r="Z67" i="7"/>
  <c r="AR83" i="7"/>
  <c r="Z68" i="7"/>
  <c r="AR84" i="7"/>
  <c r="Z69" i="7"/>
  <c r="AR85" i="7"/>
  <c r="AR89" i="7"/>
  <c r="Y58" i="7"/>
  <c r="AQ74" i="7"/>
  <c r="Y59" i="7"/>
  <c r="AQ75" i="7"/>
  <c r="Y60" i="7"/>
  <c r="AQ76" i="7"/>
  <c r="Y61" i="7"/>
  <c r="AQ77" i="7"/>
  <c r="Y62" i="7"/>
  <c r="AQ78" i="7"/>
  <c r="Y63" i="7"/>
  <c r="AQ79" i="7"/>
  <c r="Y64" i="7"/>
  <c r="AQ80" i="7"/>
  <c r="Y65" i="7"/>
  <c r="AQ81" i="7"/>
  <c r="Y66" i="7"/>
  <c r="AQ82" i="7"/>
  <c r="Y67" i="7"/>
  <c r="AQ83" i="7"/>
  <c r="Y68" i="7"/>
  <c r="AQ84" i="7"/>
  <c r="Y69" i="7"/>
  <c r="AQ85" i="7"/>
  <c r="AQ89" i="7"/>
  <c r="X58" i="7"/>
  <c r="AP74" i="7"/>
  <c r="X59" i="7"/>
  <c r="AP75" i="7"/>
  <c r="X60" i="7"/>
  <c r="AP76" i="7"/>
  <c r="X61" i="7"/>
  <c r="AP77" i="7"/>
  <c r="X62" i="7"/>
  <c r="AP78" i="7"/>
  <c r="X63" i="7"/>
  <c r="AP79" i="7"/>
  <c r="X64" i="7"/>
  <c r="AP80" i="7"/>
  <c r="X65" i="7"/>
  <c r="AP81" i="7"/>
  <c r="X66" i="7"/>
  <c r="AP82" i="7"/>
  <c r="X67" i="7"/>
  <c r="AP83" i="7"/>
  <c r="X68" i="7"/>
  <c r="AP84" i="7"/>
  <c r="X69" i="7"/>
  <c r="AP85" i="7"/>
  <c r="AP89" i="7"/>
  <c r="W58" i="7"/>
  <c r="AO74" i="7"/>
  <c r="W59" i="7"/>
  <c r="AO75" i="7"/>
  <c r="W60" i="7"/>
  <c r="AO76" i="7"/>
  <c r="W61" i="7"/>
  <c r="AO77" i="7"/>
  <c r="W62" i="7"/>
  <c r="AO78" i="7"/>
  <c r="W63" i="7"/>
  <c r="AO79" i="7"/>
  <c r="W64" i="7"/>
  <c r="AO80" i="7"/>
  <c r="W65" i="7"/>
  <c r="AO81" i="7"/>
  <c r="W66" i="7"/>
  <c r="AO82" i="7"/>
  <c r="W67" i="7"/>
  <c r="AO83" i="7"/>
  <c r="W68" i="7"/>
  <c r="AO84" i="7"/>
  <c r="W69" i="7"/>
  <c r="AO85" i="7"/>
  <c r="AO89" i="7"/>
  <c r="V58" i="7"/>
  <c r="AN74" i="7"/>
  <c r="V59" i="7"/>
  <c r="AN75" i="7"/>
  <c r="V60" i="7"/>
  <c r="AN76" i="7"/>
  <c r="V61" i="7"/>
  <c r="AN77" i="7"/>
  <c r="V62" i="7"/>
  <c r="AN78" i="7"/>
  <c r="V63" i="7"/>
  <c r="AN79" i="7"/>
  <c r="V64" i="7"/>
  <c r="AN80" i="7"/>
  <c r="V65" i="7"/>
  <c r="AN81" i="7"/>
  <c r="V66" i="7"/>
  <c r="AN82" i="7"/>
  <c r="V67" i="7"/>
  <c r="AN83" i="7"/>
  <c r="V68" i="7"/>
  <c r="AN84" i="7"/>
  <c r="V69" i="7"/>
  <c r="AN85" i="7"/>
  <c r="AN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9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9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9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9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9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9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9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9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9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9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9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9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9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9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9" i="7"/>
  <c r="BB88" i="7"/>
  <c r="BA88" i="7"/>
  <c r="AZ88" i="7"/>
  <c r="AY88" i="7"/>
  <c r="AX88" i="7"/>
  <c r="AW88" i="7"/>
  <c r="AV88" i="7"/>
  <c r="AU88" i="7"/>
  <c r="AT88" i="7"/>
  <c r="AS88" i="7"/>
  <c r="AR88" i="7"/>
  <c r="AQ88" i="7"/>
  <c r="AP88" i="7"/>
  <c r="AO88" i="7"/>
  <c r="AN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BB87" i="7"/>
  <c r="BA87" i="7"/>
  <c r="AZ87" i="7"/>
  <c r="AY87" i="7"/>
  <c r="AX87" i="7"/>
  <c r="AW87" i="7"/>
  <c r="AV87" i="7"/>
  <c r="AU87" i="7"/>
  <c r="AT87" i="7"/>
  <c r="AS87" i="7"/>
  <c r="AR87" i="7"/>
  <c r="AQ87" i="7"/>
  <c r="AP87" i="7"/>
  <c r="AO87" i="7"/>
  <c r="AN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D87" i="7"/>
  <c r="W53" i="7"/>
  <c r="N53" i="7"/>
  <c r="E53" i="7"/>
  <c r="W52" i="7"/>
  <c r="N52" i="7"/>
  <c r="E52" i="7"/>
  <c r="W50" i="7"/>
  <c r="W51" i="7"/>
  <c r="N50" i="7"/>
  <c r="N51" i="7"/>
  <c r="E50" i="7"/>
  <c r="E51" i="7"/>
  <c r="R39" i="7"/>
  <c r="Q39" i="7"/>
  <c r="P39" i="7"/>
  <c r="O39" i="7"/>
  <c r="N39" i="7"/>
  <c r="M39" i="7"/>
  <c r="R38" i="7"/>
  <c r="Q38" i="7"/>
  <c r="P38" i="7"/>
  <c r="O38" i="7"/>
  <c r="N38" i="7"/>
  <c r="M38" i="7"/>
  <c r="R37" i="7"/>
  <c r="Q37" i="7"/>
  <c r="P37" i="7"/>
  <c r="O37" i="7"/>
  <c r="N37" i="7"/>
  <c r="M37" i="7"/>
  <c r="R5" i="7"/>
  <c r="AA21" i="7"/>
  <c r="R6" i="7"/>
  <c r="AA22" i="7"/>
  <c r="R7" i="7"/>
  <c r="AA23" i="7"/>
  <c r="R8" i="7"/>
  <c r="AA24" i="7"/>
  <c r="R9" i="7"/>
  <c r="AA25" i="7"/>
  <c r="R10" i="7"/>
  <c r="AA26" i="7"/>
  <c r="R11" i="7"/>
  <c r="AA27" i="7"/>
  <c r="R12" i="7"/>
  <c r="AA28" i="7"/>
  <c r="R13" i="7"/>
  <c r="AA29" i="7"/>
  <c r="R14" i="7"/>
  <c r="AA30" i="7"/>
  <c r="R15" i="7"/>
  <c r="AA31" i="7"/>
  <c r="R16" i="7"/>
  <c r="AA32" i="7"/>
  <c r="AA36" i="7"/>
  <c r="Q5" i="7"/>
  <c r="Z21" i="7"/>
  <c r="Q6" i="7"/>
  <c r="Z22" i="7"/>
  <c r="Q7" i="7"/>
  <c r="Z23" i="7"/>
  <c r="Q8" i="7"/>
  <c r="Z24" i="7"/>
  <c r="Q9" i="7"/>
  <c r="Z25" i="7"/>
  <c r="Q10" i="7"/>
  <c r="Z26" i="7"/>
  <c r="Q11" i="7"/>
  <c r="Z27" i="7"/>
  <c r="Q12" i="7"/>
  <c r="Z28" i="7"/>
  <c r="Q13" i="7"/>
  <c r="Z29" i="7"/>
  <c r="Q14" i="7"/>
  <c r="Z30" i="7"/>
  <c r="Q15" i="7"/>
  <c r="Z31" i="7"/>
  <c r="Q16" i="7"/>
  <c r="Z32" i="7"/>
  <c r="Z36" i="7"/>
  <c r="P5" i="7"/>
  <c r="Y21" i="7"/>
  <c r="P6" i="7"/>
  <c r="Y22" i="7"/>
  <c r="P7" i="7"/>
  <c r="Y23" i="7"/>
  <c r="P8" i="7"/>
  <c r="Y24" i="7"/>
  <c r="P9" i="7"/>
  <c r="Y25" i="7"/>
  <c r="P10" i="7"/>
  <c r="Y26" i="7"/>
  <c r="P11" i="7"/>
  <c r="Y27" i="7"/>
  <c r="P12" i="7"/>
  <c r="Y28" i="7"/>
  <c r="P13" i="7"/>
  <c r="Y29" i="7"/>
  <c r="P14" i="7"/>
  <c r="Y30" i="7"/>
  <c r="P15" i="7"/>
  <c r="Y31" i="7"/>
  <c r="P16" i="7"/>
  <c r="Y32" i="7"/>
  <c r="Y36" i="7"/>
  <c r="O5" i="7"/>
  <c r="X21" i="7"/>
  <c r="O6" i="7"/>
  <c r="X22" i="7"/>
  <c r="O7" i="7"/>
  <c r="X23" i="7"/>
  <c r="O8" i="7"/>
  <c r="X24" i="7"/>
  <c r="O9" i="7"/>
  <c r="X25" i="7"/>
  <c r="O10" i="7"/>
  <c r="X26" i="7"/>
  <c r="O11" i="7"/>
  <c r="X27" i="7"/>
  <c r="O12" i="7"/>
  <c r="X28" i="7"/>
  <c r="O13" i="7"/>
  <c r="X29" i="7"/>
  <c r="O14" i="7"/>
  <c r="X30" i="7"/>
  <c r="O15" i="7"/>
  <c r="X31" i="7"/>
  <c r="O16" i="7"/>
  <c r="X32" i="7"/>
  <c r="X36" i="7"/>
  <c r="N5" i="7"/>
  <c r="W21" i="7"/>
  <c r="N6" i="7"/>
  <c r="W22" i="7"/>
  <c r="N7" i="7"/>
  <c r="W23" i="7"/>
  <c r="N8" i="7"/>
  <c r="W24" i="7"/>
  <c r="N9" i="7"/>
  <c r="W25" i="7"/>
  <c r="N10" i="7"/>
  <c r="W26" i="7"/>
  <c r="N11" i="7"/>
  <c r="W27" i="7"/>
  <c r="N12" i="7"/>
  <c r="W28" i="7"/>
  <c r="N13" i="7"/>
  <c r="W29" i="7"/>
  <c r="N14" i="7"/>
  <c r="W30" i="7"/>
  <c r="N15" i="7"/>
  <c r="W31" i="7"/>
  <c r="N16" i="7"/>
  <c r="W32" i="7"/>
  <c r="W36" i="7"/>
  <c r="M5" i="7"/>
  <c r="V21" i="7"/>
  <c r="M6" i="7"/>
  <c r="V22" i="7"/>
  <c r="M7" i="7"/>
  <c r="V23" i="7"/>
  <c r="M8" i="7"/>
  <c r="V24" i="7"/>
  <c r="M9" i="7"/>
  <c r="V25" i="7"/>
  <c r="M10" i="7"/>
  <c r="V26" i="7"/>
  <c r="M11" i="7"/>
  <c r="V27" i="7"/>
  <c r="M12" i="7"/>
  <c r="V28" i="7"/>
  <c r="M13" i="7"/>
  <c r="V29" i="7"/>
  <c r="M14" i="7"/>
  <c r="V30" i="7"/>
  <c r="M15" i="7"/>
  <c r="V31" i="7"/>
  <c r="M16" i="7"/>
  <c r="V32" i="7"/>
  <c r="V36" i="7"/>
  <c r="R36" i="7"/>
  <c r="Q36" i="7"/>
  <c r="P36" i="7"/>
  <c r="O36" i="7"/>
  <c r="N36" i="7"/>
  <c r="M36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6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6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6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6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6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6" i="7"/>
  <c r="AA35" i="7"/>
  <c r="Z35" i="7"/>
  <c r="Y35" i="7"/>
  <c r="X35" i="7"/>
  <c r="W35" i="7"/>
  <c r="V35" i="7"/>
  <c r="R35" i="7"/>
  <c r="Q35" i="7"/>
  <c r="P35" i="7"/>
  <c r="O35" i="7"/>
  <c r="N35" i="7"/>
  <c r="M35" i="7"/>
  <c r="I35" i="7"/>
  <c r="H35" i="7"/>
  <c r="G35" i="7"/>
  <c r="F35" i="7"/>
  <c r="E35" i="7"/>
  <c r="D35" i="7"/>
  <c r="AA34" i="7"/>
  <c r="Z34" i="7"/>
  <c r="Y34" i="7"/>
  <c r="X34" i="7"/>
  <c r="W34" i="7"/>
  <c r="V34" i="7"/>
  <c r="R34" i="7"/>
  <c r="Q34" i="7"/>
  <c r="P34" i="7"/>
  <c r="O34" i="7"/>
  <c r="N34" i="7"/>
  <c r="M34" i="7"/>
  <c r="I34" i="7"/>
  <c r="H34" i="7"/>
  <c r="G34" i="7"/>
  <c r="F34" i="7"/>
  <c r="E34" i="7"/>
  <c r="D34" i="7"/>
  <c r="AO181" i="6"/>
  <c r="W181" i="6"/>
  <c r="E181" i="6"/>
  <c r="AO180" i="6"/>
  <c r="W180" i="6"/>
  <c r="E180" i="6"/>
  <c r="AO178" i="6"/>
  <c r="AO179" i="6"/>
  <c r="W178" i="6"/>
  <c r="W179" i="6"/>
  <c r="E178" i="6"/>
  <c r="E179" i="6"/>
  <c r="AJ158" i="6"/>
  <c r="AI158" i="6"/>
  <c r="AH158" i="6"/>
  <c r="AG158" i="6"/>
  <c r="AF158" i="6"/>
  <c r="AE158" i="6"/>
  <c r="AD158" i="6"/>
  <c r="AC158" i="6"/>
  <c r="AB158" i="6"/>
  <c r="AA158" i="6"/>
  <c r="Z158" i="6"/>
  <c r="Y158" i="6"/>
  <c r="X158" i="6"/>
  <c r="W158" i="6"/>
  <c r="V158" i="6"/>
  <c r="AJ157" i="6"/>
  <c r="AI157" i="6"/>
  <c r="AH157" i="6"/>
  <c r="AG157" i="6"/>
  <c r="AF157" i="6"/>
  <c r="AE157" i="6"/>
  <c r="AD157" i="6"/>
  <c r="AC157" i="6"/>
  <c r="AB157" i="6"/>
  <c r="AA157" i="6"/>
  <c r="Z157" i="6"/>
  <c r="Y157" i="6"/>
  <c r="X157" i="6"/>
  <c r="W157" i="6"/>
  <c r="V157" i="6"/>
  <c r="AJ156" i="6"/>
  <c r="AI156" i="6"/>
  <c r="AH156" i="6"/>
  <c r="AG156" i="6"/>
  <c r="AF156" i="6"/>
  <c r="AE156" i="6"/>
  <c r="AD156" i="6"/>
  <c r="AC156" i="6"/>
  <c r="AB156" i="6"/>
  <c r="AA156" i="6"/>
  <c r="Z156" i="6"/>
  <c r="Y156" i="6"/>
  <c r="X156" i="6"/>
  <c r="W156" i="6"/>
  <c r="V156" i="6"/>
  <c r="AJ155" i="6"/>
  <c r="AI155" i="6"/>
  <c r="AH155" i="6"/>
  <c r="AG155" i="6"/>
  <c r="AF155" i="6"/>
  <c r="AE155" i="6"/>
  <c r="AD155" i="6"/>
  <c r="AC155" i="6"/>
  <c r="AB155" i="6"/>
  <c r="AA155" i="6"/>
  <c r="Z155" i="6"/>
  <c r="Y155" i="6"/>
  <c r="X155" i="6"/>
  <c r="W155" i="6"/>
  <c r="V155" i="6"/>
  <c r="A6" i="6"/>
  <c r="AJ112" i="6"/>
  <c r="BB144" i="6"/>
  <c r="AJ113" i="6"/>
  <c r="BB145" i="6"/>
  <c r="AJ114" i="6"/>
  <c r="BB146" i="6"/>
  <c r="AJ115" i="6"/>
  <c r="BB147" i="6"/>
  <c r="AJ116" i="6"/>
  <c r="BB148" i="6"/>
  <c r="AJ117" i="6"/>
  <c r="BB149" i="6"/>
  <c r="AJ118" i="6"/>
  <c r="BB150" i="6"/>
  <c r="BB154" i="6"/>
  <c r="AI91" i="6"/>
  <c r="BA123" i="6"/>
  <c r="AI92" i="6"/>
  <c r="BA124" i="6"/>
  <c r="AI93" i="6"/>
  <c r="BA125" i="6"/>
  <c r="AI94" i="6"/>
  <c r="BA126" i="6"/>
  <c r="AI95" i="6"/>
  <c r="BA127" i="6"/>
  <c r="AI96" i="6"/>
  <c r="BA128" i="6"/>
  <c r="AI97" i="6"/>
  <c r="BA129" i="6"/>
  <c r="AI98" i="6"/>
  <c r="BA130" i="6"/>
  <c r="AI99" i="6"/>
  <c r="BA131" i="6"/>
  <c r="AI100" i="6"/>
  <c r="BA132" i="6"/>
  <c r="AI101" i="6"/>
  <c r="BA133" i="6"/>
  <c r="AI102" i="6"/>
  <c r="BA134" i="6"/>
  <c r="AI103" i="6"/>
  <c r="BA135" i="6"/>
  <c r="AI104" i="6"/>
  <c r="BA136" i="6"/>
  <c r="AI105" i="6"/>
  <c r="BA137" i="6"/>
  <c r="AI106" i="6"/>
  <c r="BA138" i="6"/>
  <c r="AI107" i="6"/>
  <c r="BA139" i="6"/>
  <c r="AI108" i="6"/>
  <c r="BA140" i="6"/>
  <c r="AI109" i="6"/>
  <c r="BA141" i="6"/>
  <c r="AI110" i="6"/>
  <c r="BA142" i="6"/>
  <c r="AI111" i="6"/>
  <c r="BA143" i="6"/>
  <c r="AI112" i="6"/>
  <c r="BA144" i="6"/>
  <c r="AI113" i="6"/>
  <c r="BA145" i="6"/>
  <c r="AI114" i="6"/>
  <c r="BA146" i="6"/>
  <c r="AI115" i="6"/>
  <c r="BA147" i="6"/>
  <c r="AI116" i="6"/>
  <c r="BA148" i="6"/>
  <c r="AI117" i="6"/>
  <c r="BA149" i="6"/>
  <c r="AI118" i="6"/>
  <c r="BA150" i="6"/>
  <c r="BA154" i="6"/>
  <c r="AH91" i="6"/>
  <c r="AZ123" i="6"/>
  <c r="AH92" i="6"/>
  <c r="AZ124" i="6"/>
  <c r="AH93" i="6"/>
  <c r="AZ125" i="6"/>
  <c r="AH94" i="6"/>
  <c r="AZ126" i="6"/>
  <c r="AH95" i="6"/>
  <c r="AZ127" i="6"/>
  <c r="AH96" i="6"/>
  <c r="AZ128" i="6"/>
  <c r="AH97" i="6"/>
  <c r="AZ129" i="6"/>
  <c r="AH98" i="6"/>
  <c r="AZ130" i="6"/>
  <c r="AH99" i="6"/>
  <c r="AZ131" i="6"/>
  <c r="AH100" i="6"/>
  <c r="AZ132" i="6"/>
  <c r="AH101" i="6"/>
  <c r="AZ133" i="6"/>
  <c r="AH102" i="6"/>
  <c r="AZ134" i="6"/>
  <c r="AH103" i="6"/>
  <c r="AZ135" i="6"/>
  <c r="AH104" i="6"/>
  <c r="AZ136" i="6"/>
  <c r="AH105" i="6"/>
  <c r="AZ137" i="6"/>
  <c r="AH106" i="6"/>
  <c r="AZ138" i="6"/>
  <c r="AH107" i="6"/>
  <c r="AZ139" i="6"/>
  <c r="AH108" i="6"/>
  <c r="AZ140" i="6"/>
  <c r="AH109" i="6"/>
  <c r="AZ141" i="6"/>
  <c r="AH110" i="6"/>
  <c r="AZ142" i="6"/>
  <c r="AH111" i="6"/>
  <c r="AZ143" i="6"/>
  <c r="AH112" i="6"/>
  <c r="AZ144" i="6"/>
  <c r="AH113" i="6"/>
  <c r="AZ145" i="6"/>
  <c r="AH114" i="6"/>
  <c r="AZ146" i="6"/>
  <c r="AH115" i="6"/>
  <c r="AZ147" i="6"/>
  <c r="AH116" i="6"/>
  <c r="AZ148" i="6"/>
  <c r="AH117" i="6"/>
  <c r="AZ149" i="6"/>
  <c r="AH118" i="6"/>
  <c r="AZ150" i="6"/>
  <c r="AZ154" i="6"/>
  <c r="AG91" i="6"/>
  <c r="AY123" i="6"/>
  <c r="AG92" i="6"/>
  <c r="AY124" i="6"/>
  <c r="AG93" i="6"/>
  <c r="AY125" i="6"/>
  <c r="AG94" i="6"/>
  <c r="AY126" i="6"/>
  <c r="AG95" i="6"/>
  <c r="AY127" i="6"/>
  <c r="AG96" i="6"/>
  <c r="AY128" i="6"/>
  <c r="AG97" i="6"/>
  <c r="AY129" i="6"/>
  <c r="AG98" i="6"/>
  <c r="AY130" i="6"/>
  <c r="AG99" i="6"/>
  <c r="AY131" i="6"/>
  <c r="AG100" i="6"/>
  <c r="AY132" i="6"/>
  <c r="AG101" i="6"/>
  <c r="AY133" i="6"/>
  <c r="AG102" i="6"/>
  <c r="AY134" i="6"/>
  <c r="AG103" i="6"/>
  <c r="AY135" i="6"/>
  <c r="AG104" i="6"/>
  <c r="AY136" i="6"/>
  <c r="AG105" i="6"/>
  <c r="AY137" i="6"/>
  <c r="AG106" i="6"/>
  <c r="AY138" i="6"/>
  <c r="AG107" i="6"/>
  <c r="AY139" i="6"/>
  <c r="AG108" i="6"/>
  <c r="AY140" i="6"/>
  <c r="AG109" i="6"/>
  <c r="AY141" i="6"/>
  <c r="AG110" i="6"/>
  <c r="AY142" i="6"/>
  <c r="AG111" i="6"/>
  <c r="AY143" i="6"/>
  <c r="AG112" i="6"/>
  <c r="AY144" i="6"/>
  <c r="AG113" i="6"/>
  <c r="AY145" i="6"/>
  <c r="AG114" i="6"/>
  <c r="AY146" i="6"/>
  <c r="AG115" i="6"/>
  <c r="AY147" i="6"/>
  <c r="AG116" i="6"/>
  <c r="AY148" i="6"/>
  <c r="AG117" i="6"/>
  <c r="AY149" i="6"/>
  <c r="AG118" i="6"/>
  <c r="AY150" i="6"/>
  <c r="AY154" i="6"/>
  <c r="AF91" i="6"/>
  <c r="AX123" i="6"/>
  <c r="AF92" i="6"/>
  <c r="AX124" i="6"/>
  <c r="AF93" i="6"/>
  <c r="AX125" i="6"/>
  <c r="AF94" i="6"/>
  <c r="AX126" i="6"/>
  <c r="AF95" i="6"/>
  <c r="AX127" i="6"/>
  <c r="AF96" i="6"/>
  <c r="AX128" i="6"/>
  <c r="AF97" i="6"/>
  <c r="AX129" i="6"/>
  <c r="AF98" i="6"/>
  <c r="AX130" i="6"/>
  <c r="AF99" i="6"/>
  <c r="AX131" i="6"/>
  <c r="AF100" i="6"/>
  <c r="AX132" i="6"/>
  <c r="AF101" i="6"/>
  <c r="AX133" i="6"/>
  <c r="AF102" i="6"/>
  <c r="AX134" i="6"/>
  <c r="AF103" i="6"/>
  <c r="AX135" i="6"/>
  <c r="AF104" i="6"/>
  <c r="AX136" i="6"/>
  <c r="AF105" i="6"/>
  <c r="AX137" i="6"/>
  <c r="AF106" i="6"/>
  <c r="AX138" i="6"/>
  <c r="AF107" i="6"/>
  <c r="AX139" i="6"/>
  <c r="AF108" i="6"/>
  <c r="AX140" i="6"/>
  <c r="AF109" i="6"/>
  <c r="AX141" i="6"/>
  <c r="AF110" i="6"/>
  <c r="AX142" i="6"/>
  <c r="AF111" i="6"/>
  <c r="AX143" i="6"/>
  <c r="AF112" i="6"/>
  <c r="AX144" i="6"/>
  <c r="AF113" i="6"/>
  <c r="AX145" i="6"/>
  <c r="AF114" i="6"/>
  <c r="AX146" i="6"/>
  <c r="AF115" i="6"/>
  <c r="AX147" i="6"/>
  <c r="AF116" i="6"/>
  <c r="AX148" i="6"/>
  <c r="AF117" i="6"/>
  <c r="AX149" i="6"/>
  <c r="AF118" i="6"/>
  <c r="AX150" i="6"/>
  <c r="AX154" i="6"/>
  <c r="AE91" i="6"/>
  <c r="AW123" i="6"/>
  <c r="AE92" i="6"/>
  <c r="AW124" i="6"/>
  <c r="AE93" i="6"/>
  <c r="AW125" i="6"/>
  <c r="AE94" i="6"/>
  <c r="AW126" i="6"/>
  <c r="AE95" i="6"/>
  <c r="AW127" i="6"/>
  <c r="AE96" i="6"/>
  <c r="AW128" i="6"/>
  <c r="AE97" i="6"/>
  <c r="AW129" i="6"/>
  <c r="AE98" i="6"/>
  <c r="AW130" i="6"/>
  <c r="AE99" i="6"/>
  <c r="AW131" i="6"/>
  <c r="AE100" i="6"/>
  <c r="AW132" i="6"/>
  <c r="AE101" i="6"/>
  <c r="AW133" i="6"/>
  <c r="AE102" i="6"/>
  <c r="AW134" i="6"/>
  <c r="AE103" i="6"/>
  <c r="AW135" i="6"/>
  <c r="AE104" i="6"/>
  <c r="AW136" i="6"/>
  <c r="AE105" i="6"/>
  <c r="AW137" i="6"/>
  <c r="AE106" i="6"/>
  <c r="AW138" i="6"/>
  <c r="AE107" i="6"/>
  <c r="AW139" i="6"/>
  <c r="AE108" i="6"/>
  <c r="AW140" i="6"/>
  <c r="AE109" i="6"/>
  <c r="AW141" i="6"/>
  <c r="AE110" i="6"/>
  <c r="AW142" i="6"/>
  <c r="AE111" i="6"/>
  <c r="AW143" i="6"/>
  <c r="AE112" i="6"/>
  <c r="AW144" i="6"/>
  <c r="AE113" i="6"/>
  <c r="AW145" i="6"/>
  <c r="AE114" i="6"/>
  <c r="AW146" i="6"/>
  <c r="AE115" i="6"/>
  <c r="AW147" i="6"/>
  <c r="AE116" i="6"/>
  <c r="AW148" i="6"/>
  <c r="AE117" i="6"/>
  <c r="AW149" i="6"/>
  <c r="AE118" i="6"/>
  <c r="AW150" i="6"/>
  <c r="AW154" i="6"/>
  <c r="AD91" i="6"/>
  <c r="AV123" i="6"/>
  <c r="AD92" i="6"/>
  <c r="AV124" i="6"/>
  <c r="AD93" i="6"/>
  <c r="AV125" i="6"/>
  <c r="AD94" i="6"/>
  <c r="AV126" i="6"/>
  <c r="AD95" i="6"/>
  <c r="AV127" i="6"/>
  <c r="AD96" i="6"/>
  <c r="AV128" i="6"/>
  <c r="AD97" i="6"/>
  <c r="AV129" i="6"/>
  <c r="AD98" i="6"/>
  <c r="AV130" i="6"/>
  <c r="AD99" i="6"/>
  <c r="AV131" i="6"/>
  <c r="AD100" i="6"/>
  <c r="AV132" i="6"/>
  <c r="AD101" i="6"/>
  <c r="AV133" i="6"/>
  <c r="AD102" i="6"/>
  <c r="AV134" i="6"/>
  <c r="AD103" i="6"/>
  <c r="AV135" i="6"/>
  <c r="AD104" i="6"/>
  <c r="AV136" i="6"/>
  <c r="AD105" i="6"/>
  <c r="AV137" i="6"/>
  <c r="AD106" i="6"/>
  <c r="AV138" i="6"/>
  <c r="AD107" i="6"/>
  <c r="AV139" i="6"/>
  <c r="AD108" i="6"/>
  <c r="AV140" i="6"/>
  <c r="AD109" i="6"/>
  <c r="AV141" i="6"/>
  <c r="AD110" i="6"/>
  <c r="AV142" i="6"/>
  <c r="AD111" i="6"/>
  <c r="AV143" i="6"/>
  <c r="AD112" i="6"/>
  <c r="AV144" i="6"/>
  <c r="AD113" i="6"/>
  <c r="AV145" i="6"/>
  <c r="AD114" i="6"/>
  <c r="AV146" i="6"/>
  <c r="AD115" i="6"/>
  <c r="AV147" i="6"/>
  <c r="AD116" i="6"/>
  <c r="AV148" i="6"/>
  <c r="AD117" i="6"/>
  <c r="AV149" i="6"/>
  <c r="AD118" i="6"/>
  <c r="AV150" i="6"/>
  <c r="AV154" i="6"/>
  <c r="AC91" i="6"/>
  <c r="AU123" i="6"/>
  <c r="AC92" i="6"/>
  <c r="AU124" i="6"/>
  <c r="AC93" i="6"/>
  <c r="AU125" i="6"/>
  <c r="AC94" i="6"/>
  <c r="AU126" i="6"/>
  <c r="AC95" i="6"/>
  <c r="AU127" i="6"/>
  <c r="AC96" i="6"/>
  <c r="AU128" i="6"/>
  <c r="AC97" i="6"/>
  <c r="AU129" i="6"/>
  <c r="AC98" i="6"/>
  <c r="AU130" i="6"/>
  <c r="AC99" i="6"/>
  <c r="AU131" i="6"/>
  <c r="AC100" i="6"/>
  <c r="AU132" i="6"/>
  <c r="AC101" i="6"/>
  <c r="AU133" i="6"/>
  <c r="AC102" i="6"/>
  <c r="AU134" i="6"/>
  <c r="AC103" i="6"/>
  <c r="AU135" i="6"/>
  <c r="AC104" i="6"/>
  <c r="AU136" i="6"/>
  <c r="AC105" i="6"/>
  <c r="AU137" i="6"/>
  <c r="AC106" i="6"/>
  <c r="AU138" i="6"/>
  <c r="AC107" i="6"/>
  <c r="AU139" i="6"/>
  <c r="AC108" i="6"/>
  <c r="AU140" i="6"/>
  <c r="AC109" i="6"/>
  <c r="AU141" i="6"/>
  <c r="AC110" i="6"/>
  <c r="AU142" i="6"/>
  <c r="AC111" i="6"/>
  <c r="AU143" i="6"/>
  <c r="AC112" i="6"/>
  <c r="AU144" i="6"/>
  <c r="AC113" i="6"/>
  <c r="AU145" i="6"/>
  <c r="AC114" i="6"/>
  <c r="AU146" i="6"/>
  <c r="AC115" i="6"/>
  <c r="AU147" i="6"/>
  <c r="AC116" i="6"/>
  <c r="AU148" i="6"/>
  <c r="AC117" i="6"/>
  <c r="AU149" i="6"/>
  <c r="AC118" i="6"/>
  <c r="AU150" i="6"/>
  <c r="AU154" i="6"/>
  <c r="AB91" i="6"/>
  <c r="AT123" i="6"/>
  <c r="AB92" i="6"/>
  <c r="AT124" i="6"/>
  <c r="AB93" i="6"/>
  <c r="AT125" i="6"/>
  <c r="AB94" i="6"/>
  <c r="AT126" i="6"/>
  <c r="AB95" i="6"/>
  <c r="AT127" i="6"/>
  <c r="AB96" i="6"/>
  <c r="AT128" i="6"/>
  <c r="AB97" i="6"/>
  <c r="AT129" i="6"/>
  <c r="AB98" i="6"/>
  <c r="AT130" i="6"/>
  <c r="AB99" i="6"/>
  <c r="AT131" i="6"/>
  <c r="AB100" i="6"/>
  <c r="AT132" i="6"/>
  <c r="AB101" i="6"/>
  <c r="AT133" i="6"/>
  <c r="AB102" i="6"/>
  <c r="AT134" i="6"/>
  <c r="AB103" i="6"/>
  <c r="AT135" i="6"/>
  <c r="AB104" i="6"/>
  <c r="AT136" i="6"/>
  <c r="AB105" i="6"/>
  <c r="AT137" i="6"/>
  <c r="AB106" i="6"/>
  <c r="AT138" i="6"/>
  <c r="AB107" i="6"/>
  <c r="AT139" i="6"/>
  <c r="AB108" i="6"/>
  <c r="AT140" i="6"/>
  <c r="AB109" i="6"/>
  <c r="AT141" i="6"/>
  <c r="AB110" i="6"/>
  <c r="AT142" i="6"/>
  <c r="AB111" i="6"/>
  <c r="AT143" i="6"/>
  <c r="AB112" i="6"/>
  <c r="AT144" i="6"/>
  <c r="AB113" i="6"/>
  <c r="AT145" i="6"/>
  <c r="AB114" i="6"/>
  <c r="AT146" i="6"/>
  <c r="AB115" i="6"/>
  <c r="AT147" i="6"/>
  <c r="AB116" i="6"/>
  <c r="AT148" i="6"/>
  <c r="AB117" i="6"/>
  <c r="AT149" i="6"/>
  <c r="AB118" i="6"/>
  <c r="AT150" i="6"/>
  <c r="AT154" i="6"/>
  <c r="AA91" i="6"/>
  <c r="AS123" i="6"/>
  <c r="AA92" i="6"/>
  <c r="AS124" i="6"/>
  <c r="AA93" i="6"/>
  <c r="AS125" i="6"/>
  <c r="AA94" i="6"/>
  <c r="AS126" i="6"/>
  <c r="AA95" i="6"/>
  <c r="AS127" i="6"/>
  <c r="AA96" i="6"/>
  <c r="AS128" i="6"/>
  <c r="AA97" i="6"/>
  <c r="AS129" i="6"/>
  <c r="AA98" i="6"/>
  <c r="AS130" i="6"/>
  <c r="AA99" i="6"/>
  <c r="AS131" i="6"/>
  <c r="AA100" i="6"/>
  <c r="AS132" i="6"/>
  <c r="AA101" i="6"/>
  <c r="AS133" i="6"/>
  <c r="AA102" i="6"/>
  <c r="AS134" i="6"/>
  <c r="AA103" i="6"/>
  <c r="AS135" i="6"/>
  <c r="AA104" i="6"/>
  <c r="AS136" i="6"/>
  <c r="AA105" i="6"/>
  <c r="AS137" i="6"/>
  <c r="AA106" i="6"/>
  <c r="AS138" i="6"/>
  <c r="AA107" i="6"/>
  <c r="AS139" i="6"/>
  <c r="AA108" i="6"/>
  <c r="AS140" i="6"/>
  <c r="AA109" i="6"/>
  <c r="AS141" i="6"/>
  <c r="AA110" i="6"/>
  <c r="AS142" i="6"/>
  <c r="AA111" i="6"/>
  <c r="AS143" i="6"/>
  <c r="AA112" i="6"/>
  <c r="AS144" i="6"/>
  <c r="AA113" i="6"/>
  <c r="AS145" i="6"/>
  <c r="AA114" i="6"/>
  <c r="AS146" i="6"/>
  <c r="AA115" i="6"/>
  <c r="AS147" i="6"/>
  <c r="AA116" i="6"/>
  <c r="AS148" i="6"/>
  <c r="AA117" i="6"/>
  <c r="AS149" i="6"/>
  <c r="AA118" i="6"/>
  <c r="AS150" i="6"/>
  <c r="AS154" i="6"/>
  <c r="Z91" i="6"/>
  <c r="AR123" i="6"/>
  <c r="Z92" i="6"/>
  <c r="AR124" i="6"/>
  <c r="Z93" i="6"/>
  <c r="AR125" i="6"/>
  <c r="Z94" i="6"/>
  <c r="AR126" i="6"/>
  <c r="Z95" i="6"/>
  <c r="AR127" i="6"/>
  <c r="Z96" i="6"/>
  <c r="AR128" i="6"/>
  <c r="Z97" i="6"/>
  <c r="AR129" i="6"/>
  <c r="Z98" i="6"/>
  <c r="AR130" i="6"/>
  <c r="Z99" i="6"/>
  <c r="AR131" i="6"/>
  <c r="Z100" i="6"/>
  <c r="AR132" i="6"/>
  <c r="Z101" i="6"/>
  <c r="AR133" i="6"/>
  <c r="Z102" i="6"/>
  <c r="AR134" i="6"/>
  <c r="Z103" i="6"/>
  <c r="AR135" i="6"/>
  <c r="Z104" i="6"/>
  <c r="AR136" i="6"/>
  <c r="Z105" i="6"/>
  <c r="AR137" i="6"/>
  <c r="Z106" i="6"/>
  <c r="AR138" i="6"/>
  <c r="Z107" i="6"/>
  <c r="AR139" i="6"/>
  <c r="Z108" i="6"/>
  <c r="AR140" i="6"/>
  <c r="Z109" i="6"/>
  <c r="AR141" i="6"/>
  <c r="Z110" i="6"/>
  <c r="AR142" i="6"/>
  <c r="Z111" i="6"/>
  <c r="AR143" i="6"/>
  <c r="Z112" i="6"/>
  <c r="AR144" i="6"/>
  <c r="Z113" i="6"/>
  <c r="AR145" i="6"/>
  <c r="Z114" i="6"/>
  <c r="AR146" i="6"/>
  <c r="Z115" i="6"/>
  <c r="AR147" i="6"/>
  <c r="Z116" i="6"/>
  <c r="AR148" i="6"/>
  <c r="Z117" i="6"/>
  <c r="AR149" i="6"/>
  <c r="Z118" i="6"/>
  <c r="AR150" i="6"/>
  <c r="AR154" i="6"/>
  <c r="Y91" i="6"/>
  <c r="AQ123" i="6"/>
  <c r="Y92" i="6"/>
  <c r="AQ124" i="6"/>
  <c r="Y93" i="6"/>
  <c r="AQ125" i="6"/>
  <c r="Y94" i="6"/>
  <c r="AQ126" i="6"/>
  <c r="Y95" i="6"/>
  <c r="AQ127" i="6"/>
  <c r="Y96" i="6"/>
  <c r="AQ128" i="6"/>
  <c r="Y97" i="6"/>
  <c r="AQ129" i="6"/>
  <c r="Y98" i="6"/>
  <c r="AQ130" i="6"/>
  <c r="Y99" i="6"/>
  <c r="AQ131" i="6"/>
  <c r="Y100" i="6"/>
  <c r="AQ132" i="6"/>
  <c r="Y101" i="6"/>
  <c r="AQ133" i="6"/>
  <c r="Y102" i="6"/>
  <c r="AQ134" i="6"/>
  <c r="Y103" i="6"/>
  <c r="AQ135" i="6"/>
  <c r="Y104" i="6"/>
  <c r="AQ136" i="6"/>
  <c r="Y105" i="6"/>
  <c r="AQ137" i="6"/>
  <c r="Y106" i="6"/>
  <c r="AQ138" i="6"/>
  <c r="Y107" i="6"/>
  <c r="AQ139" i="6"/>
  <c r="Y108" i="6"/>
  <c r="AQ140" i="6"/>
  <c r="Y109" i="6"/>
  <c r="AQ141" i="6"/>
  <c r="Y110" i="6"/>
  <c r="AQ142" i="6"/>
  <c r="Y111" i="6"/>
  <c r="AQ143" i="6"/>
  <c r="Y112" i="6"/>
  <c r="AQ144" i="6"/>
  <c r="Y113" i="6"/>
  <c r="AQ145" i="6"/>
  <c r="Y114" i="6"/>
  <c r="AQ146" i="6"/>
  <c r="Y115" i="6"/>
  <c r="AQ147" i="6"/>
  <c r="Y116" i="6"/>
  <c r="AQ148" i="6"/>
  <c r="Y117" i="6"/>
  <c r="AQ149" i="6"/>
  <c r="Y118" i="6"/>
  <c r="AQ150" i="6"/>
  <c r="AQ154" i="6"/>
  <c r="X96" i="6"/>
  <c r="AP128" i="6"/>
  <c r="X97" i="6"/>
  <c r="AP129" i="6"/>
  <c r="X98" i="6"/>
  <c r="AP130" i="6"/>
  <c r="X99" i="6"/>
  <c r="AP131" i="6"/>
  <c r="X100" i="6"/>
  <c r="AP132" i="6"/>
  <c r="X101" i="6"/>
  <c r="AP133" i="6"/>
  <c r="X102" i="6"/>
  <c r="AP134" i="6"/>
  <c r="X103" i="6"/>
  <c r="AP135" i="6"/>
  <c r="X104" i="6"/>
  <c r="AP136" i="6"/>
  <c r="X105" i="6"/>
  <c r="AP137" i="6"/>
  <c r="X106" i="6"/>
  <c r="AP138" i="6"/>
  <c r="X107" i="6"/>
  <c r="AP139" i="6"/>
  <c r="X108" i="6"/>
  <c r="AP140" i="6"/>
  <c r="X109" i="6"/>
  <c r="AP141" i="6"/>
  <c r="X110" i="6"/>
  <c r="AP142" i="6"/>
  <c r="X111" i="6"/>
  <c r="AP143" i="6"/>
  <c r="X112" i="6"/>
  <c r="AP144" i="6"/>
  <c r="X113" i="6"/>
  <c r="AP145" i="6"/>
  <c r="X114" i="6"/>
  <c r="AP146" i="6"/>
  <c r="X115" i="6"/>
  <c r="AP147" i="6"/>
  <c r="X116" i="6"/>
  <c r="AP148" i="6"/>
  <c r="X117" i="6"/>
  <c r="AP149" i="6"/>
  <c r="X118" i="6"/>
  <c r="AP150" i="6"/>
  <c r="AP154" i="6"/>
  <c r="W91" i="6"/>
  <c r="AO123" i="6"/>
  <c r="W92" i="6"/>
  <c r="AO124" i="6"/>
  <c r="W93" i="6"/>
  <c r="AO125" i="6"/>
  <c r="W94" i="6"/>
  <c r="AO126" i="6"/>
  <c r="W95" i="6"/>
  <c r="AO127" i="6"/>
  <c r="W96" i="6"/>
  <c r="AO128" i="6"/>
  <c r="W97" i="6"/>
  <c r="AO129" i="6"/>
  <c r="W98" i="6"/>
  <c r="AO130" i="6"/>
  <c r="W99" i="6"/>
  <c r="AO131" i="6"/>
  <c r="W100" i="6"/>
  <c r="AO132" i="6"/>
  <c r="W101" i="6"/>
  <c r="AO133" i="6"/>
  <c r="W102" i="6"/>
  <c r="AO134" i="6"/>
  <c r="W103" i="6"/>
  <c r="AO135" i="6"/>
  <c r="W104" i="6"/>
  <c r="AO136" i="6"/>
  <c r="W105" i="6"/>
  <c r="AO137" i="6"/>
  <c r="W106" i="6"/>
  <c r="AO138" i="6"/>
  <c r="W107" i="6"/>
  <c r="AO139" i="6"/>
  <c r="W108" i="6"/>
  <c r="AO140" i="6"/>
  <c r="W109" i="6"/>
  <c r="AO141" i="6"/>
  <c r="W110" i="6"/>
  <c r="AO142" i="6"/>
  <c r="W111" i="6"/>
  <c r="AO143" i="6"/>
  <c r="W112" i="6"/>
  <c r="AO144" i="6"/>
  <c r="W113" i="6"/>
  <c r="AO145" i="6"/>
  <c r="W114" i="6"/>
  <c r="AO146" i="6"/>
  <c r="W115" i="6"/>
  <c r="AO147" i="6"/>
  <c r="W116" i="6"/>
  <c r="AO148" i="6"/>
  <c r="W117" i="6"/>
  <c r="AO149" i="6"/>
  <c r="W118" i="6"/>
  <c r="AO150" i="6"/>
  <c r="AO154" i="6"/>
  <c r="V91" i="6"/>
  <c r="AN123" i="6"/>
  <c r="V92" i="6"/>
  <c r="AN124" i="6"/>
  <c r="V93" i="6"/>
  <c r="AN125" i="6"/>
  <c r="V94" i="6"/>
  <c r="AN126" i="6"/>
  <c r="V95" i="6"/>
  <c r="AN127" i="6"/>
  <c r="V96" i="6"/>
  <c r="AN128" i="6"/>
  <c r="V97" i="6"/>
  <c r="AN129" i="6"/>
  <c r="V98" i="6"/>
  <c r="AN130" i="6"/>
  <c r="V99" i="6"/>
  <c r="AN131" i="6"/>
  <c r="V100" i="6"/>
  <c r="AN132" i="6"/>
  <c r="V101" i="6"/>
  <c r="AN133" i="6"/>
  <c r="V102" i="6"/>
  <c r="AN134" i="6"/>
  <c r="V103" i="6"/>
  <c r="AN135" i="6"/>
  <c r="V104" i="6"/>
  <c r="AN136" i="6"/>
  <c r="V105" i="6"/>
  <c r="AN137" i="6"/>
  <c r="V106" i="6"/>
  <c r="AN138" i="6"/>
  <c r="V107" i="6"/>
  <c r="AN139" i="6"/>
  <c r="V108" i="6"/>
  <c r="AN140" i="6"/>
  <c r="V109" i="6"/>
  <c r="AN141" i="6"/>
  <c r="V110" i="6"/>
  <c r="AN142" i="6"/>
  <c r="V111" i="6"/>
  <c r="AN143" i="6"/>
  <c r="V112" i="6"/>
  <c r="AN144" i="6"/>
  <c r="V113" i="6"/>
  <c r="AN145" i="6"/>
  <c r="V114" i="6"/>
  <c r="AN146" i="6"/>
  <c r="V115" i="6"/>
  <c r="AN147" i="6"/>
  <c r="V116" i="6"/>
  <c r="AN148" i="6"/>
  <c r="V117" i="6"/>
  <c r="AN149" i="6"/>
  <c r="V118" i="6"/>
  <c r="AN150" i="6"/>
  <c r="AN154" i="6"/>
  <c r="AJ154" i="6"/>
  <c r="AI154" i="6"/>
  <c r="AH154" i="6"/>
  <c r="AG154" i="6"/>
  <c r="AF154" i="6"/>
  <c r="AE154" i="6"/>
  <c r="AD154" i="6"/>
  <c r="AC154" i="6"/>
  <c r="AB154" i="6"/>
  <c r="AA154" i="6"/>
  <c r="Z154" i="6"/>
  <c r="Y154" i="6"/>
  <c r="X154" i="6"/>
  <c r="W154" i="6"/>
  <c r="V154" i="6"/>
  <c r="R143" i="6"/>
  <c r="R144" i="6"/>
  <c r="R145" i="6"/>
  <c r="R146" i="6"/>
  <c r="R147" i="6"/>
  <c r="R148" i="6"/>
  <c r="R149" i="6"/>
  <c r="R150" i="6"/>
  <c r="R154" i="6"/>
  <c r="Q122" i="6"/>
  <c r="Q123" i="6"/>
  <c r="Q124" i="6"/>
  <c r="Q125" i="6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4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4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4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4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4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49" i="6"/>
  <c r="L150" i="6"/>
  <c r="L154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4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4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4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4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4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4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4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4" i="6"/>
  <c r="BB153" i="6"/>
  <c r="BA153" i="6"/>
  <c r="AZ153" i="6"/>
  <c r="AY153" i="6"/>
  <c r="AX153" i="6"/>
  <c r="AW153" i="6"/>
  <c r="AV153" i="6"/>
  <c r="AU153" i="6"/>
  <c r="AT153" i="6"/>
  <c r="AS153" i="6"/>
  <c r="AR153" i="6"/>
  <c r="AQ153" i="6"/>
  <c r="AP153" i="6"/>
  <c r="AO153" i="6"/>
  <c r="AN153" i="6"/>
  <c r="AJ153" i="6"/>
  <c r="AI153" i="6"/>
  <c r="AH153" i="6"/>
  <c r="AG153" i="6"/>
  <c r="AF153" i="6"/>
  <c r="AE153" i="6"/>
  <c r="AD153" i="6"/>
  <c r="AC153" i="6"/>
  <c r="AB153" i="6"/>
  <c r="AA153" i="6"/>
  <c r="Z153" i="6"/>
  <c r="Y153" i="6"/>
  <c r="X153" i="6"/>
  <c r="W153" i="6"/>
  <c r="V153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D153" i="6"/>
  <c r="BB152" i="6"/>
  <c r="BA152" i="6"/>
  <c r="AZ152" i="6"/>
  <c r="AY152" i="6"/>
  <c r="AX152" i="6"/>
  <c r="AW152" i="6"/>
  <c r="AV152" i="6"/>
  <c r="AU152" i="6"/>
  <c r="AT152" i="6"/>
  <c r="AS152" i="6"/>
  <c r="AR152" i="6"/>
  <c r="AQ152" i="6"/>
  <c r="AP152" i="6"/>
  <c r="AO152" i="6"/>
  <c r="AN152" i="6"/>
  <c r="AJ152" i="6"/>
  <c r="AI152" i="6"/>
  <c r="AH152" i="6"/>
  <c r="AG152" i="6"/>
  <c r="AF152" i="6"/>
  <c r="AE152" i="6"/>
  <c r="AD152" i="6"/>
  <c r="AC152" i="6"/>
  <c r="AB152" i="6"/>
  <c r="AA152" i="6"/>
  <c r="Z152" i="6"/>
  <c r="Y152" i="6"/>
  <c r="X152" i="6"/>
  <c r="W152" i="6"/>
  <c r="V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D152" i="6"/>
  <c r="W85" i="6"/>
  <c r="N85" i="6"/>
  <c r="E85" i="6"/>
  <c r="W84" i="6"/>
  <c r="N84" i="6"/>
  <c r="E84" i="6"/>
  <c r="W82" i="6"/>
  <c r="W83" i="6"/>
  <c r="N82" i="6"/>
  <c r="N83" i="6"/>
  <c r="E82" i="6"/>
  <c r="E83" i="6"/>
  <c r="R71" i="6"/>
  <c r="Q71" i="6"/>
  <c r="P71" i="6"/>
  <c r="O71" i="6"/>
  <c r="N71" i="6"/>
  <c r="M71" i="6"/>
  <c r="R70" i="6"/>
  <c r="Q70" i="6"/>
  <c r="P70" i="6"/>
  <c r="O70" i="6"/>
  <c r="N70" i="6"/>
  <c r="M70" i="6"/>
  <c r="R69" i="6"/>
  <c r="Q69" i="6"/>
  <c r="P69" i="6"/>
  <c r="O69" i="6"/>
  <c r="N69" i="6"/>
  <c r="M69" i="6"/>
  <c r="R5" i="6"/>
  <c r="AA37" i="6"/>
  <c r="R6" i="6"/>
  <c r="AA38" i="6"/>
  <c r="R7" i="6"/>
  <c r="AA39" i="6"/>
  <c r="R8" i="6"/>
  <c r="AA40" i="6"/>
  <c r="R9" i="6"/>
  <c r="AA41" i="6"/>
  <c r="R10" i="6"/>
  <c r="AA42" i="6"/>
  <c r="R11" i="6"/>
  <c r="AA43" i="6"/>
  <c r="R12" i="6"/>
  <c r="AA44" i="6"/>
  <c r="R13" i="6"/>
  <c r="AA45" i="6"/>
  <c r="R14" i="6"/>
  <c r="AA46" i="6"/>
  <c r="R15" i="6"/>
  <c r="AA47" i="6"/>
  <c r="R16" i="6"/>
  <c r="AA48" i="6"/>
  <c r="R17" i="6"/>
  <c r="AA49" i="6"/>
  <c r="R18" i="6"/>
  <c r="AA50" i="6"/>
  <c r="R19" i="6"/>
  <c r="AA51" i="6"/>
  <c r="R20" i="6"/>
  <c r="AA52" i="6"/>
  <c r="R21" i="6"/>
  <c r="AA53" i="6"/>
  <c r="R22" i="6"/>
  <c r="AA54" i="6"/>
  <c r="R23" i="6"/>
  <c r="AA55" i="6"/>
  <c r="R24" i="6"/>
  <c r="AA56" i="6"/>
  <c r="R25" i="6"/>
  <c r="AA57" i="6"/>
  <c r="R26" i="6"/>
  <c r="AA58" i="6"/>
  <c r="R27" i="6"/>
  <c r="AA59" i="6"/>
  <c r="R28" i="6"/>
  <c r="AA60" i="6"/>
  <c r="R29" i="6"/>
  <c r="AA61" i="6"/>
  <c r="R30" i="6"/>
  <c r="AA62" i="6"/>
  <c r="R31" i="6"/>
  <c r="AA63" i="6"/>
  <c r="R32" i="6"/>
  <c r="AA64" i="6"/>
  <c r="AA68" i="6"/>
  <c r="Q5" i="6"/>
  <c r="Z37" i="6"/>
  <c r="Q6" i="6"/>
  <c r="Z38" i="6"/>
  <c r="Q7" i="6"/>
  <c r="Z39" i="6"/>
  <c r="Q8" i="6"/>
  <c r="Z40" i="6"/>
  <c r="Q9" i="6"/>
  <c r="Z41" i="6"/>
  <c r="Q10" i="6"/>
  <c r="Z42" i="6"/>
  <c r="Q11" i="6"/>
  <c r="Z43" i="6"/>
  <c r="Q12" i="6"/>
  <c r="Z44" i="6"/>
  <c r="Q13" i="6"/>
  <c r="Z45" i="6"/>
  <c r="Q14" i="6"/>
  <c r="Z46" i="6"/>
  <c r="Q15" i="6"/>
  <c r="Z47" i="6"/>
  <c r="Q16" i="6"/>
  <c r="Z48" i="6"/>
  <c r="Q17" i="6"/>
  <c r="Z49" i="6"/>
  <c r="Q18" i="6"/>
  <c r="Z50" i="6"/>
  <c r="Q19" i="6"/>
  <c r="Z51" i="6"/>
  <c r="Q20" i="6"/>
  <c r="Z52" i="6"/>
  <c r="Q21" i="6"/>
  <c r="Z53" i="6"/>
  <c r="Q22" i="6"/>
  <c r="Z54" i="6"/>
  <c r="Q23" i="6"/>
  <c r="Z55" i="6"/>
  <c r="Q24" i="6"/>
  <c r="Z56" i="6"/>
  <c r="Q25" i="6"/>
  <c r="Z57" i="6"/>
  <c r="Q26" i="6"/>
  <c r="Z58" i="6"/>
  <c r="Q27" i="6"/>
  <c r="Z59" i="6"/>
  <c r="Q28" i="6"/>
  <c r="Z60" i="6"/>
  <c r="Q29" i="6"/>
  <c r="Z61" i="6"/>
  <c r="Q30" i="6"/>
  <c r="Z62" i="6"/>
  <c r="Q31" i="6"/>
  <c r="Z63" i="6"/>
  <c r="Q32" i="6"/>
  <c r="Z64" i="6"/>
  <c r="Z68" i="6"/>
  <c r="P5" i="6"/>
  <c r="Y37" i="6"/>
  <c r="P6" i="6"/>
  <c r="Y38" i="6"/>
  <c r="P7" i="6"/>
  <c r="Y39" i="6"/>
  <c r="P8" i="6"/>
  <c r="Y40" i="6"/>
  <c r="P9" i="6"/>
  <c r="Y41" i="6"/>
  <c r="P10" i="6"/>
  <c r="Y42" i="6"/>
  <c r="P11" i="6"/>
  <c r="Y43" i="6"/>
  <c r="P12" i="6"/>
  <c r="Y44" i="6"/>
  <c r="P13" i="6"/>
  <c r="Y45" i="6"/>
  <c r="P14" i="6"/>
  <c r="Y46" i="6"/>
  <c r="P15" i="6"/>
  <c r="Y47" i="6"/>
  <c r="P16" i="6"/>
  <c r="Y48" i="6"/>
  <c r="P17" i="6"/>
  <c r="Y49" i="6"/>
  <c r="P18" i="6"/>
  <c r="Y50" i="6"/>
  <c r="P19" i="6"/>
  <c r="Y51" i="6"/>
  <c r="P20" i="6"/>
  <c r="Y52" i="6"/>
  <c r="P21" i="6"/>
  <c r="Y53" i="6"/>
  <c r="P22" i="6"/>
  <c r="Y54" i="6"/>
  <c r="P23" i="6"/>
  <c r="Y55" i="6"/>
  <c r="P24" i="6"/>
  <c r="Y56" i="6"/>
  <c r="P25" i="6"/>
  <c r="Y57" i="6"/>
  <c r="P26" i="6"/>
  <c r="Y58" i="6"/>
  <c r="P27" i="6"/>
  <c r="Y59" i="6"/>
  <c r="P28" i="6"/>
  <c r="Y60" i="6"/>
  <c r="P29" i="6"/>
  <c r="Y61" i="6"/>
  <c r="P30" i="6"/>
  <c r="Y62" i="6"/>
  <c r="P31" i="6"/>
  <c r="Y63" i="6"/>
  <c r="P32" i="6"/>
  <c r="Y64" i="6"/>
  <c r="Y68" i="6"/>
  <c r="O5" i="6"/>
  <c r="X37" i="6"/>
  <c r="O6" i="6"/>
  <c r="X38" i="6"/>
  <c r="O7" i="6"/>
  <c r="X39" i="6"/>
  <c r="O8" i="6"/>
  <c r="X40" i="6"/>
  <c r="O9" i="6"/>
  <c r="X41" i="6"/>
  <c r="O10" i="6"/>
  <c r="X42" i="6"/>
  <c r="O11" i="6"/>
  <c r="X43" i="6"/>
  <c r="O12" i="6"/>
  <c r="X44" i="6"/>
  <c r="O13" i="6"/>
  <c r="X45" i="6"/>
  <c r="O14" i="6"/>
  <c r="X46" i="6"/>
  <c r="O15" i="6"/>
  <c r="X47" i="6"/>
  <c r="O16" i="6"/>
  <c r="X48" i="6"/>
  <c r="O17" i="6"/>
  <c r="X49" i="6"/>
  <c r="O18" i="6"/>
  <c r="X50" i="6"/>
  <c r="O19" i="6"/>
  <c r="X51" i="6"/>
  <c r="O20" i="6"/>
  <c r="X52" i="6"/>
  <c r="O21" i="6"/>
  <c r="X53" i="6"/>
  <c r="O22" i="6"/>
  <c r="X54" i="6"/>
  <c r="O23" i="6"/>
  <c r="X55" i="6"/>
  <c r="O24" i="6"/>
  <c r="X56" i="6"/>
  <c r="O25" i="6"/>
  <c r="X57" i="6"/>
  <c r="O26" i="6"/>
  <c r="X58" i="6"/>
  <c r="O27" i="6"/>
  <c r="X59" i="6"/>
  <c r="O28" i="6"/>
  <c r="X60" i="6"/>
  <c r="O29" i="6"/>
  <c r="X61" i="6"/>
  <c r="O30" i="6"/>
  <c r="X62" i="6"/>
  <c r="O31" i="6"/>
  <c r="X63" i="6"/>
  <c r="O32" i="6"/>
  <c r="X64" i="6"/>
  <c r="X68" i="6"/>
  <c r="N5" i="6"/>
  <c r="W37" i="6"/>
  <c r="N6" i="6"/>
  <c r="W38" i="6"/>
  <c r="N7" i="6"/>
  <c r="W39" i="6"/>
  <c r="N8" i="6"/>
  <c r="W40" i="6"/>
  <c r="N9" i="6"/>
  <c r="W41" i="6"/>
  <c r="N10" i="6"/>
  <c r="W42" i="6"/>
  <c r="N11" i="6"/>
  <c r="W43" i="6"/>
  <c r="N12" i="6"/>
  <c r="W44" i="6"/>
  <c r="N13" i="6"/>
  <c r="W45" i="6"/>
  <c r="N14" i="6"/>
  <c r="W46" i="6"/>
  <c r="N15" i="6"/>
  <c r="W47" i="6"/>
  <c r="N16" i="6"/>
  <c r="W48" i="6"/>
  <c r="N17" i="6"/>
  <c r="W49" i="6"/>
  <c r="N18" i="6"/>
  <c r="W50" i="6"/>
  <c r="N19" i="6"/>
  <c r="W51" i="6"/>
  <c r="N20" i="6"/>
  <c r="W52" i="6"/>
  <c r="N21" i="6"/>
  <c r="W53" i="6"/>
  <c r="N22" i="6"/>
  <c r="W54" i="6"/>
  <c r="N23" i="6"/>
  <c r="W55" i="6"/>
  <c r="N24" i="6"/>
  <c r="W56" i="6"/>
  <c r="N25" i="6"/>
  <c r="W57" i="6"/>
  <c r="N26" i="6"/>
  <c r="W58" i="6"/>
  <c r="N27" i="6"/>
  <c r="W59" i="6"/>
  <c r="N28" i="6"/>
  <c r="W60" i="6"/>
  <c r="N29" i="6"/>
  <c r="W61" i="6"/>
  <c r="N30" i="6"/>
  <c r="W62" i="6"/>
  <c r="N31" i="6"/>
  <c r="W63" i="6"/>
  <c r="N32" i="6"/>
  <c r="W64" i="6"/>
  <c r="W68" i="6"/>
  <c r="M5" i="6"/>
  <c r="V37" i="6"/>
  <c r="M6" i="6"/>
  <c r="V38" i="6"/>
  <c r="M7" i="6"/>
  <c r="V39" i="6"/>
  <c r="M8" i="6"/>
  <c r="V40" i="6"/>
  <c r="M9" i="6"/>
  <c r="V41" i="6"/>
  <c r="M10" i="6"/>
  <c r="V42" i="6"/>
  <c r="M11" i="6"/>
  <c r="V43" i="6"/>
  <c r="M12" i="6"/>
  <c r="V44" i="6"/>
  <c r="M13" i="6"/>
  <c r="V45" i="6"/>
  <c r="M14" i="6"/>
  <c r="V46" i="6"/>
  <c r="M15" i="6"/>
  <c r="V47" i="6"/>
  <c r="M16" i="6"/>
  <c r="V48" i="6"/>
  <c r="M17" i="6"/>
  <c r="V49" i="6"/>
  <c r="M18" i="6"/>
  <c r="V50" i="6"/>
  <c r="M19" i="6"/>
  <c r="V51" i="6"/>
  <c r="M20" i="6"/>
  <c r="V52" i="6"/>
  <c r="M21" i="6"/>
  <c r="V53" i="6"/>
  <c r="M22" i="6"/>
  <c r="V54" i="6"/>
  <c r="M23" i="6"/>
  <c r="V55" i="6"/>
  <c r="M24" i="6"/>
  <c r="V56" i="6"/>
  <c r="M25" i="6"/>
  <c r="V57" i="6"/>
  <c r="M26" i="6"/>
  <c r="V58" i="6"/>
  <c r="M27" i="6"/>
  <c r="V59" i="6"/>
  <c r="M28" i="6"/>
  <c r="V60" i="6"/>
  <c r="M29" i="6"/>
  <c r="V61" i="6"/>
  <c r="M30" i="6"/>
  <c r="V62" i="6"/>
  <c r="M31" i="6"/>
  <c r="V63" i="6"/>
  <c r="M32" i="6"/>
  <c r="V64" i="6"/>
  <c r="V68" i="6"/>
  <c r="R68" i="6"/>
  <c r="Q68" i="6"/>
  <c r="P68" i="6"/>
  <c r="O68" i="6"/>
  <c r="N68" i="6"/>
  <c r="M68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8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8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8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8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8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8" i="6"/>
  <c r="AA67" i="6"/>
  <c r="Z67" i="6"/>
  <c r="Y67" i="6"/>
  <c r="X67" i="6"/>
  <c r="W67" i="6"/>
  <c r="V67" i="6"/>
  <c r="R67" i="6"/>
  <c r="Q67" i="6"/>
  <c r="P67" i="6"/>
  <c r="O67" i="6"/>
  <c r="N67" i="6"/>
  <c r="M67" i="6"/>
  <c r="I67" i="6"/>
  <c r="H67" i="6"/>
  <c r="G67" i="6"/>
  <c r="F67" i="6"/>
  <c r="E67" i="6"/>
  <c r="D67" i="6"/>
  <c r="AA66" i="6"/>
  <c r="Z66" i="6"/>
  <c r="Y66" i="6"/>
  <c r="X66" i="6"/>
  <c r="W66" i="6"/>
  <c r="V66" i="6"/>
  <c r="R66" i="6"/>
  <c r="Q66" i="6"/>
  <c r="P66" i="6"/>
  <c r="O66" i="6"/>
  <c r="N66" i="6"/>
  <c r="M66" i="6"/>
  <c r="I66" i="6"/>
  <c r="H66" i="6"/>
  <c r="G66" i="6"/>
  <c r="F66" i="6"/>
  <c r="E66" i="6"/>
  <c r="D66" i="6"/>
  <c r="AT172" i="5"/>
  <c r="AS172" i="5"/>
  <c r="AR172" i="5"/>
  <c r="M172" i="5"/>
  <c r="L172" i="5"/>
  <c r="K172" i="5"/>
  <c r="AT171" i="5"/>
  <c r="AS171" i="5"/>
  <c r="AR171" i="5"/>
  <c r="M171" i="5"/>
  <c r="L171" i="5"/>
  <c r="K171" i="5"/>
  <c r="AT170" i="5"/>
  <c r="AS170" i="5"/>
  <c r="AR170" i="5"/>
  <c r="M170" i="5"/>
  <c r="L170" i="5"/>
  <c r="K170" i="5"/>
  <c r="AT169" i="5"/>
  <c r="AS169" i="5"/>
  <c r="AR169" i="5"/>
  <c r="M169" i="5"/>
  <c r="L169" i="5"/>
  <c r="K169" i="5"/>
  <c r="AT168" i="5"/>
  <c r="AS168" i="5"/>
  <c r="AR168" i="5"/>
  <c r="M168" i="5"/>
  <c r="L168" i="5"/>
  <c r="K168" i="5"/>
  <c r="AT167" i="5"/>
  <c r="AS167" i="5"/>
  <c r="AR167" i="5"/>
  <c r="M167" i="5"/>
  <c r="L167" i="5"/>
  <c r="K167" i="5"/>
  <c r="AT166" i="5"/>
  <c r="AS166" i="5"/>
  <c r="AR166" i="5"/>
  <c r="M166" i="5"/>
  <c r="L166" i="5"/>
  <c r="K166" i="5"/>
  <c r="AT165" i="5"/>
  <c r="AS165" i="5"/>
  <c r="AR165" i="5"/>
  <c r="M165" i="5"/>
  <c r="L165" i="5"/>
  <c r="K165" i="5"/>
  <c r="AT164" i="5"/>
  <c r="AS164" i="5"/>
  <c r="AR164" i="5"/>
  <c r="M164" i="5"/>
  <c r="L164" i="5"/>
  <c r="K164" i="5"/>
  <c r="AT163" i="5"/>
  <c r="AS163" i="5"/>
  <c r="AR163" i="5"/>
  <c r="M163" i="5"/>
  <c r="L163" i="5"/>
  <c r="K163" i="5"/>
  <c r="AT162" i="5"/>
  <c r="AS162" i="5"/>
  <c r="AR162" i="5"/>
  <c r="M162" i="5"/>
  <c r="L162" i="5"/>
  <c r="K162" i="5"/>
  <c r="AT161" i="5"/>
  <c r="AS161" i="5"/>
  <c r="AR161" i="5"/>
  <c r="M161" i="5"/>
  <c r="L161" i="5"/>
  <c r="K161" i="5"/>
  <c r="AT160" i="5"/>
  <c r="AS160" i="5"/>
  <c r="AR160" i="5"/>
  <c r="M160" i="5"/>
  <c r="L160" i="5"/>
  <c r="K160" i="5"/>
  <c r="AT159" i="5"/>
  <c r="AS159" i="5"/>
  <c r="AR159" i="5"/>
  <c r="M159" i="5"/>
  <c r="L159" i="5"/>
  <c r="K159" i="5"/>
  <c r="AT158" i="5"/>
  <c r="AS158" i="5"/>
  <c r="AR158" i="5"/>
  <c r="M158" i="5"/>
  <c r="L158" i="5"/>
  <c r="K158" i="5"/>
  <c r="AT157" i="5"/>
  <c r="AS157" i="5"/>
  <c r="AR157" i="5"/>
  <c r="M157" i="5"/>
  <c r="L157" i="5"/>
  <c r="K157" i="5"/>
  <c r="AT156" i="5"/>
  <c r="AS156" i="5"/>
  <c r="AR156" i="5"/>
  <c r="M156" i="5"/>
  <c r="L156" i="5"/>
  <c r="K156" i="5"/>
  <c r="AT155" i="5"/>
  <c r="AS155" i="5"/>
  <c r="AR155" i="5"/>
  <c r="M155" i="5"/>
  <c r="L155" i="5"/>
  <c r="K155" i="5"/>
  <c r="AT154" i="5"/>
  <c r="AS154" i="5"/>
  <c r="AR154" i="5"/>
  <c r="M154" i="5"/>
  <c r="L154" i="5"/>
  <c r="K154" i="5"/>
  <c r="AT153" i="5"/>
  <c r="AS153" i="5"/>
  <c r="AR153" i="5"/>
  <c r="M153" i="5"/>
  <c r="L153" i="5"/>
  <c r="K153" i="5"/>
  <c r="AT152" i="5"/>
  <c r="AS152" i="5"/>
  <c r="AR152" i="5"/>
  <c r="M152" i="5"/>
  <c r="L152" i="5"/>
  <c r="K152" i="5"/>
  <c r="AT151" i="5"/>
  <c r="AS151" i="5"/>
  <c r="AR151" i="5"/>
  <c r="M151" i="5"/>
  <c r="L151" i="5"/>
  <c r="K151" i="5"/>
  <c r="AT150" i="5"/>
  <c r="AS150" i="5"/>
  <c r="AR150" i="5"/>
  <c r="M150" i="5"/>
  <c r="L150" i="5"/>
  <c r="K150" i="5"/>
  <c r="AT149" i="5"/>
  <c r="AS149" i="5"/>
  <c r="AR149" i="5"/>
  <c r="M149" i="5"/>
  <c r="L149" i="5"/>
  <c r="K149" i="5"/>
  <c r="AT148" i="5"/>
  <c r="AS148" i="5"/>
  <c r="AR148" i="5"/>
  <c r="M148" i="5"/>
  <c r="L148" i="5"/>
  <c r="K148" i="5"/>
  <c r="AT147" i="5"/>
  <c r="AS147" i="5"/>
  <c r="AR147" i="5"/>
  <c r="M147" i="5"/>
  <c r="L147" i="5"/>
  <c r="K147" i="5"/>
  <c r="AT146" i="5"/>
  <c r="AS146" i="5"/>
  <c r="AR146" i="5"/>
  <c r="M146" i="5"/>
  <c r="L146" i="5"/>
  <c r="K146" i="5"/>
  <c r="AT145" i="5"/>
  <c r="AS145" i="5"/>
  <c r="AR145" i="5"/>
  <c r="M145" i="5"/>
  <c r="L145" i="5"/>
  <c r="K145" i="5"/>
  <c r="AT144" i="5"/>
  <c r="AS144" i="5"/>
  <c r="AR144" i="5"/>
  <c r="M144" i="5"/>
  <c r="L144" i="5"/>
  <c r="K144" i="5"/>
  <c r="AT143" i="5"/>
  <c r="AS143" i="5"/>
  <c r="AR143" i="5"/>
  <c r="M143" i="5"/>
  <c r="L143" i="5"/>
  <c r="K143" i="5"/>
  <c r="AT142" i="5"/>
  <c r="AS142" i="5"/>
  <c r="AR142" i="5"/>
  <c r="M142" i="5"/>
  <c r="L142" i="5"/>
  <c r="K142" i="5"/>
  <c r="AT141" i="5"/>
  <c r="AS141" i="5"/>
  <c r="AR141" i="5"/>
  <c r="M141" i="5"/>
  <c r="L141" i="5"/>
  <c r="K141" i="5"/>
  <c r="AT140" i="5"/>
  <c r="AS140" i="5"/>
  <c r="AR140" i="5"/>
  <c r="M140" i="5"/>
  <c r="L140" i="5"/>
  <c r="K140" i="5"/>
  <c r="AT139" i="5"/>
  <c r="AS139" i="5"/>
  <c r="AR139" i="5"/>
  <c r="M139" i="5"/>
  <c r="L139" i="5"/>
  <c r="K139" i="5"/>
  <c r="AT138" i="5"/>
  <c r="AS138" i="5"/>
  <c r="AR138" i="5"/>
  <c r="M138" i="5"/>
  <c r="L138" i="5"/>
  <c r="K138" i="5"/>
  <c r="AT137" i="5"/>
  <c r="AS137" i="5"/>
  <c r="AR137" i="5"/>
  <c r="M137" i="5"/>
  <c r="L137" i="5"/>
  <c r="K137" i="5"/>
  <c r="AT136" i="5"/>
  <c r="AS136" i="5"/>
  <c r="AR136" i="5"/>
  <c r="M136" i="5"/>
  <c r="L136" i="5"/>
  <c r="K136" i="5"/>
  <c r="AT135" i="5"/>
  <c r="AS135" i="5"/>
  <c r="AR135" i="5"/>
  <c r="M135" i="5"/>
  <c r="L135" i="5"/>
  <c r="K135" i="5"/>
  <c r="AT134" i="5"/>
  <c r="AS134" i="5"/>
  <c r="AR134" i="5"/>
  <c r="M134" i="5"/>
  <c r="L134" i="5"/>
  <c r="K134" i="5"/>
  <c r="AT133" i="5"/>
  <c r="AS133" i="5"/>
  <c r="AR133" i="5"/>
  <c r="M133" i="5"/>
  <c r="L133" i="5"/>
  <c r="K133" i="5"/>
  <c r="AT132" i="5"/>
  <c r="AS132" i="5"/>
  <c r="AR132" i="5"/>
  <c r="M132" i="5"/>
  <c r="L132" i="5"/>
  <c r="K132" i="5"/>
  <c r="AT131" i="5"/>
  <c r="AS131" i="5"/>
  <c r="AR131" i="5"/>
  <c r="M131" i="5"/>
  <c r="L131" i="5"/>
  <c r="K131" i="5"/>
  <c r="AT130" i="5"/>
  <c r="AS130" i="5"/>
  <c r="AR130" i="5"/>
  <c r="M130" i="5"/>
  <c r="L130" i="5"/>
  <c r="K130" i="5"/>
  <c r="AT129" i="5"/>
  <c r="AS129" i="5"/>
  <c r="AR129" i="5"/>
  <c r="M129" i="5"/>
  <c r="L129" i="5"/>
  <c r="K129" i="5"/>
  <c r="AT128" i="5"/>
  <c r="AS128" i="5"/>
  <c r="AR128" i="5"/>
  <c r="M128" i="5"/>
  <c r="L128" i="5"/>
  <c r="K128" i="5"/>
  <c r="AT127" i="5"/>
  <c r="AS127" i="5"/>
  <c r="AR127" i="5"/>
  <c r="M127" i="5"/>
  <c r="L127" i="5"/>
  <c r="K127" i="5"/>
  <c r="AT126" i="5"/>
  <c r="AS126" i="5"/>
  <c r="AR126" i="5"/>
  <c r="M126" i="5"/>
  <c r="L126" i="5"/>
  <c r="K126" i="5"/>
  <c r="AT125" i="5"/>
  <c r="AS125" i="5"/>
  <c r="AR125" i="5"/>
  <c r="M125" i="5"/>
  <c r="L125" i="5"/>
  <c r="K125" i="5"/>
  <c r="AT124" i="5"/>
  <c r="AS124" i="5"/>
  <c r="AR124" i="5"/>
  <c r="M124" i="5"/>
  <c r="L124" i="5"/>
  <c r="K124" i="5"/>
  <c r="AT123" i="5"/>
  <c r="AV123" i="5"/>
  <c r="AU123" i="5"/>
  <c r="AS123" i="5"/>
  <c r="AR123" i="5"/>
  <c r="M123" i="5"/>
  <c r="O123" i="5"/>
  <c r="N123" i="5"/>
  <c r="L123" i="5"/>
  <c r="K123" i="5"/>
  <c r="AT119" i="5"/>
  <c r="AS119" i="5"/>
  <c r="AR119" i="5"/>
  <c r="AT118" i="5"/>
  <c r="AS118" i="5"/>
  <c r="AR118" i="5"/>
  <c r="AT117" i="5"/>
  <c r="AS117" i="5"/>
  <c r="AR117" i="5"/>
  <c r="AT116" i="5"/>
  <c r="AS116" i="5"/>
  <c r="AR116" i="5"/>
  <c r="AT115" i="5"/>
  <c r="AS115" i="5"/>
  <c r="AR115" i="5"/>
  <c r="AT114" i="5"/>
  <c r="AS114" i="5"/>
  <c r="AR114" i="5"/>
  <c r="AT113" i="5"/>
  <c r="AS113" i="5"/>
  <c r="AR113" i="5"/>
  <c r="AT112" i="5"/>
  <c r="AS112" i="5"/>
  <c r="AR112" i="5"/>
  <c r="AT111" i="5"/>
  <c r="AS111" i="5"/>
  <c r="AR111" i="5"/>
  <c r="AT110" i="5"/>
  <c r="AS110" i="5"/>
  <c r="AR110" i="5"/>
  <c r="AT109" i="5"/>
  <c r="AS109" i="5"/>
  <c r="AR109" i="5"/>
  <c r="AT108" i="5"/>
  <c r="AS108" i="5"/>
  <c r="AR108" i="5"/>
  <c r="AT107" i="5"/>
  <c r="AS107" i="5"/>
  <c r="AR107" i="5"/>
  <c r="AT106" i="5"/>
  <c r="AS106" i="5"/>
  <c r="AR106" i="5"/>
  <c r="AT105" i="5"/>
  <c r="AS105" i="5"/>
  <c r="AR105" i="5"/>
  <c r="AT104" i="5"/>
  <c r="AS104" i="5"/>
  <c r="AR104" i="5"/>
  <c r="AT103" i="5"/>
  <c r="AS103" i="5"/>
  <c r="AR103" i="5"/>
  <c r="AT102" i="5"/>
  <c r="AS102" i="5"/>
  <c r="AR102" i="5"/>
  <c r="AT101" i="5"/>
  <c r="AS101" i="5"/>
  <c r="AR101" i="5"/>
  <c r="AT100" i="5"/>
  <c r="AS100" i="5"/>
  <c r="AR100" i="5"/>
  <c r="AT99" i="5"/>
  <c r="AS99" i="5"/>
  <c r="AR99" i="5"/>
  <c r="AT98" i="5"/>
  <c r="AS98" i="5"/>
  <c r="AR98" i="5"/>
  <c r="AT97" i="5"/>
  <c r="AS97" i="5"/>
  <c r="AR97" i="5"/>
  <c r="AT96" i="5"/>
  <c r="AS96" i="5"/>
  <c r="AR96" i="5"/>
  <c r="AT95" i="5"/>
  <c r="AS95" i="5"/>
  <c r="AR95" i="5"/>
  <c r="AT94" i="5"/>
  <c r="AS94" i="5"/>
  <c r="AR94" i="5"/>
  <c r="AT93" i="5"/>
  <c r="AS93" i="5"/>
  <c r="AR93" i="5"/>
  <c r="AT92" i="5"/>
  <c r="AS92" i="5"/>
  <c r="AR92" i="5"/>
  <c r="AT91" i="5"/>
  <c r="AS91" i="5"/>
  <c r="AR91" i="5"/>
  <c r="AT90" i="5"/>
  <c r="AS90" i="5"/>
  <c r="AR90" i="5"/>
  <c r="AT89" i="5"/>
  <c r="AS89" i="5"/>
  <c r="AR89" i="5"/>
  <c r="AT88" i="5"/>
  <c r="AS88" i="5"/>
  <c r="AR88" i="5"/>
  <c r="AT87" i="5"/>
  <c r="AS87" i="5"/>
  <c r="AR87" i="5"/>
  <c r="AT86" i="5"/>
  <c r="AS86" i="5"/>
  <c r="AR86" i="5"/>
  <c r="AT85" i="5"/>
  <c r="AS85" i="5"/>
  <c r="AR85" i="5"/>
  <c r="AT84" i="5"/>
  <c r="AS84" i="5"/>
  <c r="AR84" i="5"/>
  <c r="AT83" i="5"/>
  <c r="AS83" i="5"/>
  <c r="AR83" i="5"/>
  <c r="AT82" i="5"/>
  <c r="AS82" i="5"/>
  <c r="AR82" i="5"/>
  <c r="AT81" i="5"/>
  <c r="AS81" i="5"/>
  <c r="AR81" i="5"/>
  <c r="AT80" i="5"/>
  <c r="AS80" i="5"/>
  <c r="AR80" i="5"/>
  <c r="AT79" i="5"/>
  <c r="AS79" i="5"/>
  <c r="AR79" i="5"/>
  <c r="AT78" i="5"/>
  <c r="AS78" i="5"/>
  <c r="AR78" i="5"/>
  <c r="AT77" i="5"/>
  <c r="AS77" i="5"/>
  <c r="AR77" i="5"/>
  <c r="AT76" i="5"/>
  <c r="AS76" i="5"/>
  <c r="AR76" i="5"/>
  <c r="AT75" i="5"/>
  <c r="AS75" i="5"/>
  <c r="AR75" i="5"/>
  <c r="AT74" i="5"/>
  <c r="AS74" i="5"/>
  <c r="AR74" i="5"/>
  <c r="AT73" i="5"/>
  <c r="AS73" i="5"/>
  <c r="AR73" i="5"/>
  <c r="AT72" i="5"/>
  <c r="AS72" i="5"/>
  <c r="AR72" i="5"/>
  <c r="AT71" i="5"/>
  <c r="AS71" i="5"/>
  <c r="AR71" i="5"/>
  <c r="AT70" i="5"/>
  <c r="AV70" i="5"/>
  <c r="AU70" i="5"/>
  <c r="AS70" i="5"/>
  <c r="AR70" i="5"/>
  <c r="AT66" i="5"/>
  <c r="AS66" i="5"/>
  <c r="AR66" i="5"/>
  <c r="AT65" i="5"/>
  <c r="AS65" i="5"/>
  <c r="AR65" i="5"/>
  <c r="AT64" i="5"/>
  <c r="AS64" i="5"/>
  <c r="AR64" i="5"/>
  <c r="AT63" i="5"/>
  <c r="AS63" i="5"/>
  <c r="AR63" i="5"/>
  <c r="AT62" i="5"/>
  <c r="AS62" i="5"/>
  <c r="AR62" i="5"/>
  <c r="AT61" i="5"/>
  <c r="AS61" i="5"/>
  <c r="AR61" i="5"/>
  <c r="AT60" i="5"/>
  <c r="AS60" i="5"/>
  <c r="AR60" i="5"/>
  <c r="AT59" i="5"/>
  <c r="AS59" i="5"/>
  <c r="AR59" i="5"/>
  <c r="AT58" i="5"/>
  <c r="AS58" i="5"/>
  <c r="AR58" i="5"/>
  <c r="AT57" i="5"/>
  <c r="AS57" i="5"/>
  <c r="AR57" i="5"/>
  <c r="AT56" i="5"/>
  <c r="AS56" i="5"/>
  <c r="AR56" i="5"/>
  <c r="AT55" i="5"/>
  <c r="AS55" i="5"/>
  <c r="AR55" i="5"/>
  <c r="AT54" i="5"/>
  <c r="AS54" i="5"/>
  <c r="AR54" i="5"/>
  <c r="AT53" i="5"/>
  <c r="AS53" i="5"/>
  <c r="AR53" i="5"/>
  <c r="AT52" i="5"/>
  <c r="AS52" i="5"/>
  <c r="AR52" i="5"/>
  <c r="AT51" i="5"/>
  <c r="AS51" i="5"/>
  <c r="AR51" i="5"/>
  <c r="AT50" i="5"/>
  <c r="AS50" i="5"/>
  <c r="AR50" i="5"/>
  <c r="AT49" i="5"/>
  <c r="AS49" i="5"/>
  <c r="AR49" i="5"/>
  <c r="AT48" i="5"/>
  <c r="AS48" i="5"/>
  <c r="AR48" i="5"/>
  <c r="AT47" i="5"/>
  <c r="AS47" i="5"/>
  <c r="AR47" i="5"/>
  <c r="AT46" i="5"/>
  <c r="AS46" i="5"/>
  <c r="AR46" i="5"/>
  <c r="AT45" i="5"/>
  <c r="AS45" i="5"/>
  <c r="AR45" i="5"/>
  <c r="AT44" i="5"/>
  <c r="AS44" i="5"/>
  <c r="AR44" i="5"/>
  <c r="AT43" i="5"/>
  <c r="AS43" i="5"/>
  <c r="AR43" i="5"/>
  <c r="AT42" i="5"/>
  <c r="AS42" i="5"/>
  <c r="AR42" i="5"/>
  <c r="AT41" i="5"/>
  <c r="AS41" i="5"/>
  <c r="AR41" i="5"/>
  <c r="AT40" i="5"/>
  <c r="AS40" i="5"/>
  <c r="AR40" i="5"/>
  <c r="AT39" i="5"/>
  <c r="AS39" i="5"/>
  <c r="AR39" i="5"/>
  <c r="AT38" i="5"/>
  <c r="AS38" i="5"/>
  <c r="AR38" i="5"/>
  <c r="AT37" i="5"/>
  <c r="AS37" i="5"/>
  <c r="AR37" i="5"/>
  <c r="AT36" i="5"/>
  <c r="AS36" i="5"/>
  <c r="AR36" i="5"/>
  <c r="AT35" i="5"/>
  <c r="AS35" i="5"/>
  <c r="AR35" i="5"/>
  <c r="AT34" i="5"/>
  <c r="AS34" i="5"/>
  <c r="AR34" i="5"/>
  <c r="AT33" i="5"/>
  <c r="AS33" i="5"/>
  <c r="AR33" i="5"/>
  <c r="AT32" i="5"/>
  <c r="AS32" i="5"/>
  <c r="AR32" i="5"/>
  <c r="AT31" i="5"/>
  <c r="AS31" i="5"/>
  <c r="AR31" i="5"/>
  <c r="AT30" i="5"/>
  <c r="AS30" i="5"/>
  <c r="AR30" i="5"/>
  <c r="AT29" i="5"/>
  <c r="AS29" i="5"/>
  <c r="AR29" i="5"/>
  <c r="AT28" i="5"/>
  <c r="AS28" i="5"/>
  <c r="AR28" i="5"/>
  <c r="AT27" i="5"/>
  <c r="AS27" i="5"/>
  <c r="AR27" i="5"/>
  <c r="AT26" i="5"/>
  <c r="AS26" i="5"/>
  <c r="AR26" i="5"/>
  <c r="AT25" i="5"/>
  <c r="AS25" i="5"/>
  <c r="AR25" i="5"/>
  <c r="AT24" i="5"/>
  <c r="AS24" i="5"/>
  <c r="AR24" i="5"/>
  <c r="AT23" i="5"/>
  <c r="AS23" i="5"/>
  <c r="AR23" i="5"/>
  <c r="AT22" i="5"/>
  <c r="AS22" i="5"/>
  <c r="AR22" i="5"/>
  <c r="AT21" i="5"/>
  <c r="AS21" i="5"/>
  <c r="AR21" i="5"/>
  <c r="AT20" i="5"/>
  <c r="AS20" i="5"/>
  <c r="AR20" i="5"/>
  <c r="AT19" i="5"/>
  <c r="AS19" i="5"/>
  <c r="AR19" i="5"/>
  <c r="AT18" i="5"/>
  <c r="AS18" i="5"/>
  <c r="AR18" i="5"/>
  <c r="AT17" i="5"/>
  <c r="AV17" i="5"/>
  <c r="AU17" i="5"/>
  <c r="AS17" i="5"/>
  <c r="AR17" i="5"/>
  <c r="AI15" i="5"/>
  <c r="AL2" i="5"/>
  <c r="AL3" i="5"/>
  <c r="AL4" i="5"/>
  <c r="AL5" i="5"/>
  <c r="AL6" i="5"/>
  <c r="AL7" i="5"/>
  <c r="AL8" i="5"/>
  <c r="AL9" i="5"/>
  <c r="AL10" i="5"/>
  <c r="AL11" i="5"/>
  <c r="AL12" i="5"/>
  <c r="AL13" i="5"/>
  <c r="AL15" i="5"/>
  <c r="AM2" i="5"/>
  <c r="AM3" i="5"/>
  <c r="AM4" i="5"/>
  <c r="AM5" i="5"/>
  <c r="AM6" i="5"/>
  <c r="AM7" i="5"/>
  <c r="AM8" i="5"/>
  <c r="AM9" i="5"/>
  <c r="AM10" i="5"/>
  <c r="AM11" i="5"/>
  <c r="AM12" i="5"/>
  <c r="AM13" i="5"/>
  <c r="AM15" i="5"/>
  <c r="AN2" i="5"/>
  <c r="AN3" i="5"/>
  <c r="AN4" i="5"/>
  <c r="AN5" i="5"/>
  <c r="AN6" i="5"/>
  <c r="AN7" i="5"/>
  <c r="AN8" i="5"/>
  <c r="AN9" i="5"/>
  <c r="AN10" i="5"/>
  <c r="AN11" i="5"/>
  <c r="AN12" i="5"/>
  <c r="AN13" i="5"/>
  <c r="AN15" i="5"/>
  <c r="AO2" i="5"/>
  <c r="AO3" i="5"/>
  <c r="AO4" i="5"/>
  <c r="AO5" i="5"/>
  <c r="AO6" i="5"/>
  <c r="AO7" i="5"/>
  <c r="AO8" i="5"/>
  <c r="AO9" i="5"/>
  <c r="AO10" i="5"/>
  <c r="AO11" i="5"/>
  <c r="AO12" i="5"/>
  <c r="AO13" i="5"/>
  <c r="AO15" i="5"/>
  <c r="AP2" i="5"/>
  <c r="AP3" i="5"/>
  <c r="AP4" i="5"/>
  <c r="AP5" i="5"/>
  <c r="AP6" i="5"/>
  <c r="AP7" i="5"/>
  <c r="AP8" i="5"/>
  <c r="AP9" i="5"/>
  <c r="AP10" i="5"/>
  <c r="AP11" i="5"/>
  <c r="AP12" i="5"/>
  <c r="AP13" i="5"/>
  <c r="AP15" i="5"/>
  <c r="AQ15" i="5"/>
  <c r="AK15" i="5"/>
  <c r="AJ15" i="5"/>
  <c r="AU226" i="4"/>
  <c r="AT226" i="4"/>
  <c r="AS226" i="4"/>
  <c r="AU225" i="4"/>
  <c r="AT225" i="4"/>
  <c r="AS225" i="4"/>
  <c r="AU224" i="4"/>
  <c r="AT224" i="4"/>
  <c r="AS224" i="4"/>
  <c r="AU223" i="4"/>
  <c r="AT223" i="4"/>
  <c r="AS223" i="4"/>
  <c r="AU222" i="4"/>
  <c r="AT222" i="4"/>
  <c r="AS222" i="4"/>
  <c r="AU221" i="4"/>
  <c r="AT221" i="4"/>
  <c r="AS221" i="4"/>
  <c r="AU220" i="4"/>
  <c r="AT220" i="4"/>
  <c r="AS220" i="4"/>
  <c r="AU219" i="4"/>
  <c r="AT219" i="4"/>
  <c r="AS219" i="4"/>
  <c r="AU218" i="4"/>
  <c r="AT218" i="4"/>
  <c r="AS218" i="4"/>
  <c r="AU217" i="4"/>
  <c r="AT217" i="4"/>
  <c r="AS217" i="4"/>
  <c r="AU216" i="4"/>
  <c r="AT216" i="4"/>
  <c r="AS216" i="4"/>
  <c r="AU215" i="4"/>
  <c r="AT215" i="4"/>
  <c r="AS215" i="4"/>
  <c r="AU214" i="4"/>
  <c r="AT214" i="4"/>
  <c r="AS214" i="4"/>
  <c r="AU213" i="4"/>
  <c r="AT213" i="4"/>
  <c r="AS213" i="4"/>
  <c r="AU212" i="4"/>
  <c r="AT212" i="4"/>
  <c r="AS212" i="4"/>
  <c r="AU211" i="4"/>
  <c r="AT211" i="4"/>
  <c r="AS211" i="4"/>
  <c r="AU210" i="4"/>
  <c r="AT210" i="4"/>
  <c r="AS210" i="4"/>
  <c r="AU209" i="4"/>
  <c r="AT209" i="4"/>
  <c r="AS209" i="4"/>
  <c r="AU208" i="4"/>
  <c r="AT208" i="4"/>
  <c r="AS208" i="4"/>
  <c r="AU207" i="4"/>
  <c r="AT207" i="4"/>
  <c r="AS207" i="4"/>
  <c r="AU206" i="4"/>
  <c r="AT206" i="4"/>
  <c r="AS206" i="4"/>
  <c r="AU205" i="4"/>
  <c r="AT205" i="4"/>
  <c r="AS205" i="4"/>
  <c r="AU204" i="4"/>
  <c r="AT204" i="4"/>
  <c r="AS204" i="4"/>
  <c r="AU203" i="4"/>
  <c r="AT203" i="4"/>
  <c r="AS203" i="4"/>
  <c r="AU202" i="4"/>
  <c r="AT202" i="4"/>
  <c r="AS202" i="4"/>
  <c r="AU201" i="4"/>
  <c r="AT201" i="4"/>
  <c r="AS201" i="4"/>
  <c r="AU200" i="4"/>
  <c r="AT200" i="4"/>
  <c r="AS200" i="4"/>
  <c r="AU199" i="4"/>
  <c r="AT199" i="4"/>
  <c r="AS199" i="4"/>
  <c r="AU198" i="4"/>
  <c r="AT198" i="4"/>
  <c r="AS198" i="4"/>
  <c r="AU197" i="4"/>
  <c r="AT197" i="4"/>
  <c r="AS197" i="4"/>
  <c r="AU196" i="4"/>
  <c r="AT196" i="4"/>
  <c r="AS196" i="4"/>
  <c r="AU195" i="4"/>
  <c r="AT195" i="4"/>
  <c r="AS195" i="4"/>
  <c r="AU194" i="4"/>
  <c r="AT194" i="4"/>
  <c r="AS194" i="4"/>
  <c r="AU193" i="4"/>
  <c r="AT193" i="4"/>
  <c r="AS193" i="4"/>
  <c r="AU192" i="4"/>
  <c r="AT192" i="4"/>
  <c r="AS192" i="4"/>
  <c r="AU191" i="4"/>
  <c r="AT191" i="4"/>
  <c r="AS191" i="4"/>
  <c r="AU190" i="4"/>
  <c r="AT190" i="4"/>
  <c r="AS190" i="4"/>
  <c r="AU189" i="4"/>
  <c r="AT189" i="4"/>
  <c r="AS189" i="4"/>
  <c r="AU188" i="4"/>
  <c r="AT188" i="4"/>
  <c r="AS188" i="4"/>
  <c r="AU187" i="4"/>
  <c r="AT187" i="4"/>
  <c r="AS187" i="4"/>
  <c r="AU186" i="4"/>
  <c r="AT186" i="4"/>
  <c r="AS186" i="4"/>
  <c r="AU185" i="4"/>
  <c r="AT185" i="4"/>
  <c r="AS185" i="4"/>
  <c r="AU184" i="4"/>
  <c r="AT184" i="4"/>
  <c r="AS184" i="4"/>
  <c r="AU183" i="4"/>
  <c r="AT183" i="4"/>
  <c r="AS183" i="4"/>
  <c r="AU182" i="4"/>
  <c r="AT182" i="4"/>
  <c r="AS182" i="4"/>
  <c r="AU181" i="4"/>
  <c r="AT181" i="4"/>
  <c r="AS181" i="4"/>
  <c r="AU180" i="4"/>
  <c r="AT180" i="4"/>
  <c r="AS180" i="4"/>
  <c r="AU179" i="4"/>
  <c r="AT179" i="4"/>
  <c r="AS179" i="4"/>
  <c r="AU178" i="4"/>
  <c r="AT178" i="4"/>
  <c r="AS178" i="4"/>
  <c r="AU177" i="4"/>
  <c r="AV177" i="4"/>
  <c r="AT177" i="4"/>
  <c r="AS177" i="4"/>
  <c r="AU173" i="4"/>
  <c r="AT173" i="4"/>
  <c r="AS173" i="4"/>
  <c r="M173" i="4"/>
  <c r="L173" i="4"/>
  <c r="K173" i="4"/>
  <c r="AU172" i="4"/>
  <c r="AT172" i="4"/>
  <c r="AS172" i="4"/>
  <c r="M172" i="4"/>
  <c r="L172" i="4"/>
  <c r="K172" i="4"/>
  <c r="AU171" i="4"/>
  <c r="AT171" i="4"/>
  <c r="AS171" i="4"/>
  <c r="M171" i="4"/>
  <c r="L171" i="4"/>
  <c r="K171" i="4"/>
  <c r="AU170" i="4"/>
  <c r="AT170" i="4"/>
  <c r="AS170" i="4"/>
  <c r="M170" i="4"/>
  <c r="L170" i="4"/>
  <c r="K170" i="4"/>
  <c r="AU169" i="4"/>
  <c r="AT169" i="4"/>
  <c r="AS169" i="4"/>
  <c r="M169" i="4"/>
  <c r="L169" i="4"/>
  <c r="K169" i="4"/>
  <c r="AU168" i="4"/>
  <c r="AT168" i="4"/>
  <c r="AS168" i="4"/>
  <c r="M168" i="4"/>
  <c r="L168" i="4"/>
  <c r="K168" i="4"/>
  <c r="AU167" i="4"/>
  <c r="AT167" i="4"/>
  <c r="AS167" i="4"/>
  <c r="M167" i="4"/>
  <c r="L167" i="4"/>
  <c r="K167" i="4"/>
  <c r="AU166" i="4"/>
  <c r="AT166" i="4"/>
  <c r="AS166" i="4"/>
  <c r="M166" i="4"/>
  <c r="L166" i="4"/>
  <c r="K166" i="4"/>
  <c r="AU165" i="4"/>
  <c r="AT165" i="4"/>
  <c r="AS165" i="4"/>
  <c r="M165" i="4"/>
  <c r="L165" i="4"/>
  <c r="K165" i="4"/>
  <c r="AU164" i="4"/>
  <c r="AT164" i="4"/>
  <c r="AS164" i="4"/>
  <c r="M164" i="4"/>
  <c r="L164" i="4"/>
  <c r="K164" i="4"/>
  <c r="AU163" i="4"/>
  <c r="AT163" i="4"/>
  <c r="AS163" i="4"/>
  <c r="M163" i="4"/>
  <c r="L163" i="4"/>
  <c r="K163" i="4"/>
  <c r="AU162" i="4"/>
  <c r="AT162" i="4"/>
  <c r="AS162" i="4"/>
  <c r="M162" i="4"/>
  <c r="L162" i="4"/>
  <c r="K162" i="4"/>
  <c r="AU161" i="4"/>
  <c r="AT161" i="4"/>
  <c r="AS161" i="4"/>
  <c r="M161" i="4"/>
  <c r="L161" i="4"/>
  <c r="K161" i="4"/>
  <c r="AU160" i="4"/>
  <c r="AT160" i="4"/>
  <c r="AS160" i="4"/>
  <c r="M160" i="4"/>
  <c r="L160" i="4"/>
  <c r="K160" i="4"/>
  <c r="AU159" i="4"/>
  <c r="AT159" i="4"/>
  <c r="AS159" i="4"/>
  <c r="M159" i="4"/>
  <c r="L159" i="4"/>
  <c r="K159" i="4"/>
  <c r="AU158" i="4"/>
  <c r="AT158" i="4"/>
  <c r="AS158" i="4"/>
  <c r="M158" i="4"/>
  <c r="L158" i="4"/>
  <c r="K158" i="4"/>
  <c r="AU157" i="4"/>
  <c r="AT157" i="4"/>
  <c r="AS157" i="4"/>
  <c r="M157" i="4"/>
  <c r="L157" i="4"/>
  <c r="K157" i="4"/>
  <c r="AU156" i="4"/>
  <c r="AT156" i="4"/>
  <c r="AS156" i="4"/>
  <c r="M156" i="4"/>
  <c r="L156" i="4"/>
  <c r="K156" i="4"/>
  <c r="AU155" i="4"/>
  <c r="AT155" i="4"/>
  <c r="AS155" i="4"/>
  <c r="M155" i="4"/>
  <c r="L155" i="4"/>
  <c r="K155" i="4"/>
  <c r="AU154" i="4"/>
  <c r="AT154" i="4"/>
  <c r="AS154" i="4"/>
  <c r="M154" i="4"/>
  <c r="L154" i="4"/>
  <c r="K154" i="4"/>
  <c r="AU153" i="4"/>
  <c r="AT153" i="4"/>
  <c r="AS153" i="4"/>
  <c r="M153" i="4"/>
  <c r="L153" i="4"/>
  <c r="K153" i="4"/>
  <c r="AU152" i="4"/>
  <c r="AT152" i="4"/>
  <c r="AS152" i="4"/>
  <c r="M152" i="4"/>
  <c r="L152" i="4"/>
  <c r="K152" i="4"/>
  <c r="AU151" i="4"/>
  <c r="AT151" i="4"/>
  <c r="AS151" i="4"/>
  <c r="M151" i="4"/>
  <c r="L151" i="4"/>
  <c r="K151" i="4"/>
  <c r="AU150" i="4"/>
  <c r="AT150" i="4"/>
  <c r="AS150" i="4"/>
  <c r="M150" i="4"/>
  <c r="L150" i="4"/>
  <c r="K150" i="4"/>
  <c r="AU149" i="4"/>
  <c r="AT149" i="4"/>
  <c r="AS149" i="4"/>
  <c r="M149" i="4"/>
  <c r="L149" i="4"/>
  <c r="K149" i="4"/>
  <c r="AU148" i="4"/>
  <c r="AT148" i="4"/>
  <c r="AS148" i="4"/>
  <c r="M148" i="4"/>
  <c r="L148" i="4"/>
  <c r="K148" i="4"/>
  <c r="AU147" i="4"/>
  <c r="AT147" i="4"/>
  <c r="AS147" i="4"/>
  <c r="M147" i="4"/>
  <c r="L147" i="4"/>
  <c r="K147" i="4"/>
  <c r="AU146" i="4"/>
  <c r="AT146" i="4"/>
  <c r="AS146" i="4"/>
  <c r="M146" i="4"/>
  <c r="L146" i="4"/>
  <c r="K146" i="4"/>
  <c r="AU145" i="4"/>
  <c r="AT145" i="4"/>
  <c r="AS145" i="4"/>
  <c r="M145" i="4"/>
  <c r="L145" i="4"/>
  <c r="K145" i="4"/>
  <c r="AU144" i="4"/>
  <c r="AT144" i="4"/>
  <c r="AS144" i="4"/>
  <c r="M144" i="4"/>
  <c r="L144" i="4"/>
  <c r="K144" i="4"/>
  <c r="AU143" i="4"/>
  <c r="AT143" i="4"/>
  <c r="AS143" i="4"/>
  <c r="M143" i="4"/>
  <c r="L143" i="4"/>
  <c r="K143" i="4"/>
  <c r="AU142" i="4"/>
  <c r="AT142" i="4"/>
  <c r="AS142" i="4"/>
  <c r="M142" i="4"/>
  <c r="L142" i="4"/>
  <c r="K142" i="4"/>
  <c r="AU141" i="4"/>
  <c r="AT141" i="4"/>
  <c r="AS141" i="4"/>
  <c r="M141" i="4"/>
  <c r="L141" i="4"/>
  <c r="K141" i="4"/>
  <c r="AU140" i="4"/>
  <c r="AT140" i="4"/>
  <c r="AS140" i="4"/>
  <c r="M140" i="4"/>
  <c r="L140" i="4"/>
  <c r="K140" i="4"/>
  <c r="AU139" i="4"/>
  <c r="AT139" i="4"/>
  <c r="AS139" i="4"/>
  <c r="M139" i="4"/>
  <c r="L139" i="4"/>
  <c r="K139" i="4"/>
  <c r="AU138" i="4"/>
  <c r="AT138" i="4"/>
  <c r="AS138" i="4"/>
  <c r="M138" i="4"/>
  <c r="L138" i="4"/>
  <c r="K138" i="4"/>
  <c r="AU137" i="4"/>
  <c r="AT137" i="4"/>
  <c r="AS137" i="4"/>
  <c r="M137" i="4"/>
  <c r="L137" i="4"/>
  <c r="K137" i="4"/>
  <c r="AU136" i="4"/>
  <c r="AT136" i="4"/>
  <c r="AS136" i="4"/>
  <c r="M136" i="4"/>
  <c r="L136" i="4"/>
  <c r="K136" i="4"/>
  <c r="AU135" i="4"/>
  <c r="AT135" i="4"/>
  <c r="AS135" i="4"/>
  <c r="M135" i="4"/>
  <c r="L135" i="4"/>
  <c r="K135" i="4"/>
  <c r="AU134" i="4"/>
  <c r="AT134" i="4"/>
  <c r="AS134" i="4"/>
  <c r="M134" i="4"/>
  <c r="L134" i="4"/>
  <c r="K134" i="4"/>
  <c r="AU133" i="4"/>
  <c r="AT133" i="4"/>
  <c r="AS133" i="4"/>
  <c r="M133" i="4"/>
  <c r="L133" i="4"/>
  <c r="K133" i="4"/>
  <c r="AU132" i="4"/>
  <c r="AT132" i="4"/>
  <c r="AS132" i="4"/>
  <c r="M132" i="4"/>
  <c r="L132" i="4"/>
  <c r="K132" i="4"/>
  <c r="AU131" i="4"/>
  <c r="AT131" i="4"/>
  <c r="AS131" i="4"/>
  <c r="M131" i="4"/>
  <c r="L131" i="4"/>
  <c r="K131" i="4"/>
  <c r="AU130" i="4"/>
  <c r="AT130" i="4"/>
  <c r="AS130" i="4"/>
  <c r="M130" i="4"/>
  <c r="L130" i="4"/>
  <c r="K130" i="4"/>
  <c r="AU129" i="4"/>
  <c r="AT129" i="4"/>
  <c r="AS129" i="4"/>
  <c r="M129" i="4"/>
  <c r="L129" i="4"/>
  <c r="K129" i="4"/>
  <c r="AU128" i="4"/>
  <c r="AT128" i="4"/>
  <c r="AS128" i="4"/>
  <c r="M128" i="4"/>
  <c r="L128" i="4"/>
  <c r="K128" i="4"/>
  <c r="AU127" i="4"/>
  <c r="AT127" i="4"/>
  <c r="AS127" i="4"/>
  <c r="M127" i="4"/>
  <c r="L127" i="4"/>
  <c r="K127" i="4"/>
  <c r="AU126" i="4"/>
  <c r="AT126" i="4"/>
  <c r="AS126" i="4"/>
  <c r="M126" i="4"/>
  <c r="L126" i="4"/>
  <c r="K126" i="4"/>
  <c r="AU125" i="4"/>
  <c r="AT125" i="4"/>
  <c r="AS125" i="4"/>
  <c r="M125" i="4"/>
  <c r="L125" i="4"/>
  <c r="K125" i="4"/>
  <c r="AU124" i="4"/>
  <c r="AV124" i="4"/>
  <c r="AT124" i="4"/>
  <c r="AS124" i="4"/>
  <c r="M124" i="4"/>
  <c r="N124" i="4"/>
  <c r="L124" i="4"/>
  <c r="K124" i="4"/>
  <c r="AU120" i="4"/>
  <c r="AT120" i="4"/>
  <c r="AS120" i="4"/>
  <c r="AU119" i="4"/>
  <c r="AT119" i="4"/>
  <c r="AS119" i="4"/>
  <c r="AU118" i="4"/>
  <c r="AT118" i="4"/>
  <c r="AS118" i="4"/>
  <c r="AU117" i="4"/>
  <c r="AT117" i="4"/>
  <c r="AS117" i="4"/>
  <c r="AU116" i="4"/>
  <c r="AT116" i="4"/>
  <c r="AS116" i="4"/>
  <c r="AU115" i="4"/>
  <c r="AT115" i="4"/>
  <c r="AS115" i="4"/>
  <c r="AU114" i="4"/>
  <c r="AT114" i="4"/>
  <c r="AS114" i="4"/>
  <c r="AU113" i="4"/>
  <c r="AT113" i="4"/>
  <c r="AS113" i="4"/>
  <c r="AU112" i="4"/>
  <c r="AT112" i="4"/>
  <c r="AS112" i="4"/>
  <c r="AU111" i="4"/>
  <c r="AT111" i="4"/>
  <c r="AS111" i="4"/>
  <c r="AU110" i="4"/>
  <c r="AT110" i="4"/>
  <c r="AS110" i="4"/>
  <c r="AU109" i="4"/>
  <c r="AT109" i="4"/>
  <c r="AS109" i="4"/>
  <c r="AU108" i="4"/>
  <c r="AT108" i="4"/>
  <c r="AS108" i="4"/>
  <c r="AU107" i="4"/>
  <c r="AT107" i="4"/>
  <c r="AS107" i="4"/>
  <c r="AU106" i="4"/>
  <c r="AT106" i="4"/>
  <c r="AS106" i="4"/>
  <c r="AU105" i="4"/>
  <c r="AT105" i="4"/>
  <c r="AS105" i="4"/>
  <c r="AU104" i="4"/>
  <c r="AT104" i="4"/>
  <c r="AS104" i="4"/>
  <c r="AU103" i="4"/>
  <c r="AT103" i="4"/>
  <c r="AS103" i="4"/>
  <c r="AU102" i="4"/>
  <c r="AT102" i="4"/>
  <c r="AS102" i="4"/>
  <c r="AU101" i="4"/>
  <c r="AT101" i="4"/>
  <c r="AS101" i="4"/>
  <c r="AU100" i="4"/>
  <c r="AT100" i="4"/>
  <c r="AS100" i="4"/>
  <c r="AU99" i="4"/>
  <c r="AT99" i="4"/>
  <c r="AS99" i="4"/>
  <c r="AU98" i="4"/>
  <c r="AT98" i="4"/>
  <c r="AS98" i="4"/>
  <c r="AU97" i="4"/>
  <c r="AT97" i="4"/>
  <c r="AS97" i="4"/>
  <c r="AU96" i="4"/>
  <c r="AT96" i="4"/>
  <c r="AS96" i="4"/>
  <c r="AU95" i="4"/>
  <c r="AT95" i="4"/>
  <c r="AS95" i="4"/>
  <c r="AU94" i="4"/>
  <c r="AT94" i="4"/>
  <c r="AS94" i="4"/>
  <c r="AU93" i="4"/>
  <c r="AT93" i="4"/>
  <c r="AS93" i="4"/>
  <c r="AU92" i="4"/>
  <c r="AT92" i="4"/>
  <c r="AS92" i="4"/>
  <c r="AU91" i="4"/>
  <c r="AT91" i="4"/>
  <c r="AS91" i="4"/>
  <c r="AU90" i="4"/>
  <c r="AT90" i="4"/>
  <c r="AS90" i="4"/>
  <c r="AU89" i="4"/>
  <c r="AT89" i="4"/>
  <c r="AS89" i="4"/>
  <c r="AU88" i="4"/>
  <c r="AT88" i="4"/>
  <c r="AS88" i="4"/>
  <c r="AU87" i="4"/>
  <c r="AT87" i="4"/>
  <c r="AS87" i="4"/>
  <c r="AU86" i="4"/>
  <c r="AT86" i="4"/>
  <c r="AS86" i="4"/>
  <c r="AU85" i="4"/>
  <c r="AT85" i="4"/>
  <c r="AS85" i="4"/>
  <c r="AU84" i="4"/>
  <c r="AT84" i="4"/>
  <c r="AS84" i="4"/>
  <c r="AU83" i="4"/>
  <c r="AT83" i="4"/>
  <c r="AS83" i="4"/>
  <c r="AU82" i="4"/>
  <c r="AT82" i="4"/>
  <c r="AS82" i="4"/>
  <c r="AU81" i="4"/>
  <c r="AT81" i="4"/>
  <c r="AS81" i="4"/>
  <c r="AU80" i="4"/>
  <c r="AT80" i="4"/>
  <c r="AS80" i="4"/>
  <c r="AU79" i="4"/>
  <c r="AT79" i="4"/>
  <c r="AS79" i="4"/>
  <c r="AU78" i="4"/>
  <c r="AT78" i="4"/>
  <c r="AS78" i="4"/>
  <c r="AU77" i="4"/>
  <c r="AT77" i="4"/>
  <c r="AS77" i="4"/>
  <c r="AU76" i="4"/>
  <c r="AT76" i="4"/>
  <c r="AS76" i="4"/>
  <c r="AU75" i="4"/>
  <c r="AT75" i="4"/>
  <c r="AS75" i="4"/>
  <c r="AU74" i="4"/>
  <c r="AT74" i="4"/>
  <c r="AS74" i="4"/>
  <c r="AU73" i="4"/>
  <c r="AT73" i="4"/>
  <c r="AS73" i="4"/>
  <c r="AU72" i="4"/>
  <c r="AT72" i="4"/>
  <c r="AS72" i="4"/>
  <c r="AU71" i="4"/>
  <c r="AV71" i="4"/>
  <c r="AT71" i="4"/>
  <c r="AS71" i="4"/>
  <c r="AU67" i="4"/>
  <c r="AT67" i="4"/>
  <c r="AS67" i="4"/>
  <c r="AU66" i="4"/>
  <c r="AT66" i="4"/>
  <c r="AS66" i="4"/>
  <c r="AU65" i="4"/>
  <c r="AT65" i="4"/>
  <c r="AS65" i="4"/>
  <c r="AU64" i="4"/>
  <c r="AT64" i="4"/>
  <c r="AS64" i="4"/>
  <c r="AU63" i="4"/>
  <c r="AT63" i="4"/>
  <c r="AS63" i="4"/>
  <c r="AU62" i="4"/>
  <c r="AT62" i="4"/>
  <c r="AS62" i="4"/>
  <c r="AU61" i="4"/>
  <c r="AT61" i="4"/>
  <c r="AS61" i="4"/>
  <c r="AU60" i="4"/>
  <c r="AT60" i="4"/>
  <c r="AS60" i="4"/>
  <c r="AU59" i="4"/>
  <c r="AT59" i="4"/>
  <c r="AS59" i="4"/>
  <c r="AU58" i="4"/>
  <c r="AT58" i="4"/>
  <c r="AS58" i="4"/>
  <c r="AU57" i="4"/>
  <c r="AT57" i="4"/>
  <c r="AS57" i="4"/>
  <c r="AU56" i="4"/>
  <c r="AT56" i="4"/>
  <c r="AS56" i="4"/>
  <c r="AU55" i="4"/>
  <c r="AT55" i="4"/>
  <c r="AS55" i="4"/>
  <c r="AU54" i="4"/>
  <c r="AT54" i="4"/>
  <c r="AS54" i="4"/>
  <c r="AU53" i="4"/>
  <c r="AT53" i="4"/>
  <c r="AS53" i="4"/>
  <c r="AU52" i="4"/>
  <c r="AT52" i="4"/>
  <c r="AS52" i="4"/>
  <c r="AU51" i="4"/>
  <c r="AT51" i="4"/>
  <c r="AS51" i="4"/>
  <c r="AU50" i="4"/>
  <c r="AT50" i="4"/>
  <c r="AS50" i="4"/>
  <c r="AU49" i="4"/>
  <c r="AT49" i="4"/>
  <c r="AS49" i="4"/>
  <c r="AU48" i="4"/>
  <c r="AT48" i="4"/>
  <c r="AS48" i="4"/>
  <c r="AU47" i="4"/>
  <c r="AT47" i="4"/>
  <c r="AS47" i="4"/>
  <c r="AU46" i="4"/>
  <c r="AT46" i="4"/>
  <c r="AS46" i="4"/>
  <c r="AU45" i="4"/>
  <c r="AT45" i="4"/>
  <c r="AS45" i="4"/>
  <c r="AU44" i="4"/>
  <c r="AT44" i="4"/>
  <c r="AS44" i="4"/>
  <c r="AU43" i="4"/>
  <c r="AT43" i="4"/>
  <c r="AS43" i="4"/>
  <c r="AU42" i="4"/>
  <c r="AT42" i="4"/>
  <c r="AS42" i="4"/>
  <c r="AU41" i="4"/>
  <c r="AT41" i="4"/>
  <c r="AS41" i="4"/>
  <c r="AU40" i="4"/>
  <c r="AT40" i="4"/>
  <c r="AS40" i="4"/>
  <c r="AU39" i="4"/>
  <c r="AT39" i="4"/>
  <c r="AS39" i="4"/>
  <c r="AU38" i="4"/>
  <c r="AT38" i="4"/>
  <c r="AS38" i="4"/>
  <c r="AU37" i="4"/>
  <c r="AT37" i="4"/>
  <c r="AS37" i="4"/>
  <c r="AU36" i="4"/>
  <c r="AT36" i="4"/>
  <c r="AS36" i="4"/>
  <c r="AU35" i="4"/>
  <c r="AT35" i="4"/>
  <c r="AS35" i="4"/>
  <c r="AU34" i="4"/>
  <c r="AT34" i="4"/>
  <c r="AS34" i="4"/>
  <c r="AU33" i="4"/>
  <c r="AT33" i="4"/>
  <c r="AS33" i="4"/>
  <c r="AU32" i="4"/>
  <c r="AT32" i="4"/>
  <c r="AS32" i="4"/>
  <c r="AU31" i="4"/>
  <c r="AT31" i="4"/>
  <c r="AS31" i="4"/>
  <c r="AU30" i="4"/>
  <c r="AT30" i="4"/>
  <c r="AS30" i="4"/>
  <c r="AU29" i="4"/>
  <c r="AT29" i="4"/>
  <c r="AS29" i="4"/>
  <c r="AU28" i="4"/>
  <c r="AT28" i="4"/>
  <c r="AS28" i="4"/>
  <c r="AU27" i="4"/>
  <c r="AT27" i="4"/>
  <c r="AS27" i="4"/>
  <c r="AU26" i="4"/>
  <c r="AT26" i="4"/>
  <c r="AS26" i="4"/>
  <c r="AU25" i="4"/>
  <c r="AT25" i="4"/>
  <c r="AS25" i="4"/>
  <c r="AU24" i="4"/>
  <c r="AT24" i="4"/>
  <c r="AS24" i="4"/>
  <c r="AU23" i="4"/>
  <c r="AT23" i="4"/>
  <c r="AS23" i="4"/>
  <c r="AU22" i="4"/>
  <c r="AT22" i="4"/>
  <c r="AS22" i="4"/>
  <c r="AU21" i="4"/>
  <c r="AT21" i="4"/>
  <c r="AS21" i="4"/>
  <c r="AU20" i="4"/>
  <c r="AT20" i="4"/>
  <c r="AS20" i="4"/>
  <c r="AU19" i="4"/>
  <c r="AT19" i="4"/>
  <c r="AS19" i="4"/>
  <c r="AU18" i="4"/>
  <c r="AV18" i="4"/>
  <c r="AT18" i="4"/>
  <c r="AS18" i="4"/>
  <c r="AK15" i="4"/>
  <c r="AU15" i="4"/>
  <c r="AN2" i="4"/>
  <c r="AN3" i="4"/>
  <c r="AN4" i="4"/>
  <c r="AN5" i="4"/>
  <c r="AN6" i="4"/>
  <c r="AN7" i="4"/>
  <c r="AN8" i="4"/>
  <c r="AN9" i="4"/>
  <c r="AN10" i="4"/>
  <c r="AN11" i="4"/>
  <c r="AN12" i="4"/>
  <c r="AN13" i="4"/>
  <c r="AN15" i="4"/>
  <c r="AO2" i="4"/>
  <c r="AO3" i="4"/>
  <c r="AO4" i="4"/>
  <c r="AO5" i="4"/>
  <c r="AO6" i="4"/>
  <c r="AO7" i="4"/>
  <c r="AO8" i="4"/>
  <c r="AO9" i="4"/>
  <c r="AO10" i="4"/>
  <c r="AO11" i="4"/>
  <c r="AO12" i="4"/>
  <c r="AO13" i="4"/>
  <c r="AO15" i="4"/>
  <c r="AP2" i="4"/>
  <c r="AP3" i="4"/>
  <c r="AP4" i="4"/>
  <c r="AP5" i="4"/>
  <c r="AP6" i="4"/>
  <c r="AP7" i="4"/>
  <c r="AP8" i="4"/>
  <c r="AP9" i="4"/>
  <c r="AP10" i="4"/>
  <c r="AP11" i="4"/>
  <c r="AP12" i="4"/>
  <c r="AP13" i="4"/>
  <c r="AP15" i="4"/>
  <c r="AQ2" i="4"/>
  <c r="AQ3" i="4"/>
  <c r="AQ4" i="4"/>
  <c r="AQ5" i="4"/>
  <c r="AQ6" i="4"/>
  <c r="AQ7" i="4"/>
  <c r="AQ8" i="4"/>
  <c r="AQ9" i="4"/>
  <c r="AQ10" i="4"/>
  <c r="AQ11" i="4"/>
  <c r="AQ12" i="4"/>
  <c r="AQ13" i="4"/>
  <c r="AQ15" i="4"/>
  <c r="AR2" i="4"/>
  <c r="AR3" i="4"/>
  <c r="AR4" i="4"/>
  <c r="AR5" i="4"/>
  <c r="AR6" i="4"/>
  <c r="AR7" i="4"/>
  <c r="AR8" i="4"/>
  <c r="AR9" i="4"/>
  <c r="AR10" i="4"/>
  <c r="AR11" i="4"/>
  <c r="AR12" i="4"/>
  <c r="AR13" i="4"/>
  <c r="AR15" i="4"/>
  <c r="AS15" i="4"/>
  <c r="AM15" i="4"/>
  <c r="AL15" i="4"/>
  <c r="D15" i="4"/>
  <c r="D14" i="4"/>
  <c r="AX10" i="4"/>
  <c r="AY10" i="4"/>
  <c r="AZ10" i="4"/>
  <c r="AE174" i="3"/>
  <c r="BQ172" i="3"/>
  <c r="BP172" i="3"/>
  <c r="BO172" i="3"/>
  <c r="AO172" i="3"/>
  <c r="AN172" i="3"/>
  <c r="AM172" i="3"/>
  <c r="BQ171" i="3"/>
  <c r="BP171" i="3"/>
  <c r="BO171" i="3"/>
  <c r="AO171" i="3"/>
  <c r="AN171" i="3"/>
  <c r="AM171" i="3"/>
  <c r="BQ170" i="3"/>
  <c r="BP170" i="3"/>
  <c r="BO170" i="3"/>
  <c r="AO170" i="3"/>
  <c r="AN170" i="3"/>
  <c r="AM170" i="3"/>
  <c r="BQ169" i="3"/>
  <c r="BP169" i="3"/>
  <c r="BO169" i="3"/>
  <c r="AO169" i="3"/>
  <c r="AN169" i="3"/>
  <c r="AM169" i="3"/>
  <c r="BQ168" i="3"/>
  <c r="BP168" i="3"/>
  <c r="BO168" i="3"/>
  <c r="AO168" i="3"/>
  <c r="AN168" i="3"/>
  <c r="AM168" i="3"/>
  <c r="BQ167" i="3"/>
  <c r="BP167" i="3"/>
  <c r="BO167" i="3"/>
  <c r="AO167" i="3"/>
  <c r="AN167" i="3"/>
  <c r="AM167" i="3"/>
  <c r="BQ166" i="3"/>
  <c r="BP166" i="3"/>
  <c r="BO166" i="3"/>
  <c r="AO166" i="3"/>
  <c r="AN166" i="3"/>
  <c r="AM166" i="3"/>
  <c r="BQ165" i="3"/>
  <c r="BP165" i="3"/>
  <c r="BO165" i="3"/>
  <c r="AO165" i="3"/>
  <c r="AN165" i="3"/>
  <c r="AM165" i="3"/>
  <c r="BQ164" i="3"/>
  <c r="BP164" i="3"/>
  <c r="BO164" i="3"/>
  <c r="AO164" i="3"/>
  <c r="AN164" i="3"/>
  <c r="AM164" i="3"/>
  <c r="BQ163" i="3"/>
  <c r="BP163" i="3"/>
  <c r="BO163" i="3"/>
  <c r="AO163" i="3"/>
  <c r="AN163" i="3"/>
  <c r="AM163" i="3"/>
  <c r="BQ162" i="3"/>
  <c r="BP162" i="3"/>
  <c r="BO162" i="3"/>
  <c r="AO162" i="3"/>
  <c r="AN162" i="3"/>
  <c r="AM162" i="3"/>
  <c r="BQ161" i="3"/>
  <c r="BP161" i="3"/>
  <c r="BO161" i="3"/>
  <c r="AO161" i="3"/>
  <c r="AN161" i="3"/>
  <c r="AM161" i="3"/>
  <c r="BQ160" i="3"/>
  <c r="BP160" i="3"/>
  <c r="BO160" i="3"/>
  <c r="AO160" i="3"/>
  <c r="AN160" i="3"/>
  <c r="AM160" i="3"/>
  <c r="BQ159" i="3"/>
  <c r="BP159" i="3"/>
  <c r="BO159" i="3"/>
  <c r="AO159" i="3"/>
  <c r="AN159" i="3"/>
  <c r="AM159" i="3"/>
  <c r="BQ158" i="3"/>
  <c r="BP158" i="3"/>
  <c r="BO158" i="3"/>
  <c r="AO158" i="3"/>
  <c r="AN158" i="3"/>
  <c r="AM158" i="3"/>
  <c r="BQ157" i="3"/>
  <c r="BP157" i="3"/>
  <c r="BO157" i="3"/>
  <c r="AO157" i="3"/>
  <c r="AN157" i="3"/>
  <c r="AM157" i="3"/>
  <c r="BQ156" i="3"/>
  <c r="BP156" i="3"/>
  <c r="BO156" i="3"/>
  <c r="AO156" i="3"/>
  <c r="AN156" i="3"/>
  <c r="AM156" i="3"/>
  <c r="BQ155" i="3"/>
  <c r="BP155" i="3"/>
  <c r="BO155" i="3"/>
  <c r="AO155" i="3"/>
  <c r="AN155" i="3"/>
  <c r="AM155" i="3"/>
  <c r="BQ154" i="3"/>
  <c r="BP154" i="3"/>
  <c r="BO154" i="3"/>
  <c r="AO154" i="3"/>
  <c r="AN154" i="3"/>
  <c r="AM154" i="3"/>
  <c r="BQ153" i="3"/>
  <c r="BP153" i="3"/>
  <c r="BO153" i="3"/>
  <c r="AO153" i="3"/>
  <c r="AN153" i="3"/>
  <c r="AM153" i="3"/>
  <c r="BQ152" i="3"/>
  <c r="BP152" i="3"/>
  <c r="BO152" i="3"/>
  <c r="AO152" i="3"/>
  <c r="AN152" i="3"/>
  <c r="AM152" i="3"/>
  <c r="BQ151" i="3"/>
  <c r="BP151" i="3"/>
  <c r="BO151" i="3"/>
  <c r="AO151" i="3"/>
  <c r="AN151" i="3"/>
  <c r="AM151" i="3"/>
  <c r="BQ150" i="3"/>
  <c r="BP150" i="3"/>
  <c r="BO150" i="3"/>
  <c r="AO150" i="3"/>
  <c r="AN150" i="3"/>
  <c r="AM150" i="3"/>
  <c r="BQ149" i="3"/>
  <c r="BP149" i="3"/>
  <c r="BO149" i="3"/>
  <c r="AO149" i="3"/>
  <c r="AN149" i="3"/>
  <c r="AM149" i="3"/>
  <c r="BQ148" i="3"/>
  <c r="BP148" i="3"/>
  <c r="BO148" i="3"/>
  <c r="AO148" i="3"/>
  <c r="AN148" i="3"/>
  <c r="AM148" i="3"/>
  <c r="BQ147" i="3"/>
  <c r="BP147" i="3"/>
  <c r="BO147" i="3"/>
  <c r="AO147" i="3"/>
  <c r="AN147" i="3"/>
  <c r="AM147" i="3"/>
  <c r="BQ146" i="3"/>
  <c r="BP146" i="3"/>
  <c r="BO146" i="3"/>
  <c r="AO146" i="3"/>
  <c r="AN146" i="3"/>
  <c r="AM146" i="3"/>
  <c r="BQ145" i="3"/>
  <c r="BP145" i="3"/>
  <c r="BO145" i="3"/>
  <c r="AO145" i="3"/>
  <c r="AN145" i="3"/>
  <c r="AM145" i="3"/>
  <c r="BQ144" i="3"/>
  <c r="BP144" i="3"/>
  <c r="BO144" i="3"/>
  <c r="AO144" i="3"/>
  <c r="AN144" i="3"/>
  <c r="AM144" i="3"/>
  <c r="BQ143" i="3"/>
  <c r="BP143" i="3"/>
  <c r="BO143" i="3"/>
  <c r="AO143" i="3"/>
  <c r="AN143" i="3"/>
  <c r="AM143" i="3"/>
  <c r="BQ142" i="3"/>
  <c r="BP142" i="3"/>
  <c r="BO142" i="3"/>
  <c r="AO142" i="3"/>
  <c r="AN142" i="3"/>
  <c r="AM142" i="3"/>
  <c r="BQ141" i="3"/>
  <c r="BP141" i="3"/>
  <c r="BO141" i="3"/>
  <c r="AO141" i="3"/>
  <c r="AN141" i="3"/>
  <c r="AM141" i="3"/>
  <c r="BQ140" i="3"/>
  <c r="BP140" i="3"/>
  <c r="BO140" i="3"/>
  <c r="AO140" i="3"/>
  <c r="AN140" i="3"/>
  <c r="AM140" i="3"/>
  <c r="BQ139" i="3"/>
  <c r="BP139" i="3"/>
  <c r="BO139" i="3"/>
  <c r="AO139" i="3"/>
  <c r="AN139" i="3"/>
  <c r="AM139" i="3"/>
  <c r="BQ138" i="3"/>
  <c r="BP138" i="3"/>
  <c r="BO138" i="3"/>
  <c r="AO138" i="3"/>
  <c r="AN138" i="3"/>
  <c r="AM138" i="3"/>
  <c r="BQ137" i="3"/>
  <c r="BP137" i="3"/>
  <c r="BO137" i="3"/>
  <c r="AO137" i="3"/>
  <c r="AN137" i="3"/>
  <c r="AM137" i="3"/>
  <c r="BQ136" i="3"/>
  <c r="BP136" i="3"/>
  <c r="BO136" i="3"/>
  <c r="AO136" i="3"/>
  <c r="AN136" i="3"/>
  <c r="AM136" i="3"/>
  <c r="BQ135" i="3"/>
  <c r="BP135" i="3"/>
  <c r="BO135" i="3"/>
  <c r="AO135" i="3"/>
  <c r="AN135" i="3"/>
  <c r="AM135" i="3"/>
  <c r="BQ134" i="3"/>
  <c r="BP134" i="3"/>
  <c r="BO134" i="3"/>
  <c r="AO134" i="3"/>
  <c r="AN134" i="3"/>
  <c r="AM134" i="3"/>
  <c r="BQ133" i="3"/>
  <c r="BP133" i="3"/>
  <c r="BO133" i="3"/>
  <c r="AO133" i="3"/>
  <c r="AN133" i="3"/>
  <c r="AM133" i="3"/>
  <c r="BQ132" i="3"/>
  <c r="BP132" i="3"/>
  <c r="BO132" i="3"/>
  <c r="AO132" i="3"/>
  <c r="AN132" i="3"/>
  <c r="AM132" i="3"/>
  <c r="BQ131" i="3"/>
  <c r="BP131" i="3"/>
  <c r="BO131" i="3"/>
  <c r="AO131" i="3"/>
  <c r="AN131" i="3"/>
  <c r="AM131" i="3"/>
  <c r="BQ130" i="3"/>
  <c r="BP130" i="3"/>
  <c r="BO130" i="3"/>
  <c r="AO130" i="3"/>
  <c r="AN130" i="3"/>
  <c r="AM130" i="3"/>
  <c r="BQ129" i="3"/>
  <c r="BP129" i="3"/>
  <c r="BO129" i="3"/>
  <c r="AO129" i="3"/>
  <c r="AN129" i="3"/>
  <c r="AM129" i="3"/>
  <c r="BQ128" i="3"/>
  <c r="BP128" i="3"/>
  <c r="BO128" i="3"/>
  <c r="AO128" i="3"/>
  <c r="AN128" i="3"/>
  <c r="AM128" i="3"/>
  <c r="BQ127" i="3"/>
  <c r="BP127" i="3"/>
  <c r="BO127" i="3"/>
  <c r="AO127" i="3"/>
  <c r="AN127" i="3"/>
  <c r="AM127" i="3"/>
  <c r="BQ126" i="3"/>
  <c r="BP126" i="3"/>
  <c r="BO126" i="3"/>
  <c r="AO126" i="3"/>
  <c r="AN126" i="3"/>
  <c r="AM126" i="3"/>
  <c r="BQ125" i="3"/>
  <c r="BP125" i="3"/>
  <c r="BO125" i="3"/>
  <c r="AO125" i="3"/>
  <c r="AN125" i="3"/>
  <c r="AM125" i="3"/>
  <c r="BQ124" i="3"/>
  <c r="BP124" i="3"/>
  <c r="BO124" i="3"/>
  <c r="AO124" i="3"/>
  <c r="AN124" i="3"/>
  <c r="AM124" i="3"/>
  <c r="BQ123" i="3"/>
  <c r="BR123" i="3"/>
  <c r="BP123" i="3"/>
  <c r="BO123" i="3"/>
  <c r="AO123" i="3"/>
  <c r="AP123" i="3"/>
  <c r="AN123" i="3"/>
  <c r="AM123" i="3"/>
  <c r="AE121" i="3"/>
  <c r="BQ119" i="3"/>
  <c r="BP119" i="3"/>
  <c r="BO119" i="3"/>
  <c r="BQ118" i="3"/>
  <c r="BP118" i="3"/>
  <c r="BO118" i="3"/>
  <c r="BQ117" i="3"/>
  <c r="BP117" i="3"/>
  <c r="BO117" i="3"/>
  <c r="BQ116" i="3"/>
  <c r="BP116" i="3"/>
  <c r="BO116" i="3"/>
  <c r="BQ115" i="3"/>
  <c r="BP115" i="3"/>
  <c r="BO115" i="3"/>
  <c r="BQ114" i="3"/>
  <c r="BP114" i="3"/>
  <c r="BO114" i="3"/>
  <c r="BQ113" i="3"/>
  <c r="BP113" i="3"/>
  <c r="BO113" i="3"/>
  <c r="BQ112" i="3"/>
  <c r="BP112" i="3"/>
  <c r="BO112" i="3"/>
  <c r="BQ111" i="3"/>
  <c r="BP111" i="3"/>
  <c r="BO111" i="3"/>
  <c r="BQ110" i="3"/>
  <c r="BP110" i="3"/>
  <c r="BO110" i="3"/>
  <c r="BQ109" i="3"/>
  <c r="BP109" i="3"/>
  <c r="BO109" i="3"/>
  <c r="BQ108" i="3"/>
  <c r="BP108" i="3"/>
  <c r="BO108" i="3"/>
  <c r="BQ107" i="3"/>
  <c r="BP107" i="3"/>
  <c r="BO107" i="3"/>
  <c r="BQ106" i="3"/>
  <c r="BP106" i="3"/>
  <c r="BO106" i="3"/>
  <c r="BQ105" i="3"/>
  <c r="BP105" i="3"/>
  <c r="BO105" i="3"/>
  <c r="BQ104" i="3"/>
  <c r="BP104" i="3"/>
  <c r="BO104" i="3"/>
  <c r="BQ103" i="3"/>
  <c r="BP103" i="3"/>
  <c r="BO103" i="3"/>
  <c r="BQ102" i="3"/>
  <c r="BP102" i="3"/>
  <c r="BO102" i="3"/>
  <c r="BQ101" i="3"/>
  <c r="BP101" i="3"/>
  <c r="BO101" i="3"/>
  <c r="BQ100" i="3"/>
  <c r="BP100" i="3"/>
  <c r="BO100" i="3"/>
  <c r="BQ99" i="3"/>
  <c r="BP99" i="3"/>
  <c r="BO99" i="3"/>
  <c r="BQ98" i="3"/>
  <c r="BP98" i="3"/>
  <c r="BO98" i="3"/>
  <c r="BQ97" i="3"/>
  <c r="BP97" i="3"/>
  <c r="BO97" i="3"/>
  <c r="BQ96" i="3"/>
  <c r="BP96" i="3"/>
  <c r="BO96" i="3"/>
  <c r="BQ95" i="3"/>
  <c r="BP95" i="3"/>
  <c r="BO95" i="3"/>
  <c r="BQ94" i="3"/>
  <c r="BP94" i="3"/>
  <c r="BO94" i="3"/>
  <c r="BQ93" i="3"/>
  <c r="BP93" i="3"/>
  <c r="BO93" i="3"/>
  <c r="BQ92" i="3"/>
  <c r="BP92" i="3"/>
  <c r="BO92" i="3"/>
  <c r="BQ91" i="3"/>
  <c r="BP91" i="3"/>
  <c r="BO91" i="3"/>
  <c r="BQ90" i="3"/>
  <c r="BP90" i="3"/>
  <c r="BO90" i="3"/>
  <c r="BQ89" i="3"/>
  <c r="BP89" i="3"/>
  <c r="BO89" i="3"/>
  <c r="BQ88" i="3"/>
  <c r="BP88" i="3"/>
  <c r="BO88" i="3"/>
  <c r="BQ87" i="3"/>
  <c r="BP87" i="3"/>
  <c r="BO87" i="3"/>
  <c r="BQ86" i="3"/>
  <c r="BP86" i="3"/>
  <c r="BO86" i="3"/>
  <c r="BQ85" i="3"/>
  <c r="BP85" i="3"/>
  <c r="BO85" i="3"/>
  <c r="BQ84" i="3"/>
  <c r="BP84" i="3"/>
  <c r="BO84" i="3"/>
  <c r="BQ83" i="3"/>
  <c r="BP83" i="3"/>
  <c r="BO83" i="3"/>
  <c r="BQ82" i="3"/>
  <c r="BP82" i="3"/>
  <c r="BO82" i="3"/>
  <c r="BQ81" i="3"/>
  <c r="BP81" i="3"/>
  <c r="BO81" i="3"/>
  <c r="BQ80" i="3"/>
  <c r="BP80" i="3"/>
  <c r="BO80" i="3"/>
  <c r="BQ79" i="3"/>
  <c r="BP79" i="3"/>
  <c r="BO79" i="3"/>
  <c r="BQ78" i="3"/>
  <c r="BP78" i="3"/>
  <c r="BO78" i="3"/>
  <c r="BQ77" i="3"/>
  <c r="BP77" i="3"/>
  <c r="BO77" i="3"/>
  <c r="BQ76" i="3"/>
  <c r="BP76" i="3"/>
  <c r="BO76" i="3"/>
  <c r="BQ75" i="3"/>
  <c r="BP75" i="3"/>
  <c r="BO75" i="3"/>
  <c r="BQ74" i="3"/>
  <c r="BP74" i="3"/>
  <c r="BO74" i="3"/>
  <c r="BQ73" i="3"/>
  <c r="BP73" i="3"/>
  <c r="BO73" i="3"/>
  <c r="BQ72" i="3"/>
  <c r="BP72" i="3"/>
  <c r="BO72" i="3"/>
  <c r="BQ71" i="3"/>
  <c r="BP71" i="3"/>
  <c r="BO71" i="3"/>
  <c r="BQ70" i="3"/>
  <c r="BR70" i="3"/>
  <c r="BP70" i="3"/>
  <c r="BO70" i="3"/>
  <c r="AE68" i="3"/>
  <c r="BQ66" i="3"/>
  <c r="BP66" i="3"/>
  <c r="BO66" i="3"/>
  <c r="BQ65" i="3"/>
  <c r="BP65" i="3"/>
  <c r="BO65" i="3"/>
  <c r="BQ64" i="3"/>
  <c r="BP64" i="3"/>
  <c r="BO64" i="3"/>
  <c r="BQ63" i="3"/>
  <c r="BP63" i="3"/>
  <c r="BO63" i="3"/>
  <c r="BQ62" i="3"/>
  <c r="BP62" i="3"/>
  <c r="BO62" i="3"/>
  <c r="BQ61" i="3"/>
  <c r="BP61" i="3"/>
  <c r="BO61" i="3"/>
  <c r="BQ60" i="3"/>
  <c r="BP60" i="3"/>
  <c r="BO60" i="3"/>
  <c r="BQ59" i="3"/>
  <c r="BP59" i="3"/>
  <c r="BO59" i="3"/>
  <c r="BQ58" i="3"/>
  <c r="BP58" i="3"/>
  <c r="BO58" i="3"/>
  <c r="BQ57" i="3"/>
  <c r="BP57" i="3"/>
  <c r="BO57" i="3"/>
  <c r="BQ56" i="3"/>
  <c r="BP56" i="3"/>
  <c r="BO56" i="3"/>
  <c r="BQ55" i="3"/>
  <c r="BP55" i="3"/>
  <c r="BO55" i="3"/>
  <c r="BQ54" i="3"/>
  <c r="BP54" i="3"/>
  <c r="BO54" i="3"/>
  <c r="BQ53" i="3"/>
  <c r="BP53" i="3"/>
  <c r="BO53" i="3"/>
  <c r="BQ52" i="3"/>
  <c r="BP52" i="3"/>
  <c r="BO52" i="3"/>
  <c r="BQ51" i="3"/>
  <c r="BP51" i="3"/>
  <c r="BO51" i="3"/>
  <c r="BQ50" i="3"/>
  <c r="BP50" i="3"/>
  <c r="BO50" i="3"/>
  <c r="BQ49" i="3"/>
  <c r="BP49" i="3"/>
  <c r="BO49" i="3"/>
  <c r="BQ48" i="3"/>
  <c r="BP48" i="3"/>
  <c r="BO48" i="3"/>
  <c r="BQ47" i="3"/>
  <c r="BP47" i="3"/>
  <c r="BO47" i="3"/>
  <c r="BQ46" i="3"/>
  <c r="BP46" i="3"/>
  <c r="BO46" i="3"/>
  <c r="BQ45" i="3"/>
  <c r="BP45" i="3"/>
  <c r="BO45" i="3"/>
  <c r="BQ44" i="3"/>
  <c r="BP44" i="3"/>
  <c r="BO44" i="3"/>
  <c r="BQ43" i="3"/>
  <c r="BP43" i="3"/>
  <c r="BO43" i="3"/>
  <c r="BQ42" i="3"/>
  <c r="BP42" i="3"/>
  <c r="BO42" i="3"/>
  <c r="BQ41" i="3"/>
  <c r="BP41" i="3"/>
  <c r="BO41" i="3"/>
  <c r="BQ40" i="3"/>
  <c r="BP40" i="3"/>
  <c r="BO40" i="3"/>
  <c r="BQ39" i="3"/>
  <c r="BP39" i="3"/>
  <c r="BO39" i="3"/>
  <c r="BQ38" i="3"/>
  <c r="BP38" i="3"/>
  <c r="BO38" i="3"/>
  <c r="BQ37" i="3"/>
  <c r="BP37" i="3"/>
  <c r="BO37" i="3"/>
  <c r="BQ36" i="3"/>
  <c r="BP36" i="3"/>
  <c r="BO36" i="3"/>
  <c r="BQ35" i="3"/>
  <c r="BP35" i="3"/>
  <c r="BO35" i="3"/>
  <c r="BQ34" i="3"/>
  <c r="BP34" i="3"/>
  <c r="BO34" i="3"/>
  <c r="BQ33" i="3"/>
  <c r="BP33" i="3"/>
  <c r="BO33" i="3"/>
  <c r="BQ32" i="3"/>
  <c r="BP32" i="3"/>
  <c r="BO32" i="3"/>
  <c r="BQ31" i="3"/>
  <c r="BP31" i="3"/>
  <c r="BO31" i="3"/>
  <c r="BQ30" i="3"/>
  <c r="BP30" i="3"/>
  <c r="BO30" i="3"/>
  <c r="BQ29" i="3"/>
  <c r="BP29" i="3"/>
  <c r="BO29" i="3"/>
  <c r="BQ28" i="3"/>
  <c r="BP28" i="3"/>
  <c r="BO28" i="3"/>
  <c r="BQ27" i="3"/>
  <c r="BP27" i="3"/>
  <c r="BO27" i="3"/>
  <c r="BQ26" i="3"/>
  <c r="BP26" i="3"/>
  <c r="BO26" i="3"/>
  <c r="BQ25" i="3"/>
  <c r="BP25" i="3"/>
  <c r="BO25" i="3"/>
  <c r="BQ24" i="3"/>
  <c r="BP24" i="3"/>
  <c r="BO24" i="3"/>
  <c r="BQ23" i="3"/>
  <c r="BP23" i="3"/>
  <c r="BO23" i="3"/>
  <c r="BQ22" i="3"/>
  <c r="BP22" i="3"/>
  <c r="BO22" i="3"/>
  <c r="BQ21" i="3"/>
  <c r="BP21" i="3"/>
  <c r="BO21" i="3"/>
  <c r="BQ20" i="3"/>
  <c r="BP20" i="3"/>
  <c r="BO20" i="3"/>
  <c r="BQ19" i="3"/>
  <c r="BP19" i="3"/>
  <c r="BO19" i="3"/>
  <c r="BQ18" i="3"/>
  <c r="BP18" i="3"/>
  <c r="BO18" i="3"/>
  <c r="BQ17" i="3"/>
  <c r="BR17" i="3"/>
  <c r="BP17" i="3"/>
  <c r="BO17" i="3"/>
  <c r="BG15" i="3"/>
  <c r="BP15" i="3"/>
  <c r="BJ2" i="3"/>
  <c r="BJ3" i="3"/>
  <c r="BJ4" i="3"/>
  <c r="BJ5" i="3"/>
  <c r="BJ6" i="3"/>
  <c r="BJ7" i="3"/>
  <c r="BJ8" i="3"/>
  <c r="BJ9" i="3"/>
  <c r="BJ10" i="3"/>
  <c r="BJ11" i="3"/>
  <c r="BJ12" i="3"/>
  <c r="BJ13" i="3"/>
  <c r="BJ15" i="3"/>
  <c r="BK2" i="3"/>
  <c r="BK3" i="3"/>
  <c r="BK4" i="3"/>
  <c r="BK5" i="3"/>
  <c r="BK6" i="3"/>
  <c r="BK7" i="3"/>
  <c r="BK8" i="3"/>
  <c r="BK9" i="3"/>
  <c r="BK10" i="3"/>
  <c r="BK11" i="3"/>
  <c r="BK12" i="3"/>
  <c r="BK13" i="3"/>
  <c r="BK15" i="3"/>
  <c r="BL2" i="3"/>
  <c r="BL3" i="3"/>
  <c r="BL4" i="3"/>
  <c r="BL5" i="3"/>
  <c r="BL6" i="3"/>
  <c r="BL7" i="3"/>
  <c r="BL8" i="3"/>
  <c r="BL9" i="3"/>
  <c r="BL10" i="3"/>
  <c r="BL11" i="3"/>
  <c r="BL12" i="3"/>
  <c r="BL13" i="3"/>
  <c r="BL15" i="3"/>
  <c r="BM2" i="3"/>
  <c r="BM3" i="3"/>
  <c r="BM4" i="3"/>
  <c r="BM5" i="3"/>
  <c r="BM6" i="3"/>
  <c r="BM7" i="3"/>
  <c r="BM8" i="3"/>
  <c r="BM9" i="3"/>
  <c r="BM10" i="3"/>
  <c r="BM11" i="3"/>
  <c r="BM12" i="3"/>
  <c r="BM13" i="3"/>
  <c r="BM15" i="3"/>
  <c r="BN15" i="3"/>
  <c r="BI15" i="3"/>
  <c r="BH15" i="3"/>
  <c r="AE15" i="3"/>
  <c r="BZ12" i="3"/>
  <c r="BZ8" i="3"/>
  <c r="BP8" i="3"/>
  <c r="BQ8" i="3"/>
  <c r="BR8" i="3"/>
  <c r="BT3" i="3"/>
  <c r="E111" i="2"/>
  <c r="AI110" i="2"/>
  <c r="T110" i="2"/>
  <c r="E110" i="2"/>
  <c r="AI109" i="2"/>
  <c r="T109" i="2"/>
  <c r="E108" i="2"/>
  <c r="E109" i="2"/>
  <c r="AI107" i="2"/>
  <c r="AI108" i="2"/>
  <c r="T107" i="2"/>
  <c r="T108" i="2"/>
  <c r="AD91" i="2"/>
  <c r="AC91" i="2"/>
  <c r="AB91" i="2"/>
  <c r="AA91" i="2"/>
  <c r="Z91" i="2"/>
  <c r="Y91" i="2"/>
  <c r="X91" i="2"/>
  <c r="W91" i="2"/>
  <c r="V91" i="2"/>
  <c r="U91" i="2"/>
  <c r="T91" i="2"/>
  <c r="S91" i="2"/>
  <c r="AD90" i="2"/>
  <c r="AC90" i="2"/>
  <c r="AB90" i="2"/>
  <c r="AA90" i="2"/>
  <c r="Z90" i="2"/>
  <c r="Y90" i="2"/>
  <c r="X90" i="2"/>
  <c r="W90" i="2"/>
  <c r="V90" i="2"/>
  <c r="U90" i="2"/>
  <c r="T90" i="2"/>
  <c r="S90" i="2"/>
  <c r="AD89" i="2"/>
  <c r="AC89" i="2"/>
  <c r="AB89" i="2"/>
  <c r="AA89" i="2"/>
  <c r="Z89" i="2"/>
  <c r="Y89" i="2"/>
  <c r="X89" i="2"/>
  <c r="W89" i="2"/>
  <c r="V89" i="2"/>
  <c r="U89" i="2"/>
  <c r="T89" i="2"/>
  <c r="S89" i="2"/>
  <c r="A6" i="2"/>
  <c r="AD57" i="2"/>
  <c r="AS73" i="2"/>
  <c r="AD58" i="2"/>
  <c r="AS74" i="2"/>
  <c r="AD59" i="2"/>
  <c r="AS75" i="2"/>
  <c r="AD60" i="2"/>
  <c r="AS76" i="2"/>
  <c r="AD61" i="2"/>
  <c r="AS77" i="2"/>
  <c r="AD62" i="2"/>
  <c r="AS78" i="2"/>
  <c r="AD63" i="2"/>
  <c r="AS79" i="2"/>
  <c r="AD64" i="2"/>
  <c r="AS80" i="2"/>
  <c r="AD65" i="2"/>
  <c r="AS81" i="2"/>
  <c r="AD66" i="2"/>
  <c r="AS82" i="2"/>
  <c r="AD67" i="2"/>
  <c r="AS83" i="2"/>
  <c r="AD68" i="2"/>
  <c r="AS84" i="2"/>
  <c r="AS88" i="2"/>
  <c r="AC61" i="2"/>
  <c r="AR77" i="2"/>
  <c r="AC62" i="2"/>
  <c r="AR78" i="2"/>
  <c r="AC63" i="2"/>
  <c r="AR79" i="2"/>
  <c r="AC64" i="2"/>
  <c r="AR80" i="2"/>
  <c r="AC65" i="2"/>
  <c r="AR81" i="2"/>
  <c r="AC66" i="2"/>
  <c r="AR82" i="2"/>
  <c r="AC67" i="2"/>
  <c r="AR83" i="2"/>
  <c r="AC68" i="2"/>
  <c r="AR84" i="2"/>
  <c r="AR88" i="2"/>
  <c r="AB57" i="2"/>
  <c r="AQ73" i="2"/>
  <c r="AB58" i="2"/>
  <c r="AQ74" i="2"/>
  <c r="AB59" i="2"/>
  <c r="AQ75" i="2"/>
  <c r="AB60" i="2"/>
  <c r="AQ76" i="2"/>
  <c r="AB61" i="2"/>
  <c r="AQ77" i="2"/>
  <c r="AB62" i="2"/>
  <c r="AQ78" i="2"/>
  <c r="AB63" i="2"/>
  <c r="AQ79" i="2"/>
  <c r="AB64" i="2"/>
  <c r="AQ80" i="2"/>
  <c r="AB65" i="2"/>
  <c r="AQ81" i="2"/>
  <c r="AB66" i="2"/>
  <c r="AQ82" i="2"/>
  <c r="AB67" i="2"/>
  <c r="AQ83" i="2"/>
  <c r="AB68" i="2"/>
  <c r="AQ84" i="2"/>
  <c r="AQ88" i="2"/>
  <c r="AA61" i="2"/>
  <c r="AP77" i="2"/>
  <c r="AA62" i="2"/>
  <c r="AP78" i="2"/>
  <c r="AA63" i="2"/>
  <c r="AP79" i="2"/>
  <c r="AA64" i="2"/>
  <c r="AP80" i="2"/>
  <c r="AA65" i="2"/>
  <c r="AP81" i="2"/>
  <c r="AA66" i="2"/>
  <c r="AP82" i="2"/>
  <c r="AA67" i="2"/>
  <c r="AP83" i="2"/>
  <c r="AA68" i="2"/>
  <c r="AP84" i="2"/>
  <c r="AP88" i="2"/>
  <c r="Z58" i="2"/>
  <c r="AO74" i="2"/>
  <c r="Z59" i="2"/>
  <c r="AO75" i="2"/>
  <c r="Z60" i="2"/>
  <c r="AO76" i="2"/>
  <c r="Z61" i="2"/>
  <c r="AO77" i="2"/>
  <c r="Z62" i="2"/>
  <c r="AO78" i="2"/>
  <c r="Z63" i="2"/>
  <c r="AO79" i="2"/>
  <c r="Z64" i="2"/>
  <c r="AO80" i="2"/>
  <c r="Z65" i="2"/>
  <c r="AO81" i="2"/>
  <c r="Z66" i="2"/>
  <c r="AO82" i="2"/>
  <c r="Z67" i="2"/>
  <c r="AO83" i="2"/>
  <c r="Z68" i="2"/>
  <c r="AO84" i="2"/>
  <c r="AO88" i="2"/>
  <c r="Y59" i="2"/>
  <c r="AN75" i="2"/>
  <c r="Y60" i="2"/>
  <c r="AN76" i="2"/>
  <c r="Y61" i="2"/>
  <c r="AN77" i="2"/>
  <c r="Y62" i="2"/>
  <c r="AN78" i="2"/>
  <c r="Y63" i="2"/>
  <c r="AN79" i="2"/>
  <c r="Y64" i="2"/>
  <c r="AN80" i="2"/>
  <c r="Y65" i="2"/>
  <c r="AN81" i="2"/>
  <c r="Y66" i="2"/>
  <c r="AN82" i="2"/>
  <c r="Y67" i="2"/>
  <c r="AN83" i="2"/>
  <c r="Y68" i="2"/>
  <c r="AN84" i="2"/>
  <c r="AN88" i="2"/>
  <c r="X57" i="2"/>
  <c r="AM73" i="2"/>
  <c r="X58" i="2"/>
  <c r="AM74" i="2"/>
  <c r="X59" i="2"/>
  <c r="AM75" i="2"/>
  <c r="X60" i="2"/>
  <c r="AM76" i="2"/>
  <c r="X61" i="2"/>
  <c r="AM77" i="2"/>
  <c r="X62" i="2"/>
  <c r="AM78" i="2"/>
  <c r="X63" i="2"/>
  <c r="AM79" i="2"/>
  <c r="X64" i="2"/>
  <c r="AM80" i="2"/>
  <c r="X65" i="2"/>
  <c r="AM81" i="2"/>
  <c r="X66" i="2"/>
  <c r="AM82" i="2"/>
  <c r="X67" i="2"/>
  <c r="AM83" i="2"/>
  <c r="X68" i="2"/>
  <c r="AM84" i="2"/>
  <c r="AM88" i="2"/>
  <c r="W57" i="2"/>
  <c r="AL73" i="2"/>
  <c r="W58" i="2"/>
  <c r="AL74" i="2"/>
  <c r="W59" i="2"/>
  <c r="AL75" i="2"/>
  <c r="W60" i="2"/>
  <c r="AL76" i="2"/>
  <c r="W61" i="2"/>
  <c r="AL77" i="2"/>
  <c r="W62" i="2"/>
  <c r="AL78" i="2"/>
  <c r="W63" i="2"/>
  <c r="AL79" i="2"/>
  <c r="W64" i="2"/>
  <c r="AL80" i="2"/>
  <c r="W65" i="2"/>
  <c r="AL81" i="2"/>
  <c r="W66" i="2"/>
  <c r="AL82" i="2"/>
  <c r="W67" i="2"/>
  <c r="AL83" i="2"/>
  <c r="W68" i="2"/>
  <c r="AL84" i="2"/>
  <c r="AL88" i="2"/>
  <c r="V57" i="2"/>
  <c r="AK73" i="2"/>
  <c r="V58" i="2"/>
  <c r="AK74" i="2"/>
  <c r="V59" i="2"/>
  <c r="AK75" i="2"/>
  <c r="V60" i="2"/>
  <c r="AK76" i="2"/>
  <c r="V61" i="2"/>
  <c r="AK77" i="2"/>
  <c r="V62" i="2"/>
  <c r="AK78" i="2"/>
  <c r="V63" i="2"/>
  <c r="AK79" i="2"/>
  <c r="V64" i="2"/>
  <c r="AK80" i="2"/>
  <c r="V65" i="2"/>
  <c r="AK81" i="2"/>
  <c r="V66" i="2"/>
  <c r="AK82" i="2"/>
  <c r="V67" i="2"/>
  <c r="AK83" i="2"/>
  <c r="V68" i="2"/>
  <c r="AK84" i="2"/>
  <c r="AK88" i="2"/>
  <c r="U57" i="2"/>
  <c r="AJ73" i="2"/>
  <c r="U58" i="2"/>
  <c r="AJ74" i="2"/>
  <c r="U59" i="2"/>
  <c r="AJ75" i="2"/>
  <c r="U60" i="2"/>
  <c r="AJ76" i="2"/>
  <c r="U61" i="2"/>
  <c r="AJ77" i="2"/>
  <c r="U62" i="2"/>
  <c r="AJ78" i="2"/>
  <c r="U63" i="2"/>
  <c r="AJ79" i="2"/>
  <c r="U64" i="2"/>
  <c r="AJ80" i="2"/>
  <c r="U65" i="2"/>
  <c r="AJ81" i="2"/>
  <c r="U66" i="2"/>
  <c r="AJ82" i="2"/>
  <c r="U67" i="2"/>
  <c r="AJ83" i="2"/>
  <c r="U68" i="2"/>
  <c r="AJ84" i="2"/>
  <c r="AJ88" i="2"/>
  <c r="T57" i="2"/>
  <c r="AI73" i="2"/>
  <c r="T58" i="2"/>
  <c r="AI74" i="2"/>
  <c r="T59" i="2"/>
  <c r="AI75" i="2"/>
  <c r="T60" i="2"/>
  <c r="AI76" i="2"/>
  <c r="T61" i="2"/>
  <c r="AI77" i="2"/>
  <c r="T62" i="2"/>
  <c r="AI78" i="2"/>
  <c r="T63" i="2"/>
  <c r="AI79" i="2"/>
  <c r="T64" i="2"/>
  <c r="AI80" i="2"/>
  <c r="T65" i="2"/>
  <c r="AI81" i="2"/>
  <c r="T66" i="2"/>
  <c r="AI82" i="2"/>
  <c r="T67" i="2"/>
  <c r="AI83" i="2"/>
  <c r="T68" i="2"/>
  <c r="AI84" i="2"/>
  <c r="AI88" i="2"/>
  <c r="S57" i="2"/>
  <c r="AH73" i="2"/>
  <c r="S58" i="2"/>
  <c r="AH74" i="2"/>
  <c r="S59" i="2"/>
  <c r="AH75" i="2"/>
  <c r="S60" i="2"/>
  <c r="AH76" i="2"/>
  <c r="S61" i="2"/>
  <c r="AH77" i="2"/>
  <c r="S62" i="2"/>
  <c r="AH78" i="2"/>
  <c r="S63" i="2"/>
  <c r="AH79" i="2"/>
  <c r="S64" i="2"/>
  <c r="AH80" i="2"/>
  <c r="S65" i="2"/>
  <c r="AH81" i="2"/>
  <c r="S66" i="2"/>
  <c r="AH82" i="2"/>
  <c r="S67" i="2"/>
  <c r="AH83" i="2"/>
  <c r="S68" i="2"/>
  <c r="AH84" i="2"/>
  <c r="AH88" i="2"/>
  <c r="AD88" i="2"/>
  <c r="AC88" i="2"/>
  <c r="AB88" i="2"/>
  <c r="AA88" i="2"/>
  <c r="Z88" i="2"/>
  <c r="Y88" i="2"/>
  <c r="X88" i="2"/>
  <c r="W88" i="2"/>
  <c r="V88" i="2"/>
  <c r="U88" i="2"/>
  <c r="T88" i="2"/>
  <c r="S88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8" i="2"/>
  <c r="N76" i="2"/>
  <c r="N77" i="2"/>
  <c r="N78" i="2"/>
  <c r="N79" i="2"/>
  <c r="N80" i="2"/>
  <c r="N81" i="2"/>
  <c r="N82" i="2"/>
  <c r="N83" i="2"/>
  <c r="N84" i="2"/>
  <c r="N88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8" i="2"/>
  <c r="L76" i="2"/>
  <c r="L77" i="2"/>
  <c r="L78" i="2"/>
  <c r="L79" i="2"/>
  <c r="L80" i="2"/>
  <c r="L81" i="2"/>
  <c r="L82" i="2"/>
  <c r="L83" i="2"/>
  <c r="L84" i="2"/>
  <c r="L88" i="2"/>
  <c r="K73" i="2"/>
  <c r="K74" i="2"/>
  <c r="K75" i="2"/>
  <c r="K76" i="2"/>
  <c r="K77" i="2"/>
  <c r="K78" i="2"/>
  <c r="K79" i="2"/>
  <c r="K80" i="2"/>
  <c r="K81" i="2"/>
  <c r="K82" i="2"/>
  <c r="K83" i="2"/>
  <c r="K84" i="2"/>
  <c r="K88" i="2"/>
  <c r="J74" i="2"/>
  <c r="J75" i="2"/>
  <c r="J76" i="2"/>
  <c r="J77" i="2"/>
  <c r="J78" i="2"/>
  <c r="J79" i="2"/>
  <c r="J80" i="2"/>
  <c r="J81" i="2"/>
  <c r="J82" i="2"/>
  <c r="J83" i="2"/>
  <c r="J84" i="2"/>
  <c r="J88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8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8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8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8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8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8" i="2"/>
  <c r="AS87" i="2"/>
  <c r="AR87" i="2"/>
  <c r="AQ87" i="2"/>
  <c r="AP87" i="2"/>
  <c r="AO87" i="2"/>
  <c r="AN87" i="2"/>
  <c r="AM87" i="2"/>
  <c r="AL87" i="2"/>
  <c r="AK87" i="2"/>
  <c r="AJ87" i="2"/>
  <c r="AI87" i="2"/>
  <c r="AH87" i="2"/>
  <c r="AD87" i="2"/>
  <c r="AC87" i="2"/>
  <c r="AB87" i="2"/>
  <c r="AA87" i="2"/>
  <c r="Z87" i="2"/>
  <c r="Y87" i="2"/>
  <c r="X87" i="2"/>
  <c r="W87" i="2"/>
  <c r="V87" i="2"/>
  <c r="U87" i="2"/>
  <c r="T87" i="2"/>
  <c r="S87" i="2"/>
  <c r="O87" i="2"/>
  <c r="N87" i="2"/>
  <c r="M87" i="2"/>
  <c r="L87" i="2"/>
  <c r="K87" i="2"/>
  <c r="J87" i="2"/>
  <c r="I87" i="2"/>
  <c r="H87" i="2"/>
  <c r="G87" i="2"/>
  <c r="F87" i="2"/>
  <c r="E87" i="2"/>
  <c r="D87" i="2"/>
  <c r="AS86" i="2"/>
  <c r="AR86" i="2"/>
  <c r="AQ86" i="2"/>
  <c r="AP86" i="2"/>
  <c r="AO86" i="2"/>
  <c r="AN86" i="2"/>
  <c r="AM86" i="2"/>
  <c r="AL86" i="2"/>
  <c r="AK86" i="2"/>
  <c r="AJ86" i="2"/>
  <c r="AI86" i="2"/>
  <c r="AH86" i="2"/>
  <c r="AD86" i="2"/>
  <c r="AC86" i="2"/>
  <c r="AB86" i="2"/>
  <c r="AA86" i="2"/>
  <c r="Z86" i="2"/>
  <c r="Y86" i="2"/>
  <c r="X86" i="2"/>
  <c r="W86" i="2"/>
  <c r="V86" i="2"/>
  <c r="U86" i="2"/>
  <c r="T86" i="2"/>
  <c r="S86" i="2"/>
  <c r="O86" i="2"/>
  <c r="N86" i="2"/>
  <c r="M86" i="2"/>
  <c r="L86" i="2"/>
  <c r="K86" i="2"/>
  <c r="J86" i="2"/>
  <c r="I86" i="2"/>
  <c r="H86" i="2"/>
  <c r="G86" i="2"/>
  <c r="F86" i="2"/>
  <c r="E86" i="2"/>
  <c r="D86" i="2"/>
  <c r="U51" i="2"/>
  <c r="M51" i="2"/>
  <c r="E51" i="2"/>
  <c r="U50" i="2"/>
  <c r="M50" i="2"/>
  <c r="E50" i="2"/>
  <c r="U48" i="2"/>
  <c r="U49" i="2"/>
  <c r="M48" i="2"/>
  <c r="M49" i="2"/>
  <c r="E48" i="2"/>
  <c r="E49" i="2"/>
  <c r="P39" i="2"/>
  <c r="O39" i="2"/>
  <c r="N39" i="2"/>
  <c r="M39" i="2"/>
  <c r="L39" i="2"/>
  <c r="P38" i="2"/>
  <c r="O38" i="2"/>
  <c r="N38" i="2"/>
  <c r="M38" i="2"/>
  <c r="L38" i="2"/>
  <c r="P37" i="2"/>
  <c r="O37" i="2"/>
  <c r="N37" i="2"/>
  <c r="M37" i="2"/>
  <c r="L37" i="2"/>
  <c r="P5" i="2"/>
  <c r="X21" i="2"/>
  <c r="P6" i="2"/>
  <c r="X22" i="2"/>
  <c r="P7" i="2"/>
  <c r="X23" i="2"/>
  <c r="P8" i="2"/>
  <c r="X24" i="2"/>
  <c r="P9" i="2"/>
  <c r="X25" i="2"/>
  <c r="P10" i="2"/>
  <c r="X26" i="2"/>
  <c r="P11" i="2"/>
  <c r="X27" i="2"/>
  <c r="P12" i="2"/>
  <c r="X28" i="2"/>
  <c r="P13" i="2"/>
  <c r="X29" i="2"/>
  <c r="P14" i="2"/>
  <c r="X30" i="2"/>
  <c r="P15" i="2"/>
  <c r="X31" i="2"/>
  <c r="P16" i="2"/>
  <c r="X32" i="2"/>
  <c r="X36" i="2"/>
  <c r="O5" i="2"/>
  <c r="W21" i="2"/>
  <c r="O6" i="2"/>
  <c r="W22" i="2"/>
  <c r="O7" i="2"/>
  <c r="W23" i="2"/>
  <c r="O8" i="2"/>
  <c r="W24" i="2"/>
  <c r="O9" i="2"/>
  <c r="W25" i="2"/>
  <c r="O10" i="2"/>
  <c r="W26" i="2"/>
  <c r="O11" i="2"/>
  <c r="W27" i="2"/>
  <c r="O12" i="2"/>
  <c r="W28" i="2"/>
  <c r="O13" i="2"/>
  <c r="W29" i="2"/>
  <c r="O14" i="2"/>
  <c r="W30" i="2"/>
  <c r="O15" i="2"/>
  <c r="W31" i="2"/>
  <c r="O16" i="2"/>
  <c r="W32" i="2"/>
  <c r="W36" i="2"/>
  <c r="N7" i="2"/>
  <c r="V23" i="2"/>
  <c r="N8" i="2"/>
  <c r="V24" i="2"/>
  <c r="N9" i="2"/>
  <c r="V25" i="2"/>
  <c r="N10" i="2"/>
  <c r="V26" i="2"/>
  <c r="N11" i="2"/>
  <c r="V27" i="2"/>
  <c r="N12" i="2"/>
  <c r="V28" i="2"/>
  <c r="N13" i="2"/>
  <c r="V29" i="2"/>
  <c r="N14" i="2"/>
  <c r="V30" i="2"/>
  <c r="N15" i="2"/>
  <c r="V31" i="2"/>
  <c r="N16" i="2"/>
  <c r="V32" i="2"/>
  <c r="V36" i="2"/>
  <c r="M5" i="2"/>
  <c r="U21" i="2"/>
  <c r="M6" i="2"/>
  <c r="U22" i="2"/>
  <c r="M7" i="2"/>
  <c r="U23" i="2"/>
  <c r="M8" i="2"/>
  <c r="U24" i="2"/>
  <c r="M9" i="2"/>
  <c r="U25" i="2"/>
  <c r="M10" i="2"/>
  <c r="U26" i="2"/>
  <c r="M11" i="2"/>
  <c r="U27" i="2"/>
  <c r="M12" i="2"/>
  <c r="U28" i="2"/>
  <c r="M13" i="2"/>
  <c r="U29" i="2"/>
  <c r="M14" i="2"/>
  <c r="U30" i="2"/>
  <c r="M15" i="2"/>
  <c r="U31" i="2"/>
  <c r="M16" i="2"/>
  <c r="U32" i="2"/>
  <c r="U36" i="2"/>
  <c r="L5" i="2"/>
  <c r="T21" i="2"/>
  <c r="L6" i="2"/>
  <c r="T22" i="2"/>
  <c r="L7" i="2"/>
  <c r="T23" i="2"/>
  <c r="L8" i="2"/>
  <c r="T24" i="2"/>
  <c r="L9" i="2"/>
  <c r="T25" i="2"/>
  <c r="L10" i="2"/>
  <c r="T26" i="2"/>
  <c r="L11" i="2"/>
  <c r="T27" i="2"/>
  <c r="L12" i="2"/>
  <c r="T28" i="2"/>
  <c r="L13" i="2"/>
  <c r="T29" i="2"/>
  <c r="L14" i="2"/>
  <c r="T30" i="2"/>
  <c r="L15" i="2"/>
  <c r="T31" i="2"/>
  <c r="L16" i="2"/>
  <c r="T32" i="2"/>
  <c r="T36" i="2"/>
  <c r="P36" i="2"/>
  <c r="O36" i="2"/>
  <c r="N36" i="2"/>
  <c r="M36" i="2"/>
  <c r="L36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6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6" i="2"/>
  <c r="F22" i="2"/>
  <c r="F23" i="2"/>
  <c r="F24" i="2"/>
  <c r="F25" i="2"/>
  <c r="F26" i="2"/>
  <c r="F27" i="2"/>
  <c r="F28" i="2"/>
  <c r="F29" i="2"/>
  <c r="F30" i="2"/>
  <c r="F31" i="2"/>
  <c r="F32" i="2"/>
  <c r="F36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6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6" i="2"/>
  <c r="X35" i="2"/>
  <c r="W35" i="2"/>
  <c r="V35" i="2"/>
  <c r="U35" i="2"/>
  <c r="T35" i="2"/>
  <c r="P35" i="2"/>
  <c r="O35" i="2"/>
  <c r="N35" i="2"/>
  <c r="M35" i="2"/>
  <c r="L35" i="2"/>
  <c r="H35" i="2"/>
  <c r="G35" i="2"/>
  <c r="F35" i="2"/>
  <c r="E35" i="2"/>
  <c r="D35" i="2"/>
  <c r="X34" i="2"/>
  <c r="W34" i="2"/>
  <c r="V34" i="2"/>
  <c r="U34" i="2"/>
  <c r="T34" i="2"/>
  <c r="P34" i="2"/>
  <c r="O34" i="2"/>
  <c r="N34" i="2"/>
  <c r="M34" i="2"/>
  <c r="L34" i="2"/>
  <c r="H34" i="2"/>
  <c r="G34" i="2"/>
  <c r="F34" i="2"/>
  <c r="E34" i="2"/>
  <c r="D34" i="2"/>
  <c r="D37" i="2"/>
  <c r="E37" i="2"/>
  <c r="F37" i="2"/>
  <c r="G37" i="2"/>
  <c r="H37" i="2"/>
  <c r="T37" i="2"/>
  <c r="U37" i="2"/>
  <c r="V37" i="2"/>
  <c r="W37" i="2"/>
  <c r="X37" i="2"/>
  <c r="D38" i="2"/>
  <c r="E38" i="2"/>
  <c r="F38" i="2"/>
  <c r="G38" i="2"/>
  <c r="H38" i="2"/>
  <c r="T38" i="2"/>
  <c r="U38" i="2"/>
  <c r="V38" i="2"/>
  <c r="W38" i="2"/>
  <c r="X38" i="2"/>
  <c r="D39" i="2"/>
  <c r="E39" i="2"/>
  <c r="F39" i="2"/>
  <c r="G39" i="2"/>
  <c r="H39" i="2"/>
  <c r="T39" i="2"/>
  <c r="U39" i="2"/>
  <c r="V39" i="2"/>
  <c r="W39" i="2"/>
  <c r="X39" i="2"/>
  <c r="D89" i="2"/>
  <c r="E89" i="2"/>
  <c r="F89" i="2"/>
  <c r="G89" i="2"/>
  <c r="H89" i="2"/>
  <c r="I89" i="2"/>
  <c r="J89" i="2"/>
  <c r="K89" i="2"/>
  <c r="L89" i="2"/>
  <c r="M89" i="2"/>
  <c r="N89" i="2"/>
  <c r="O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D90" i="2"/>
  <c r="E90" i="2"/>
  <c r="F90" i="2"/>
  <c r="G90" i="2"/>
  <c r="H90" i="2"/>
  <c r="I90" i="2"/>
  <c r="J90" i="2"/>
  <c r="K90" i="2"/>
  <c r="L90" i="2"/>
  <c r="M90" i="2"/>
  <c r="N90" i="2"/>
  <c r="O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D91" i="2"/>
  <c r="E91" i="2"/>
  <c r="F91" i="2"/>
  <c r="G91" i="2"/>
  <c r="H91" i="2"/>
  <c r="I91" i="2"/>
  <c r="J91" i="2"/>
  <c r="K91" i="2"/>
  <c r="L91" i="2"/>
  <c r="M91" i="2"/>
  <c r="N91" i="2"/>
  <c r="O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D69" i="6"/>
  <c r="E69" i="6"/>
  <c r="F69" i="6"/>
  <c r="G69" i="6"/>
  <c r="H69" i="6"/>
  <c r="I69" i="6"/>
  <c r="V69" i="6"/>
  <c r="W69" i="6"/>
  <c r="X69" i="6"/>
  <c r="Y69" i="6"/>
  <c r="Z69" i="6"/>
  <c r="AA69" i="6"/>
  <c r="D70" i="6"/>
  <c r="E70" i="6"/>
  <c r="F70" i="6"/>
  <c r="G70" i="6"/>
  <c r="H70" i="6"/>
  <c r="I70" i="6"/>
  <c r="V70" i="6"/>
  <c r="W70" i="6"/>
  <c r="X70" i="6"/>
  <c r="Y70" i="6"/>
  <c r="Z70" i="6"/>
  <c r="AA70" i="6"/>
  <c r="D71" i="6"/>
  <c r="E71" i="6"/>
  <c r="F71" i="6"/>
  <c r="G71" i="6"/>
  <c r="H71" i="6"/>
  <c r="I71" i="6"/>
  <c r="V71" i="6"/>
  <c r="W71" i="6"/>
  <c r="X71" i="6"/>
  <c r="Y71" i="6"/>
  <c r="Z71" i="6"/>
  <c r="AA71" i="6"/>
  <c r="D155" i="6"/>
  <c r="E155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AN155" i="6"/>
  <c r="AO155" i="6"/>
  <c r="AP155" i="6"/>
  <c r="AQ155" i="6"/>
  <c r="AR155" i="6"/>
  <c r="AS155" i="6"/>
  <c r="AT155" i="6"/>
  <c r="AU155" i="6"/>
  <c r="AV155" i="6"/>
  <c r="AW155" i="6"/>
  <c r="AX155" i="6"/>
  <c r="AY155" i="6"/>
  <c r="AZ155" i="6"/>
  <c r="BA155" i="6"/>
  <c r="BB155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AN156" i="6"/>
  <c r="AO156" i="6"/>
  <c r="AP156" i="6"/>
  <c r="AQ156" i="6"/>
  <c r="AR156" i="6"/>
  <c r="AS156" i="6"/>
  <c r="AT156" i="6"/>
  <c r="AU156" i="6"/>
  <c r="AV156" i="6"/>
  <c r="AW156" i="6"/>
  <c r="AX156" i="6"/>
  <c r="AY156" i="6"/>
  <c r="AZ156" i="6"/>
  <c r="BA156" i="6"/>
  <c r="BB156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AN157" i="6"/>
  <c r="AO157" i="6"/>
  <c r="AP157" i="6"/>
  <c r="AQ157" i="6"/>
  <c r="AR157" i="6"/>
  <c r="AS157" i="6"/>
  <c r="AT157" i="6"/>
  <c r="AU157" i="6"/>
  <c r="AV157" i="6"/>
  <c r="AW157" i="6"/>
  <c r="AX157" i="6"/>
  <c r="AY157" i="6"/>
  <c r="AZ157" i="6"/>
  <c r="BA157" i="6"/>
  <c r="BB157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AN158" i="6"/>
  <c r="AO158" i="6"/>
  <c r="AP158" i="6"/>
  <c r="AQ158" i="6"/>
  <c r="AR158" i="6"/>
  <c r="AS158" i="6"/>
  <c r="AT158" i="6"/>
  <c r="AU158" i="6"/>
  <c r="AV158" i="6"/>
  <c r="AW158" i="6"/>
  <c r="AX158" i="6"/>
  <c r="AY158" i="6"/>
  <c r="AZ158" i="6"/>
  <c r="BA158" i="6"/>
  <c r="BB158" i="6"/>
  <c r="D37" i="7"/>
  <c r="E37" i="7"/>
  <c r="F37" i="7"/>
  <c r="G37" i="7"/>
  <c r="H37" i="7"/>
  <c r="I37" i="7"/>
  <c r="V37" i="7"/>
  <c r="W37" i="7"/>
  <c r="X37" i="7"/>
  <c r="Y37" i="7"/>
  <c r="Z37" i="7"/>
  <c r="AA37" i="7"/>
  <c r="D38" i="7"/>
  <c r="E38" i="7"/>
  <c r="F38" i="7"/>
  <c r="G38" i="7"/>
  <c r="H38" i="7"/>
  <c r="I38" i="7"/>
  <c r="V38" i="7"/>
  <c r="W38" i="7"/>
  <c r="X38" i="7"/>
  <c r="Y38" i="7"/>
  <c r="Z38" i="7"/>
  <c r="AA38" i="7"/>
  <c r="D39" i="7"/>
  <c r="E39" i="7"/>
  <c r="F39" i="7"/>
  <c r="G39" i="7"/>
  <c r="H39" i="7"/>
  <c r="I39" i="7"/>
  <c r="V39" i="7"/>
  <c r="W39" i="7"/>
  <c r="X39" i="7"/>
  <c r="Y39" i="7"/>
  <c r="Z39" i="7"/>
  <c r="AA39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E117" i="8"/>
  <c r="F117" i="8"/>
  <c r="G117" i="8"/>
  <c r="H117" i="8"/>
  <c r="I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E118" i="8"/>
  <c r="F118" i="8"/>
  <c r="G118" i="8"/>
  <c r="H118" i="8"/>
  <c r="I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E119" i="8"/>
  <c r="F119" i="8"/>
  <c r="G119" i="8"/>
  <c r="H119" i="8"/>
  <c r="I119" i="8"/>
  <c r="J119" i="8"/>
  <c r="K119" i="8"/>
  <c r="L119" i="8"/>
  <c r="M119" i="8"/>
  <c r="N119" i="8"/>
  <c r="O119" i="8"/>
  <c r="P119" i="8"/>
  <c r="Q119" i="8"/>
  <c r="R119" i="8"/>
  <c r="S119" i="8"/>
  <c r="T119" i="8"/>
  <c r="U119" i="8"/>
</calcChain>
</file>

<file path=xl/sharedStrings.xml><?xml version="1.0" encoding="utf-8"?>
<sst xmlns="http://schemas.openxmlformats.org/spreadsheetml/2006/main" count="3155" uniqueCount="201">
  <si>
    <t>Norge</t>
  </si>
  <si>
    <t>Eiendomstyper</t>
  </si>
  <si>
    <t>Capital Growth</t>
  </si>
  <si>
    <t>Retail</t>
  </si>
  <si>
    <t>Office</t>
  </si>
  <si>
    <t>Industrial</t>
  </si>
  <si>
    <t>Other</t>
  </si>
  <si>
    <t>All Property</t>
  </si>
  <si>
    <t>Unsmoothed Capital Growth</t>
  </si>
  <si>
    <t>Income Return</t>
  </si>
  <si>
    <t>Desmoothing factor</t>
  </si>
  <si>
    <t>Total Return</t>
  </si>
  <si>
    <t>Total Return Direkte</t>
  </si>
  <si>
    <t>Total Return Unsmoothed</t>
  </si>
  <si>
    <t>Gjennomsnitt</t>
  </si>
  <si>
    <t>Varians</t>
  </si>
  <si>
    <t>Standardavvik</t>
  </si>
  <si>
    <t>Kovarians 1-lag</t>
  </si>
  <si>
    <t>Autokorrelasjon 1-lag</t>
  </si>
  <si>
    <t>Autokorrelasjon 2-lag</t>
  </si>
  <si>
    <t>Antall koeffisienter</t>
  </si>
  <si>
    <t xml:space="preserve">Antall svakt positivt korrelerte </t>
  </si>
  <si>
    <t>Antall sterkt positivt korrelerte</t>
  </si>
  <si>
    <t>Antal negativt korrelerte</t>
  </si>
  <si>
    <t>Eiendomstype og geografisk plassering</t>
  </si>
  <si>
    <t>Shopping Centres</t>
  </si>
  <si>
    <t>Other Retail</t>
  </si>
  <si>
    <t>Office Oslo CBD</t>
  </si>
  <si>
    <t>Office Oslo Centre</t>
  </si>
  <si>
    <t xml:space="preserve">Office Oslo West &amp; North     </t>
  </si>
  <si>
    <t>Office Oslo East &amp; South</t>
  </si>
  <si>
    <t>Office Bergen</t>
  </si>
  <si>
    <t>Office Trondheim</t>
  </si>
  <si>
    <t>Office Stavanger</t>
  </si>
  <si>
    <t>Office Rest of Norway</t>
  </si>
  <si>
    <t>Industrial Logistics</t>
  </si>
  <si>
    <t>Kjøpesenter</t>
  </si>
  <si>
    <t>Annen handel</t>
  </si>
  <si>
    <t>Kontor Oslo-SBD</t>
  </si>
  <si>
    <t>Kontor Oslo sentrum</t>
  </si>
  <si>
    <t xml:space="preserve">Kontor Oslo vest og nord     </t>
  </si>
  <si>
    <t>Kontor Oslo øst og sør</t>
  </si>
  <si>
    <t>Kontor Bergen</t>
  </si>
  <si>
    <t>Kontor Trondheim</t>
  </si>
  <si>
    <t>Kontor Stavanger</t>
  </si>
  <si>
    <t>Kontor resten av Norge</t>
  </si>
  <si>
    <t>Industriell logistikk</t>
  </si>
  <si>
    <t>Andre</t>
  </si>
  <si>
    <t>Annen Handel</t>
  </si>
  <si>
    <t>Kontor Oslo CBD</t>
  </si>
  <si>
    <t>OSLO SE OBX - TOT RETURN IND</t>
  </si>
  <si>
    <t>OSLO EXCHANGE ALL SHARE - TOT RETURN IND</t>
  </si>
  <si>
    <t>OSLO SE REAL ESTATE - TOT RETURN IND</t>
  </si>
  <si>
    <t>OB GVT BONDS ALL - TOT RETURN IND</t>
  </si>
  <si>
    <t>2001</t>
  </si>
  <si>
    <t>2002</t>
  </si>
  <si>
    <t>2003</t>
  </si>
  <si>
    <t>2004</t>
  </si>
  <si>
    <t>2005</t>
  </si>
  <si>
    <t>Unsmoothingsfaktor ved eiendoms volatilitet lik halvparten av aksjer</t>
  </si>
  <si>
    <t>2006</t>
  </si>
  <si>
    <t>Sverige</t>
  </si>
  <si>
    <t>Danmark</t>
  </si>
  <si>
    <t>2007</t>
  </si>
  <si>
    <t>2008</t>
  </si>
  <si>
    <t>2009</t>
  </si>
  <si>
    <t>Unsmoothingsfaktor ved eiendoms volatilitet lik gjennomsnittet av aksjer og obligasjoner</t>
  </si>
  <si>
    <t>2010</t>
  </si>
  <si>
    <t>2011</t>
  </si>
  <si>
    <t>2012</t>
  </si>
  <si>
    <t>Avkastning</t>
  </si>
  <si>
    <t>Aksjer</t>
  </si>
  <si>
    <t>Eiendomsaksjer</t>
  </si>
  <si>
    <t>Obligasjoner</t>
  </si>
  <si>
    <t>Handel</t>
  </si>
  <si>
    <t>Kontor</t>
  </si>
  <si>
    <t>Industri</t>
  </si>
  <si>
    <t xml:space="preserve">Obligasjoner </t>
  </si>
  <si>
    <t>Eiendom</t>
  </si>
  <si>
    <t>MSCI SWEDEN - TOT RETURN IND</t>
  </si>
  <si>
    <t>NOMXS REAL ESTATE - TOT RETURN IND</t>
  </si>
  <si>
    <t>OM BENCHMARK TOTAL - TOT RETURN IND</t>
  </si>
  <si>
    <t>Residential</t>
  </si>
  <si>
    <t>OM BENCH.MORTGAGE BONDS - TOT RETURN IND</t>
  </si>
  <si>
    <t xml:space="preserve">MSCI Sverige, NOMXS Eiendomsaksjer, Obligasjoner og Unotert eiendom. </t>
  </si>
  <si>
    <t>Bolig</t>
  </si>
  <si>
    <t>MSCI Sverige og Obligasjoner</t>
  </si>
  <si>
    <t>MSCI Sverige, Obligasjoner og unotert eiendom</t>
  </si>
  <si>
    <t xml:space="preserve">MSCI Sverige, NOMXS Eiendomsaksjer og Obligasjoner </t>
  </si>
  <si>
    <t>MSCI DENMARK - TOT RETURN IND</t>
  </si>
  <si>
    <t>NOMXC REAL ESTATE - TOT RETURN IND</t>
  </si>
  <si>
    <t>NORDEA DK GVT INDEX - TOT RETURN IND</t>
  </si>
  <si>
    <t>DK TOTAL ALL LIVES DS GOVT. INDEX - TOT RETURN IND</t>
  </si>
  <si>
    <t>Aksjer, Eiendomsaksjer, Obligasjoner og Unotert eiendom</t>
  </si>
  <si>
    <t>Aksjer og Obligasjoner</t>
  </si>
  <si>
    <t>Aksjer, Obligasjoner og Unotert eiendom</t>
  </si>
  <si>
    <t>Aksjer, Eiendomsaksjer og Obligasjoner</t>
  </si>
  <si>
    <t>Eiendomstype</t>
  </si>
  <si>
    <t>Capital Growth (% pa)</t>
  </si>
  <si>
    <t>Retail Shopping Centre</t>
  </si>
  <si>
    <t>Retail Other</t>
  </si>
  <si>
    <t>Office Stockholm CBD</t>
  </si>
  <si>
    <t>Office Stockholm Central Area</t>
  </si>
  <si>
    <t>Office Rest of Greater Stockholm</t>
  </si>
  <si>
    <t>Office Göteborg</t>
  </si>
  <si>
    <t>Office Malmö</t>
  </si>
  <si>
    <t>Office Rest of Sweden</t>
  </si>
  <si>
    <t>Residential Stockholm Central Area</t>
  </si>
  <si>
    <t>Residential Rest of Greater Stockholm</t>
  </si>
  <si>
    <t>Residential Göteborg and Malmö</t>
  </si>
  <si>
    <t>Residential Rest of Sweden</t>
  </si>
  <si>
    <t>Hotel &amp; Other Commercial</t>
  </si>
  <si>
    <t>Autokorrelasjon 3-lag</t>
  </si>
  <si>
    <t>Office Copenhagen CBD</t>
  </si>
  <si>
    <t>Office Copenhagen Harbour</t>
  </si>
  <si>
    <t>Office Copenhagen Broer &amp; Fred.</t>
  </si>
  <si>
    <t>Office Copenhagen other</t>
  </si>
  <si>
    <t>Office Copenhagen South &amp; West</t>
  </si>
  <si>
    <t>Office Copenhagen North</t>
  </si>
  <si>
    <t xml:space="preserve">Office Odense, Aarhus, Aalborg, Trianglearea </t>
  </si>
  <si>
    <t>Office Rest of Denmark</t>
  </si>
  <si>
    <t>Residential Copenhagen</t>
  </si>
  <si>
    <t xml:space="preserve">Residential Odense, Aarhus, Aalborg, Trianglearea </t>
  </si>
  <si>
    <t>Residential Rest Denmark</t>
  </si>
  <si>
    <t>SEK til NOK</t>
  </si>
  <si>
    <t>Income Return (% pa)</t>
  </si>
  <si>
    <t>Unsmoothingsfaktor</t>
  </si>
  <si>
    <t>NOK</t>
  </si>
  <si>
    <t>Unsmoothed Total Return</t>
  </si>
  <si>
    <t>DKK til NOK</t>
  </si>
  <si>
    <t>Retail Norge</t>
  </si>
  <si>
    <t>Office Norge</t>
  </si>
  <si>
    <t>Industrial Norge</t>
  </si>
  <si>
    <t>Other Norge</t>
  </si>
  <si>
    <t>Retail Danmark</t>
  </si>
  <si>
    <t>Office Danmark</t>
  </si>
  <si>
    <t>Industrial Danmark</t>
  </si>
  <si>
    <t>Residential Danmark</t>
  </si>
  <si>
    <t>Other Danmark</t>
  </si>
  <si>
    <t>Retail Sverige</t>
  </si>
  <si>
    <t>Office Sverige</t>
  </si>
  <si>
    <t>Industrial Sverige</t>
  </si>
  <si>
    <t>Residential Sverige</t>
  </si>
  <si>
    <t>Other Sverige</t>
  </si>
  <si>
    <t>Handel - Norge</t>
  </si>
  <si>
    <t>Kontor - Norge</t>
  </si>
  <si>
    <t>Industri - Norge</t>
  </si>
  <si>
    <t>Andre - Norge</t>
  </si>
  <si>
    <t>Handel - Danmark</t>
  </si>
  <si>
    <t>Kontor - Danmark</t>
  </si>
  <si>
    <t>Industri - Danmark</t>
  </si>
  <si>
    <t>Bolig - Danmark</t>
  </si>
  <si>
    <t>Andre - Danmark</t>
  </si>
  <si>
    <t>Handel - Sverige</t>
  </si>
  <si>
    <t>Kontor - Sverige</t>
  </si>
  <si>
    <t>Industri - Sverige</t>
  </si>
  <si>
    <t>Bolig - Sverige</t>
  </si>
  <si>
    <t>Andre - Sverige</t>
  </si>
  <si>
    <t>Name</t>
  </si>
  <si>
    <t>NORWEGIAN KRONE TO US $ (WMR) - EXCHANGE RATE</t>
  </si>
  <si>
    <t>Barclays Corporate Bonds</t>
  </si>
  <si>
    <t xml:space="preserve">S&amp;P Investment grade corporate bonds </t>
  </si>
  <si>
    <t xml:space="preserve">OSLO SE OBX </t>
  </si>
  <si>
    <t>OSLO SE REAL ESTATE</t>
  </si>
  <si>
    <t xml:space="preserve">OB GVT BONDS ALL </t>
  </si>
  <si>
    <t>All eiendom</t>
  </si>
  <si>
    <t>Code</t>
  </si>
  <si>
    <t>NORKRO$</t>
  </si>
  <si>
    <t xml:space="preserve">OBX </t>
  </si>
  <si>
    <t>OSE4040</t>
  </si>
  <si>
    <t>Gjennomsnittlig avkastning</t>
  </si>
  <si>
    <t>Aksjer og Selskapsobligasjoner</t>
  </si>
  <si>
    <t>MSCI Sverige og Barclays Global Corp Sverige</t>
  </si>
  <si>
    <t>Aksjer, selskapsobligasjoner, eiendomsaksjer og unotert eiendom</t>
  </si>
  <si>
    <t>Aksjer, statsobligasjoner, eiendomsaksjer og unotert eiendom</t>
  </si>
  <si>
    <t>Statsobligasjoner</t>
  </si>
  <si>
    <t>Selskapsobligasjoner</t>
  </si>
  <si>
    <t>Aksjer, selskapsbligasjoner og unotert eiendom</t>
  </si>
  <si>
    <t>MSCI Sverige, Barclays Global Corp og unotert eiendom</t>
  </si>
  <si>
    <t>Kun selskapsobligasjoner og aksjer</t>
  </si>
  <si>
    <t>Kun statsobligasjoner og aksjer</t>
  </si>
  <si>
    <t>Aksjer, Barclays Corporate Bond Index, eiendomsaksjer og unotert eiendom</t>
  </si>
  <si>
    <t>Aksjer, OM Benchmark bonds, eiendomsaksjer og unotert eiendom</t>
  </si>
  <si>
    <t>Aksjer, S&amp;P Investment Grade Corporate Bond Index, eiendomsaksjer og unotert eiendom</t>
  </si>
  <si>
    <t>OM BENCHMARK TOTAL</t>
  </si>
  <si>
    <t>Aksjer, Selskapsobligasjoner og eiendomsaksjer</t>
  </si>
  <si>
    <t>MSCI Sverige, Barclays Global Corp og NOMXS Eiendomsaksjer</t>
  </si>
  <si>
    <t>Aksjer, selskapsobligasjoner og unotert eiendom</t>
  </si>
  <si>
    <t>Aksjer, statsobligasjoner og unotert eiendom</t>
  </si>
  <si>
    <t>Aksjer, selskapsobligasjoner og eiendomsaksjer</t>
  </si>
  <si>
    <t>Aksjer, statsobligasjoner og eiendomsaksjer</t>
  </si>
  <si>
    <t>Prosent av totalen</t>
  </si>
  <si>
    <t>Antall eiendommer</t>
  </si>
  <si>
    <t>Sverge</t>
  </si>
  <si>
    <t>-</t>
  </si>
  <si>
    <t>Markedsverdi</t>
  </si>
  <si>
    <t>Capital Value</t>
  </si>
  <si>
    <t>Number of Properties</t>
  </si>
  <si>
    <t>Capital Value  (DKK m)</t>
  </si>
  <si>
    <t>Barclays Global YTM Norge USD</t>
  </si>
  <si>
    <t>Barcalys Global YTM Norge NOK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</si>
</sst>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-* #,##0.00_-;\-* #,##0.00_-;_-* &quot;-&quot;??_-;_-@_-"/>
    <numFmt numFmtId="164" formatCode="0.00000000"/>
    <numFmt numFmtId="165" formatCode="0.000000"/>
    <numFmt numFmtId="166" formatCode="_-&quot;£&quot;* #,##0.00_-;\-&quot;£&quot;* #,##0.00_-;_-&quot;£&quot;* &quot;-&quot;??_-;_-@_-"/>
    <numFmt numFmtId="167" formatCode="\$#,##0\ ;\(\$#,##0\)"/>
    <numFmt numFmtId="168" formatCode="0.0"/>
    <numFmt numFmtId="169" formatCode="0.000"/>
    <numFmt numFmtId="170" formatCode="[=0]0;[&gt;0]0.00"/>
    <numFmt numFmtId="171" formatCode="[=0]0.0;[&gt;0]0.000"/>
    <numFmt numFmtId="172" formatCode="#,##0.0"/>
    <numFmt numFmtId="173" formatCode="0.0000"/>
    <numFmt numFmtId="174" formatCode="0.000\ %"/>
    <numFmt numFmtId="175" formatCode="0.0000000"/>
    <numFmt numFmtId="176" formatCode="0.0\ %"/>
  </numFmts>
  <fonts count="4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rgb="FF000000"/>
      <name val="Calibri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Helv"/>
    </font>
    <font>
      <sz val="12"/>
      <name val="Helv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u/>
      <sz val="7"/>
      <color indexed="12"/>
      <name val="Arial"/>
      <family val="2"/>
    </font>
    <font>
      <sz val="11"/>
      <color indexed="52"/>
      <name val="Calibri"/>
      <family val="2"/>
    </font>
    <font>
      <sz val="11"/>
      <name val="ＭＳ 明朝"/>
      <family val="1"/>
      <charset val="128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11"/>
      <name val="ＭＳ Ｐゴシック"/>
      <family val="3"/>
      <charset val="128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indexed="8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6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9"/>
      </top>
      <bottom/>
      <diagonal/>
    </border>
  </borders>
  <cellStyleXfs count="113">
    <xf numFmtId="0" fontId="0" fillId="0" borderId="0"/>
    <xf numFmtId="9" fontId="2" fillId="0" borderId="0" applyFont="0" applyFill="0" applyBorder="0" applyAlignment="0" applyProtection="0"/>
    <xf numFmtId="0" fontId="3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7" borderId="0" applyNumberFormat="0" applyBorder="0" applyAlignment="0" applyProtection="0"/>
    <xf numFmtId="0" fontId="6" fillId="9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5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4" borderId="0" applyNumberFormat="0" applyBorder="0" applyAlignment="0" applyProtection="0"/>
    <xf numFmtId="0" fontId="6" fillId="7" borderId="0" applyNumberFormat="0" applyBorder="0" applyAlignment="0" applyProtection="0"/>
    <xf numFmtId="0" fontId="7" fillId="17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4" borderId="0" applyNumberFormat="0" applyBorder="0" applyAlignment="0" applyProtection="0"/>
    <xf numFmtId="0" fontId="7" fillId="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23" borderId="0" applyNumberFormat="0" applyBorder="0" applyAlignment="0" applyProtection="0"/>
    <xf numFmtId="0" fontId="7" fillId="14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4" borderId="0" applyNumberFormat="0" applyBorder="0" applyAlignment="0" applyProtection="0"/>
    <xf numFmtId="0" fontId="7" fillId="14" borderId="0" applyNumberFormat="0" applyBorder="0" applyAlignment="0" applyProtection="0"/>
    <xf numFmtId="0" fontId="7" fillId="23" borderId="0" applyNumberFormat="0" applyBorder="0" applyAlignment="0" applyProtection="0"/>
    <xf numFmtId="0" fontId="8" fillId="8" borderId="4" applyNumberFormat="0" applyAlignment="0" applyProtection="0"/>
    <xf numFmtId="0" fontId="9" fillId="3" borderId="0" applyNumberFormat="0" applyBorder="0" applyAlignment="0" applyProtection="0"/>
    <xf numFmtId="0" fontId="10" fillId="8" borderId="5" applyNumberFormat="0" applyAlignment="0" applyProtection="0"/>
    <xf numFmtId="0" fontId="10" fillId="16" borderId="5" applyNumberFormat="0" applyAlignment="0" applyProtection="0"/>
    <xf numFmtId="0" fontId="11" fillId="25" borderId="6" applyNumberFormat="0" applyAlignment="0" applyProtection="0"/>
    <xf numFmtId="3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" fillId="0" borderId="0"/>
    <xf numFmtId="0" fontId="14" fillId="0" borderId="0">
      <alignment horizontal="left"/>
    </xf>
    <xf numFmtId="0" fontId="15" fillId="0" borderId="0"/>
    <xf numFmtId="0" fontId="16" fillId="7" borderId="5" applyNumberFormat="0" applyAlignment="0" applyProtection="0"/>
    <xf numFmtId="0" fontId="17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/>
    <xf numFmtId="2" fontId="12" fillId="0" borderId="0" applyFont="0" applyFill="0" applyBorder="0" applyAlignment="0" applyProtection="0"/>
    <xf numFmtId="0" fontId="20" fillId="0" borderId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168" fontId="13" fillId="0" borderId="0">
      <alignment horizontal="left"/>
    </xf>
    <xf numFmtId="0" fontId="15" fillId="0" borderId="0" applyNumberFormat="0">
      <alignment horizontal="left" vertical="top"/>
    </xf>
    <xf numFmtId="0" fontId="22" fillId="0" borderId="8" applyNumberFormat="0" applyFill="0" applyAlignment="0" applyProtection="0"/>
    <xf numFmtId="0" fontId="23" fillId="0" borderId="9" applyNumberFormat="0" applyFill="0" applyAlignment="0" applyProtection="0"/>
    <xf numFmtId="0" fontId="24" fillId="0" borderId="10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Protection="0"/>
    <xf numFmtId="0" fontId="13" fillId="0" borderId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6" fillId="7" borderId="5" applyNumberFormat="0" applyAlignment="0" applyProtection="0"/>
    <xf numFmtId="0" fontId="28" fillId="0" borderId="11" applyNumberFormat="0" applyFill="0" applyAlignment="0" applyProtection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9" borderId="12" applyNumberFormat="0" applyFont="0" applyAlignment="0" applyProtection="0"/>
    <xf numFmtId="0" fontId="12" fillId="9" borderId="12" applyNumberFormat="0" applyFont="0" applyAlignment="0" applyProtection="0"/>
    <xf numFmtId="0" fontId="8" fillId="16" borderId="4" applyNumberFormat="0" applyAlignment="0" applyProtection="0"/>
    <xf numFmtId="9" fontId="12" fillId="0" borderId="0" applyFont="0" applyFill="0" applyBorder="0" applyAlignment="0" applyProtection="0"/>
    <xf numFmtId="0" fontId="9" fillId="3" borderId="0" applyNumberFormat="0" applyBorder="0" applyAlignment="0" applyProtection="0"/>
    <xf numFmtId="0" fontId="12" fillId="0" borderId="0"/>
    <xf numFmtId="0" fontId="29" fillId="0" borderId="0"/>
    <xf numFmtId="0" fontId="29" fillId="0" borderId="0"/>
    <xf numFmtId="0" fontId="30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28" fillId="0" borderId="11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6" fontId="12" fillId="0" borderId="0" applyFont="0" applyFill="0" applyBorder="0" applyAlignment="0" applyProtection="0"/>
    <xf numFmtId="0" fontId="32" fillId="0" borderId="14" applyNumberFormat="0" applyFill="0" applyAlignment="0" applyProtection="0"/>
    <xf numFmtId="0" fontId="33" fillId="0" borderId="14" applyNumberFormat="0" applyFill="0" applyAlignment="0" applyProtection="0"/>
    <xf numFmtId="0" fontId="34" fillId="0" borderId="15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1" fillId="25" borderId="6" applyNumberFormat="0" applyAlignment="0" applyProtection="0"/>
    <xf numFmtId="0" fontId="36" fillId="0" borderId="0">
      <alignment vertical="center"/>
    </xf>
    <xf numFmtId="9" fontId="1" fillId="0" borderId="0" applyFont="0" applyFill="0" applyBorder="0" applyAlignment="0" applyProtection="0"/>
  </cellStyleXfs>
  <cellXfs count="88">
    <xf numFmtId="0" fontId="0" fillId="0" borderId="0" xfId="0"/>
    <xf numFmtId="0" fontId="3" fillId="0" borderId="0" xfId="2"/>
    <xf numFmtId="164" fontId="3" fillId="0" borderId="0" xfId="2" applyNumberFormat="1"/>
    <xf numFmtId="0" fontId="4" fillId="0" borderId="1" xfId="0" applyFont="1" applyFill="1" applyBorder="1" applyAlignment="1">
      <alignment horizontal="center"/>
    </xf>
    <xf numFmtId="0" fontId="0" fillId="0" borderId="0" xfId="0" applyFill="1" applyBorder="1" applyAlignment="1"/>
    <xf numFmtId="2" fontId="3" fillId="0" borderId="0" xfId="2" applyNumberFormat="1"/>
    <xf numFmtId="0" fontId="0" fillId="0" borderId="2" xfId="0" applyFill="1" applyBorder="1" applyAlignment="1"/>
    <xf numFmtId="0" fontId="5" fillId="0" borderId="3" xfId="0" applyFont="1" applyBorder="1" applyAlignment="1">
      <alignment horizontal="left" vertical="center"/>
    </xf>
    <xf numFmtId="165" fontId="3" fillId="0" borderId="0" xfId="2" applyNumberFormat="1"/>
    <xf numFmtId="2" fontId="0" fillId="0" borderId="0" xfId="0" applyNumberFormat="1" applyFill="1" applyBorder="1" applyAlignment="1"/>
    <xf numFmtId="0" fontId="0" fillId="0" borderId="0" xfId="0" applyAlignment="1">
      <alignment wrapText="1"/>
    </xf>
    <xf numFmtId="0" fontId="4" fillId="0" borderId="1" xfId="0" applyFont="1" applyFill="1" applyBorder="1" applyAlignment="1">
      <alignment horizontal="center" wrapText="1"/>
    </xf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11" fontId="0" fillId="0" borderId="0" xfId="0" applyNumberFormat="1"/>
    <xf numFmtId="171" fontId="0" fillId="0" borderId="0" xfId="0" applyNumberFormat="1"/>
    <xf numFmtId="0" fontId="4" fillId="0" borderId="0" xfId="0" applyFont="1" applyFill="1" applyBorder="1" applyAlignment="1">
      <alignment horizontal="center"/>
    </xf>
    <xf numFmtId="0" fontId="0" fillId="0" borderId="0" xfId="0" applyBorder="1"/>
    <xf numFmtId="2" fontId="0" fillId="0" borderId="0" xfId="0" applyNumberFormat="1"/>
    <xf numFmtId="169" fontId="3" fillId="0" borderId="0" xfId="2" applyNumberFormat="1"/>
    <xf numFmtId="0" fontId="0" fillId="0" borderId="0" xfId="2" applyFont="1"/>
    <xf numFmtId="172" fontId="3" fillId="0" borderId="0" xfId="2" applyNumberFormat="1"/>
    <xf numFmtId="0" fontId="12" fillId="0" borderId="0" xfId="88"/>
    <xf numFmtId="164" fontId="12" fillId="0" borderId="0" xfId="88" applyNumberFormat="1"/>
    <xf numFmtId="0" fontId="3" fillId="0" borderId="0" xfId="2" applyBorder="1"/>
    <xf numFmtId="0" fontId="38" fillId="0" borderId="0" xfId="2" applyFont="1" applyFill="1" applyBorder="1" applyAlignment="1">
      <alignment horizontal="center"/>
    </xf>
    <xf numFmtId="169" fontId="3" fillId="0" borderId="0" xfId="2" applyNumberFormat="1" applyBorder="1"/>
    <xf numFmtId="2" fontId="3" fillId="0" borderId="0" xfId="2" applyNumberFormat="1" applyFill="1" applyBorder="1" applyAlignment="1"/>
    <xf numFmtId="169" fontId="3" fillId="0" borderId="0" xfId="2" applyNumberFormat="1" applyFill="1" applyBorder="1" applyAlignment="1"/>
    <xf numFmtId="173" fontId="3" fillId="0" borderId="0" xfId="2" applyNumberFormat="1"/>
    <xf numFmtId="0" fontId="3" fillId="0" borderId="0" xfId="2" applyFill="1" applyBorder="1" applyAlignment="1"/>
    <xf numFmtId="0" fontId="37" fillId="0" borderId="0" xfId="88" applyFont="1"/>
    <xf numFmtId="2" fontId="37" fillId="0" borderId="0" xfId="88" applyNumberFormat="1" applyFont="1"/>
    <xf numFmtId="169" fontId="37" fillId="0" borderId="0" xfId="88" applyNumberFormat="1" applyFont="1"/>
    <xf numFmtId="0" fontId="37" fillId="0" borderId="0" xfId="88" applyFont="1" applyBorder="1"/>
    <xf numFmtId="169" fontId="37" fillId="0" borderId="0" xfId="88" applyNumberFormat="1" applyFont="1" applyBorder="1"/>
    <xf numFmtId="0" fontId="38" fillId="0" borderId="0" xfId="88" applyFont="1" applyFill="1" applyBorder="1" applyAlignment="1">
      <alignment horizontal="center"/>
    </xf>
    <xf numFmtId="2" fontId="37" fillId="0" borderId="0" xfId="88" applyNumberFormat="1" applyFont="1" applyFill="1" applyBorder="1" applyAlignment="1"/>
    <xf numFmtId="169" fontId="37" fillId="0" borderId="0" xfId="88" applyNumberFormat="1" applyFont="1" applyFill="1" applyBorder="1" applyAlignment="1"/>
    <xf numFmtId="173" fontId="37" fillId="0" borderId="0" xfId="88" applyNumberFormat="1" applyFont="1"/>
    <xf numFmtId="0" fontId="37" fillId="0" borderId="0" xfId="88" applyFont="1" applyFill="1" applyBorder="1" applyAlignment="1"/>
    <xf numFmtId="2" fontId="0" fillId="0" borderId="2" xfId="0" applyNumberFormat="1" applyFill="1" applyBorder="1" applyAlignment="1"/>
    <xf numFmtId="0" fontId="4" fillId="0" borderId="16" xfId="0" applyFont="1" applyFill="1" applyBorder="1" applyAlignment="1">
      <alignment horizontal="center"/>
    </xf>
    <xf numFmtId="165" fontId="0" fillId="0" borderId="0" xfId="1" applyNumberFormat="1" applyFont="1"/>
    <xf numFmtId="1" fontId="0" fillId="0" borderId="0" xfId="0" applyNumberFormat="1" applyFill="1" applyBorder="1" applyAlignment="1"/>
    <xf numFmtId="14" fontId="0" fillId="0" borderId="0" xfId="0" applyNumberFormat="1"/>
    <xf numFmtId="173" fontId="0" fillId="0" borderId="0" xfId="0" applyNumberFormat="1"/>
    <xf numFmtId="1" fontId="0" fillId="0" borderId="2" xfId="0" applyNumberFormat="1" applyFill="1" applyBorder="1" applyAlignment="1"/>
    <xf numFmtId="0" fontId="0" fillId="0" borderId="17" xfId="0" applyFill="1" applyBorder="1" applyAlignment="1"/>
    <xf numFmtId="2" fontId="0" fillId="0" borderId="17" xfId="0" applyNumberFormat="1" applyFill="1" applyBorder="1" applyAlignment="1"/>
    <xf numFmtId="0" fontId="0" fillId="0" borderId="16" xfId="0" applyBorder="1"/>
    <xf numFmtId="0" fontId="0" fillId="0" borderId="16" xfId="0" applyBorder="1" applyAlignment="1">
      <alignment wrapText="1"/>
    </xf>
    <xf numFmtId="10" fontId="0" fillId="0" borderId="0" xfId="0" applyNumberFormat="1"/>
    <xf numFmtId="0" fontId="0" fillId="0" borderId="17" xfId="0" applyBorder="1"/>
    <xf numFmtId="10" fontId="0" fillId="0" borderId="17" xfId="0" applyNumberFormat="1" applyBorder="1"/>
    <xf numFmtId="2" fontId="0" fillId="0" borderId="0" xfId="1" applyNumberFormat="1" applyFont="1"/>
    <xf numFmtId="10" fontId="0" fillId="0" borderId="0" xfId="1" applyNumberFormat="1" applyFont="1"/>
    <xf numFmtId="174" fontId="0" fillId="0" borderId="0" xfId="1" applyNumberFormat="1" applyFont="1"/>
    <xf numFmtId="9" fontId="0" fillId="0" borderId="0" xfId="0" applyNumberFormat="1"/>
    <xf numFmtId="175" fontId="0" fillId="0" borderId="0" xfId="1" applyNumberFormat="1" applyFont="1"/>
    <xf numFmtId="0" fontId="0" fillId="0" borderId="0" xfId="0" applyAlignment="1"/>
    <xf numFmtId="0" fontId="0" fillId="0" borderId="0" xfId="0" applyNumberFormat="1"/>
    <xf numFmtId="169" fontId="0" fillId="0" borderId="0" xfId="1" applyNumberFormat="1" applyFont="1"/>
    <xf numFmtId="0" fontId="12" fillId="0" borderId="0" xfId="0" applyFont="1" applyFill="1" applyBorder="1" applyProtection="1">
      <protection hidden="1"/>
    </xf>
    <xf numFmtId="176" fontId="0" fillId="0" borderId="0" xfId="112" applyNumberFormat="1" applyFont="1"/>
    <xf numFmtId="176" fontId="0" fillId="0" borderId="0" xfId="112" applyNumberFormat="1" applyFont="1" applyAlignment="1">
      <alignment horizontal="center"/>
    </xf>
    <xf numFmtId="0" fontId="12" fillId="0" borderId="17" xfId="0" applyFont="1" applyFill="1" applyBorder="1" applyProtection="1">
      <protection hidden="1"/>
    </xf>
    <xf numFmtId="176" fontId="0" fillId="0" borderId="17" xfId="112" applyNumberFormat="1" applyFont="1" applyBorder="1"/>
    <xf numFmtId="176" fontId="0" fillId="0" borderId="16" xfId="112" applyNumberFormat="1" applyFont="1" applyBorder="1"/>
    <xf numFmtId="0" fontId="12" fillId="0" borderId="18" xfId="0" applyFont="1" applyFill="1" applyBorder="1" applyProtection="1">
      <protection hidden="1"/>
    </xf>
    <xf numFmtId="176" fontId="0" fillId="0" borderId="18" xfId="112" applyNumberFormat="1" applyFont="1" applyBorder="1"/>
    <xf numFmtId="176" fontId="0" fillId="0" borderId="0" xfId="112" applyNumberFormat="1" applyFont="1" applyBorder="1"/>
    <xf numFmtId="176" fontId="0" fillId="0" borderId="0" xfId="112" applyNumberFormat="1" applyFont="1" applyBorder="1" applyAlignment="1">
      <alignment horizontal="center"/>
    </xf>
    <xf numFmtId="0" fontId="14" fillId="0" borderId="0" xfId="0" applyFont="1" applyFill="1" applyBorder="1" applyProtection="1">
      <protection hidden="1"/>
    </xf>
    <xf numFmtId="168" fontId="0" fillId="0" borderId="0" xfId="0" applyNumberFormat="1" applyAlignment="1">
      <alignment horizontal="right"/>
    </xf>
    <xf numFmtId="0" fontId="39" fillId="26" borderId="19" xfId="0" applyNumberFormat="1" applyFont="1" applyFill="1" applyBorder="1"/>
    <xf numFmtId="1" fontId="0" fillId="0" borderId="0" xfId="0" applyNumberFormat="1" applyAlignment="1">
      <alignment horizontal="right"/>
    </xf>
    <xf numFmtId="0" fontId="12" fillId="0" borderId="0" xfId="90" applyFont="1" applyFill="1" applyBorder="1" applyProtection="1">
      <protection hidden="1"/>
    </xf>
    <xf numFmtId="172" fontId="12" fillId="0" borderId="0" xfId="90" applyNumberFormat="1"/>
    <xf numFmtId="0" fontId="14" fillId="0" borderId="0" xfId="90" applyFont="1" applyFill="1" applyBorder="1" applyProtection="1">
      <protection hidden="1"/>
    </xf>
    <xf numFmtId="168" fontId="12" fillId="0" borderId="0" xfId="90" applyNumberFormat="1"/>
    <xf numFmtId="0" fontId="39" fillId="26" borderId="19" xfId="90" applyNumberFormat="1" applyFont="1" applyFill="1" applyBorder="1"/>
    <xf numFmtId="1" fontId="12" fillId="0" borderId="0" xfId="90" applyNumberFormat="1"/>
    <xf numFmtId="0" fontId="0" fillId="0" borderId="17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 vertical="center" textRotation="90"/>
    </xf>
  </cellXfs>
  <cellStyles count="113">
    <cellStyle name="20% - Accent1 2" xfId="3"/>
    <cellStyle name="20% - Accent2 2" xfId="4"/>
    <cellStyle name="20% - Accent3 2" xfId="5"/>
    <cellStyle name="20% - Accent4 2" xfId="6"/>
    <cellStyle name="20% - Accent5 2" xfId="7"/>
    <cellStyle name="20% - Accent6 2" xfId="8"/>
    <cellStyle name="20% - Akzent1 2" xfId="9"/>
    <cellStyle name="20% - Akzent2 2" xfId="10"/>
    <cellStyle name="20% - Akzent3 2" xfId="11"/>
    <cellStyle name="20% - Akzent4 2" xfId="12"/>
    <cellStyle name="20% - Akzent5 2" xfId="13"/>
    <cellStyle name="20% - Akzent6 2" xfId="14"/>
    <cellStyle name="40% - Accent1 2" xfId="15"/>
    <cellStyle name="40% - Accent2 2" xfId="16"/>
    <cellStyle name="40% - Accent3 2" xfId="17"/>
    <cellStyle name="40% - Accent4 2" xfId="18"/>
    <cellStyle name="40% - Accent5 2" xfId="19"/>
    <cellStyle name="40% - Accent6 2" xfId="20"/>
    <cellStyle name="40% - Akzent1 2" xfId="21"/>
    <cellStyle name="40% - Akzent2 2" xfId="22"/>
    <cellStyle name="40% - Akzent3 2" xfId="23"/>
    <cellStyle name="40% - Akzent4 2" xfId="24"/>
    <cellStyle name="40% - Akzent5 2" xfId="25"/>
    <cellStyle name="40% - Akzent6 2" xfId="26"/>
    <cellStyle name="60% - Accent1 2" xfId="27"/>
    <cellStyle name="60% - Accent2 2" xfId="28"/>
    <cellStyle name="60% - Accent3 2" xfId="29"/>
    <cellStyle name="60% - Accent4 2" xfId="30"/>
    <cellStyle name="60% - Accent5 2" xfId="31"/>
    <cellStyle name="60% - Accent6 2" xfId="32"/>
    <cellStyle name="60% - Akzent1 2" xfId="33"/>
    <cellStyle name="60% - Akzent2 2" xfId="34"/>
    <cellStyle name="60% - Akzent3 2" xfId="35"/>
    <cellStyle name="60% - Akzent4 2" xfId="36"/>
    <cellStyle name="60% - Akzent5 2" xfId="37"/>
    <cellStyle name="60% - Akzent6 2" xfId="38"/>
    <cellStyle name="Accent1 2" xfId="39"/>
    <cellStyle name="Accent2 2" xfId="40"/>
    <cellStyle name="Accent3 2" xfId="41"/>
    <cellStyle name="Accent4 2" xfId="42"/>
    <cellStyle name="Accent5 2" xfId="43"/>
    <cellStyle name="Accent6 2" xfId="44"/>
    <cellStyle name="Akzent1 2" xfId="45"/>
    <cellStyle name="Akzent2 2" xfId="46"/>
    <cellStyle name="Akzent3 2" xfId="47"/>
    <cellStyle name="Akzent4 2" xfId="48"/>
    <cellStyle name="Akzent5 2" xfId="49"/>
    <cellStyle name="Akzent6 2" xfId="50"/>
    <cellStyle name="Ausgabe 2" xfId="51"/>
    <cellStyle name="Bad 2" xfId="52"/>
    <cellStyle name="Berechnung 2" xfId="53"/>
    <cellStyle name="Calculation 2" xfId="54"/>
    <cellStyle name="Check Cell 2" xfId="55"/>
    <cellStyle name="Comma0" xfId="56"/>
    <cellStyle name="Currency 2" xfId="57"/>
    <cellStyle name="Currency0" xfId="58"/>
    <cellStyle name="Date" xfId="59"/>
    <cellStyle name="Dezimal 2" xfId="60"/>
    <cellStyle name="Dezimal 3" xfId="61"/>
    <cellStyle name="Digest heading 1" xfId="62"/>
    <cellStyle name="Digest heading 2" xfId="63"/>
    <cellStyle name="Digest heading 3" xfId="64"/>
    <cellStyle name="Eingabe 2" xfId="65"/>
    <cellStyle name="Ergebnis 2" xfId="66"/>
    <cellStyle name="Erklärender Text 2" xfId="67"/>
    <cellStyle name="Explanatory Text 2" xfId="68"/>
    <cellStyle name="F0 - Style2" xfId="69"/>
    <cellStyle name="Fixed" xfId="70"/>
    <cellStyle name="Fixed1 - Style1" xfId="71"/>
    <cellStyle name="Good 2" xfId="72"/>
    <cellStyle name="Gut 2" xfId="73"/>
    <cellStyle name="Header" xfId="74"/>
    <cellStyle name="Header2" xfId="75"/>
    <cellStyle name="Heading 1 2" xfId="76"/>
    <cellStyle name="Heading 2 2" xfId="77"/>
    <cellStyle name="Heading 3 2" xfId="78"/>
    <cellStyle name="Heading 4 2" xfId="79"/>
    <cellStyle name="HEADING1" xfId="80"/>
    <cellStyle name="HEADING2" xfId="81"/>
    <cellStyle name="Hyperlink 2" xfId="82"/>
    <cellStyle name="Hyperlink 3" xfId="83"/>
    <cellStyle name="Hyperlink 4" xfId="84"/>
    <cellStyle name="Input 2" xfId="85"/>
    <cellStyle name="Linked Cell 2" xfId="86"/>
    <cellStyle name="Normal" xfId="0" builtinId="0"/>
    <cellStyle name="Normal - Style1" xfId="87"/>
    <cellStyle name="Normal 2" xfId="2"/>
    <cellStyle name="Normal 2 2" xfId="88"/>
    <cellStyle name="Normal 3" xfId="89"/>
    <cellStyle name="Normal 4" xfId="90"/>
    <cellStyle name="Note 2" xfId="91"/>
    <cellStyle name="Notiz 2" xfId="92"/>
    <cellStyle name="Output 2" xfId="93"/>
    <cellStyle name="Prosent" xfId="1" builtinId="5"/>
    <cellStyle name="Prosent 2" xfId="112"/>
    <cellStyle name="Prozent 2" xfId="94"/>
    <cellStyle name="Schlecht 2" xfId="95"/>
    <cellStyle name="Standard 2" xfId="96"/>
    <cellStyle name="Stil 1" xfId="97"/>
    <cellStyle name="Style 1" xfId="98"/>
    <cellStyle name="Title 2" xfId="99"/>
    <cellStyle name="Total 2" xfId="100"/>
    <cellStyle name="Verknüpfte Zelle 2" xfId="101"/>
    <cellStyle name="Warnender Text 2" xfId="102"/>
    <cellStyle name="Warning Text 2" xfId="103"/>
    <cellStyle name="Währung 2" xfId="104"/>
    <cellStyle name="Überschrift 1 2" xfId="105"/>
    <cellStyle name="Überschrift 2 2" xfId="106"/>
    <cellStyle name="Überschrift 3 2" xfId="107"/>
    <cellStyle name="Überschrift 4 2" xfId="108"/>
    <cellStyle name="Überschrift 5" xfId="109"/>
    <cellStyle name="Zelle überprüfen 2" xfId="110"/>
    <cellStyle name="標準_Book1" xfId="111"/>
  </cellStyles>
  <dxfs count="57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bgColor auto="1"/>
        </patternFill>
      </fill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externalLink" Target="externalLinks/externalLink1.xml"/><Relationship Id="rId15" Type="http://schemas.openxmlformats.org/officeDocument/2006/relationships/externalLink" Target="externalLinks/externalLink2.xml"/><Relationship Id="rId16" Type="http://schemas.openxmlformats.org/officeDocument/2006/relationships/externalLink" Target="externalLinks/externalLink3.xml"/><Relationship Id="rId17" Type="http://schemas.openxmlformats.org/officeDocument/2006/relationships/theme" Target="theme/theme1.xml"/><Relationship Id="rId18" Type="http://schemas.openxmlformats.org/officeDocument/2006/relationships/styles" Target="styles.xml"/><Relationship Id="rId1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10.xml.rels><?xml version="1.0" encoding="UTF-8" standalone="yes"?>
<Relationships xmlns="http://schemas.openxmlformats.org/package/2006/relationships"><Relationship Id="rId1" Type="http://schemas.microsoft.com/office/2011/relationships/chartStyle" Target="style10.xml"/><Relationship Id="rId2" Type="http://schemas.microsoft.com/office/2011/relationships/chartColorStyle" Target="colors10.xml"/></Relationships>
</file>

<file path=xl/charts/_rels/chart11.xml.rels><?xml version="1.0" encoding="UTF-8" standalone="yes"?>
<Relationships xmlns="http://schemas.openxmlformats.org/package/2006/relationships"><Relationship Id="rId1" Type="http://schemas.microsoft.com/office/2011/relationships/chartStyle" Target="style11.xml"/><Relationship Id="rId2" Type="http://schemas.microsoft.com/office/2011/relationships/chartColorStyle" Target="colors11.xml"/></Relationships>
</file>

<file path=xl/charts/_rels/chart12.xml.rels><?xml version="1.0" encoding="UTF-8" standalone="yes"?>
<Relationships xmlns="http://schemas.openxmlformats.org/package/2006/relationships"><Relationship Id="rId1" Type="http://schemas.microsoft.com/office/2011/relationships/chartStyle" Target="style12.xml"/><Relationship Id="rId2" Type="http://schemas.microsoft.com/office/2011/relationships/chartColorStyle" Target="colors12.xml"/></Relationships>
</file>

<file path=xl/charts/_rels/chart13.xml.rels><?xml version="1.0" encoding="UTF-8" standalone="yes"?>
<Relationships xmlns="http://schemas.openxmlformats.org/package/2006/relationships"><Relationship Id="rId1" Type="http://schemas.microsoft.com/office/2011/relationships/chartStyle" Target="style13.xml"/><Relationship Id="rId2" Type="http://schemas.microsoft.com/office/2011/relationships/chartColorStyle" Target="colors13.xml"/></Relationships>
</file>

<file path=xl/charts/_rels/chart14.xml.rels><?xml version="1.0" encoding="UTF-8" standalone="yes"?>
<Relationships xmlns="http://schemas.openxmlformats.org/package/2006/relationships"><Relationship Id="rId1" Type="http://schemas.microsoft.com/office/2011/relationships/chartStyle" Target="style14.xml"/><Relationship Id="rId2" Type="http://schemas.microsoft.com/office/2011/relationships/chartColorStyle" Target="colors14.xml"/></Relationships>
</file>

<file path=xl/charts/_rels/chart15.xml.rels><?xml version="1.0" encoding="UTF-8" standalone="yes"?>
<Relationships xmlns="http://schemas.openxmlformats.org/package/2006/relationships"><Relationship Id="rId1" Type="http://schemas.microsoft.com/office/2011/relationships/chartStyle" Target="style15.xml"/><Relationship Id="rId2" Type="http://schemas.microsoft.com/office/2011/relationships/chartColorStyle" Target="colors15.xml"/></Relationships>
</file>

<file path=xl/charts/_rels/chart16.xml.rels><?xml version="1.0" encoding="UTF-8" standalone="yes"?>
<Relationships xmlns="http://schemas.openxmlformats.org/package/2006/relationships"><Relationship Id="rId1" Type="http://schemas.microsoft.com/office/2011/relationships/chartStyle" Target="style16.xml"/><Relationship Id="rId2" Type="http://schemas.microsoft.com/office/2011/relationships/chartColorStyle" Target="colors16.xml"/></Relationships>
</file>

<file path=xl/charts/_rels/chart17.xml.rels><?xml version="1.0" encoding="UTF-8" standalone="yes"?>
<Relationships xmlns="http://schemas.openxmlformats.org/package/2006/relationships"><Relationship Id="rId1" Type="http://schemas.microsoft.com/office/2011/relationships/chartStyle" Target="style17.xml"/><Relationship Id="rId2" Type="http://schemas.microsoft.com/office/2011/relationships/chartColorStyle" Target="colors17.xml"/></Relationships>
</file>

<file path=xl/charts/_rels/chart18.xml.rels><?xml version="1.0" encoding="UTF-8" standalone="yes"?>
<Relationships xmlns="http://schemas.openxmlformats.org/package/2006/relationships"><Relationship Id="rId1" Type="http://schemas.microsoft.com/office/2011/relationships/chartStyle" Target="style18.xml"/><Relationship Id="rId2" Type="http://schemas.microsoft.com/office/2011/relationships/chartColorStyle" Target="colors18.xml"/></Relationships>
</file>

<file path=xl/charts/_rels/chart19.xml.rels><?xml version="1.0" encoding="UTF-8" standalone="yes"?>
<Relationships xmlns="http://schemas.openxmlformats.org/package/2006/relationships"><Relationship Id="rId1" Type="http://schemas.microsoft.com/office/2011/relationships/chartStyle" Target="style19.xml"/><Relationship Id="rId2" Type="http://schemas.microsoft.com/office/2011/relationships/chartColorStyle" Target="colors19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20.xml.rels><?xml version="1.0" encoding="UTF-8" standalone="yes"?>
<Relationships xmlns="http://schemas.openxmlformats.org/package/2006/relationships"><Relationship Id="rId1" Type="http://schemas.microsoft.com/office/2011/relationships/chartStyle" Target="style20.xml"/><Relationship Id="rId2" Type="http://schemas.microsoft.com/office/2011/relationships/chartColorStyle" Target="colors20.xml"/></Relationships>
</file>

<file path=xl/charts/_rels/chart21.xml.rels><?xml version="1.0" encoding="UTF-8" standalone="yes"?>
<Relationships xmlns="http://schemas.openxmlformats.org/package/2006/relationships"><Relationship Id="rId1" Type="http://schemas.microsoft.com/office/2011/relationships/chartStyle" Target="style21.xml"/><Relationship Id="rId2" Type="http://schemas.microsoft.com/office/2011/relationships/chartColorStyle" Target="colors21.xml"/></Relationships>
</file>

<file path=xl/charts/_rels/chart22.xml.rels><?xml version="1.0" encoding="UTF-8" standalone="yes"?>
<Relationships xmlns="http://schemas.openxmlformats.org/package/2006/relationships"><Relationship Id="rId1" Type="http://schemas.microsoft.com/office/2011/relationships/chartStyle" Target="style22.xml"/><Relationship Id="rId2" Type="http://schemas.microsoft.com/office/2011/relationships/chartColorStyle" Target="colors22.xml"/></Relationships>
</file>

<file path=xl/charts/_rels/chart23.xml.rels><?xml version="1.0" encoding="UTF-8" standalone="yes"?>
<Relationships xmlns="http://schemas.openxmlformats.org/package/2006/relationships"><Relationship Id="rId1" Type="http://schemas.microsoft.com/office/2011/relationships/chartStyle" Target="style23.xml"/><Relationship Id="rId2" Type="http://schemas.microsoft.com/office/2011/relationships/chartColorStyle" Target="colors23.xml"/></Relationships>
</file>

<file path=xl/charts/_rels/chart24.xml.rels><?xml version="1.0" encoding="UTF-8" standalone="yes"?>
<Relationships xmlns="http://schemas.openxmlformats.org/package/2006/relationships"><Relationship Id="rId1" Type="http://schemas.microsoft.com/office/2011/relationships/chartStyle" Target="style24.xml"/><Relationship Id="rId2" Type="http://schemas.microsoft.com/office/2011/relationships/chartColorStyle" Target="colors24.xml"/></Relationships>
</file>

<file path=xl/charts/_rels/chart25.xml.rels><?xml version="1.0" encoding="UTF-8" standalone="yes"?>
<Relationships xmlns="http://schemas.openxmlformats.org/package/2006/relationships"><Relationship Id="rId1" Type="http://schemas.microsoft.com/office/2011/relationships/chartStyle" Target="style25.xml"/><Relationship Id="rId2" Type="http://schemas.microsoft.com/office/2011/relationships/chartColorStyle" Target="colors25.xml"/></Relationships>
</file>

<file path=xl/charts/_rels/chart26.xml.rels><?xml version="1.0" encoding="UTF-8" standalone="yes"?>
<Relationships xmlns="http://schemas.openxmlformats.org/package/2006/relationships"><Relationship Id="rId1" Type="http://schemas.microsoft.com/office/2011/relationships/chartStyle" Target="style26.xml"/><Relationship Id="rId2" Type="http://schemas.microsoft.com/office/2011/relationships/chartColorStyle" Target="colors26.xml"/></Relationships>
</file>

<file path=xl/charts/_rels/chart27.xml.rels><?xml version="1.0" encoding="UTF-8" standalone="yes"?>
<Relationships xmlns="http://schemas.openxmlformats.org/package/2006/relationships"><Relationship Id="rId1" Type="http://schemas.microsoft.com/office/2011/relationships/chartStyle" Target="style27.xml"/><Relationship Id="rId2" Type="http://schemas.microsoft.com/office/2011/relationships/chartColorStyle" Target="colors27.xml"/></Relationships>
</file>

<file path=xl/charts/_rels/chart28.xml.rels><?xml version="1.0" encoding="UTF-8" standalone="yes"?>
<Relationships xmlns="http://schemas.openxmlformats.org/package/2006/relationships"><Relationship Id="rId1" Type="http://schemas.microsoft.com/office/2011/relationships/chartStyle" Target="style28.xml"/><Relationship Id="rId2" Type="http://schemas.microsoft.com/office/2011/relationships/chartColorStyle" Target="colors28.xml"/></Relationships>
</file>

<file path=xl/charts/_rels/chart29.xml.rels><?xml version="1.0" encoding="UTF-8" standalone="yes"?>
<Relationships xmlns="http://schemas.openxmlformats.org/package/2006/relationships"><Relationship Id="rId1" Type="http://schemas.microsoft.com/office/2011/relationships/chartStyle" Target="style29.xml"/><Relationship Id="rId2" Type="http://schemas.microsoft.com/office/2011/relationships/chartColorStyle" Target="colors29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30.xml.rels><?xml version="1.0" encoding="UTF-8" standalone="yes"?>
<Relationships xmlns="http://schemas.openxmlformats.org/package/2006/relationships"><Relationship Id="rId1" Type="http://schemas.microsoft.com/office/2011/relationships/chartStyle" Target="style30.xml"/><Relationship Id="rId2" Type="http://schemas.microsoft.com/office/2011/relationships/chartColorStyle" Target="colors30.xml"/></Relationships>
</file>

<file path=xl/charts/_rels/chart31.xml.rels><?xml version="1.0" encoding="UTF-8" standalone="yes"?>
<Relationships xmlns="http://schemas.openxmlformats.org/package/2006/relationships"><Relationship Id="rId1" Type="http://schemas.microsoft.com/office/2011/relationships/chartStyle" Target="style31.xml"/><Relationship Id="rId2" Type="http://schemas.microsoft.com/office/2011/relationships/chartColorStyle" Target="colors31.xml"/></Relationships>
</file>

<file path=xl/charts/_rels/chart32.xml.rels><?xml version="1.0" encoding="UTF-8" standalone="yes"?>
<Relationships xmlns="http://schemas.openxmlformats.org/package/2006/relationships"><Relationship Id="rId1" Type="http://schemas.microsoft.com/office/2011/relationships/chartStyle" Target="style32.xml"/><Relationship Id="rId2" Type="http://schemas.microsoft.com/office/2011/relationships/chartColorStyle" Target="colors32.xml"/></Relationships>
</file>

<file path=xl/charts/_rels/chart33.xml.rels><?xml version="1.0" encoding="UTF-8" standalone="yes"?>
<Relationships xmlns="http://schemas.openxmlformats.org/package/2006/relationships"><Relationship Id="rId1" Type="http://schemas.microsoft.com/office/2011/relationships/chartStyle" Target="style33.xml"/><Relationship Id="rId2" Type="http://schemas.microsoft.com/office/2011/relationships/chartColorStyle" Target="colors33.xml"/></Relationships>
</file>

<file path=xl/charts/_rels/chart34.xml.rels><?xml version="1.0" encoding="UTF-8" standalone="yes"?>
<Relationships xmlns="http://schemas.openxmlformats.org/package/2006/relationships"><Relationship Id="rId1" Type="http://schemas.microsoft.com/office/2011/relationships/chartStyle" Target="style34.xml"/><Relationship Id="rId2" Type="http://schemas.microsoft.com/office/2011/relationships/chartColorStyle" Target="colors34.xml"/></Relationships>
</file>

<file path=xl/charts/_rels/chart35.xml.rels><?xml version="1.0" encoding="UTF-8" standalone="yes"?>
<Relationships xmlns="http://schemas.openxmlformats.org/package/2006/relationships"><Relationship Id="rId1" Type="http://schemas.microsoft.com/office/2011/relationships/chartStyle" Target="style35.xml"/><Relationship Id="rId2" Type="http://schemas.microsoft.com/office/2011/relationships/chartColorStyle" Target="colors35.xml"/></Relationships>
</file>

<file path=xl/charts/_rels/chart36.xml.rels><?xml version="1.0" encoding="UTF-8" standalone="yes"?>
<Relationships xmlns="http://schemas.openxmlformats.org/package/2006/relationships"><Relationship Id="rId1" Type="http://schemas.microsoft.com/office/2011/relationships/chartStyle" Target="style36.xml"/><Relationship Id="rId2" Type="http://schemas.microsoft.com/office/2011/relationships/chartColorStyle" Target="colors36.xml"/></Relationships>
</file>

<file path=xl/charts/_rels/chart37.xml.rels><?xml version="1.0" encoding="UTF-8" standalone="yes"?>
<Relationships xmlns="http://schemas.openxmlformats.org/package/2006/relationships"><Relationship Id="rId1" Type="http://schemas.microsoft.com/office/2011/relationships/chartStyle" Target="style37.xml"/><Relationship Id="rId2" Type="http://schemas.microsoft.com/office/2011/relationships/chartColorStyle" Target="colors37.xml"/></Relationships>
</file>

<file path=xl/charts/_rels/chart38.xml.rels><?xml version="1.0" encoding="UTF-8" standalone="yes"?>
<Relationships xmlns="http://schemas.openxmlformats.org/package/2006/relationships"><Relationship Id="rId1" Type="http://schemas.microsoft.com/office/2011/relationships/chartStyle" Target="style38.xml"/><Relationship Id="rId2" Type="http://schemas.microsoft.com/office/2011/relationships/chartColorStyle" Target="colors38.xml"/></Relationships>
</file>

<file path=xl/charts/_rels/chart39.xml.rels><?xml version="1.0" encoding="UTF-8" standalone="yes"?>
<Relationships xmlns="http://schemas.openxmlformats.org/package/2006/relationships"><Relationship Id="rId1" Type="http://schemas.microsoft.com/office/2011/relationships/chartStyle" Target="style39.xml"/><Relationship Id="rId2" Type="http://schemas.microsoft.com/office/2011/relationships/chartColorStyle" Target="colors39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_rels/chart40.xml.rels><?xml version="1.0" encoding="UTF-8" standalone="yes"?>
<Relationships xmlns="http://schemas.openxmlformats.org/package/2006/relationships"><Relationship Id="rId1" Type="http://schemas.microsoft.com/office/2011/relationships/chartStyle" Target="style40.xml"/><Relationship Id="rId2" Type="http://schemas.microsoft.com/office/2011/relationships/chartColorStyle" Target="colors40.xml"/></Relationships>
</file>

<file path=xl/charts/_rels/chart41.xml.rels><?xml version="1.0" encoding="UTF-8" standalone="yes"?>
<Relationships xmlns="http://schemas.openxmlformats.org/package/2006/relationships"><Relationship Id="rId1" Type="http://schemas.microsoft.com/office/2011/relationships/chartStyle" Target="style41.xml"/><Relationship Id="rId2" Type="http://schemas.microsoft.com/office/2011/relationships/chartColorStyle" Target="colors41.xml"/></Relationships>
</file>

<file path=xl/charts/_rels/chart42.xml.rels><?xml version="1.0" encoding="UTF-8" standalone="yes"?>
<Relationships xmlns="http://schemas.openxmlformats.org/package/2006/relationships"><Relationship Id="rId1" Type="http://schemas.microsoft.com/office/2011/relationships/chartStyle" Target="style42.xml"/><Relationship Id="rId2" Type="http://schemas.microsoft.com/office/2011/relationships/chartColorStyle" Target="colors42.xml"/></Relationships>
</file>

<file path=xl/charts/_rels/chart43.xml.rels><?xml version="1.0" encoding="UTF-8" standalone="yes"?>
<Relationships xmlns="http://schemas.openxmlformats.org/package/2006/relationships"><Relationship Id="rId1" Type="http://schemas.microsoft.com/office/2011/relationships/chartStyle" Target="style43.xml"/><Relationship Id="rId2" Type="http://schemas.microsoft.com/office/2011/relationships/chartColorStyle" Target="colors43.xml"/></Relationships>
</file>

<file path=xl/charts/_rels/chart44.xml.rels><?xml version="1.0" encoding="UTF-8" standalone="yes"?>
<Relationships xmlns="http://schemas.openxmlformats.org/package/2006/relationships"><Relationship Id="rId1" Type="http://schemas.microsoft.com/office/2011/relationships/chartStyle" Target="style44.xml"/><Relationship Id="rId2" Type="http://schemas.microsoft.com/office/2011/relationships/chartColorStyle" Target="colors44.xml"/></Relationships>
</file>

<file path=xl/charts/_rels/chart45.xml.rels><?xml version="1.0" encoding="UTF-8" standalone="yes"?>
<Relationships xmlns="http://schemas.openxmlformats.org/package/2006/relationships"><Relationship Id="rId1" Type="http://schemas.microsoft.com/office/2011/relationships/chartStyle" Target="style45.xml"/><Relationship Id="rId2" Type="http://schemas.microsoft.com/office/2011/relationships/chartColorStyle" Target="colors45.xml"/></Relationships>
</file>

<file path=xl/charts/_rels/chart46.xml.rels><?xml version="1.0" encoding="UTF-8" standalone="yes"?>
<Relationships xmlns="http://schemas.openxmlformats.org/package/2006/relationships"><Relationship Id="rId1" Type="http://schemas.microsoft.com/office/2011/relationships/chartStyle" Target="style46.xml"/><Relationship Id="rId2" Type="http://schemas.microsoft.com/office/2011/relationships/chartColorStyle" Target="colors46.xml"/></Relationships>
</file>

<file path=xl/charts/_rels/chart47.xml.rels><?xml version="1.0" encoding="UTF-8" standalone="yes"?>
<Relationships xmlns="http://schemas.openxmlformats.org/package/2006/relationships"><Relationship Id="rId1" Type="http://schemas.microsoft.com/office/2011/relationships/chartStyle" Target="style47.xml"/><Relationship Id="rId2" Type="http://schemas.microsoft.com/office/2011/relationships/chartColorStyle" Target="colors47.xml"/></Relationships>
</file>

<file path=xl/charts/_rels/chart48.xml.rels><?xml version="1.0" encoding="UTF-8" standalone="yes"?>
<Relationships xmlns="http://schemas.openxmlformats.org/package/2006/relationships"><Relationship Id="rId1" Type="http://schemas.microsoft.com/office/2011/relationships/chartStyle" Target="style48.xml"/><Relationship Id="rId2" Type="http://schemas.microsoft.com/office/2011/relationships/chartColorStyle" Target="colors48.xml"/></Relationships>
</file>

<file path=xl/charts/_rels/chart49.xml.rels><?xml version="1.0" encoding="UTF-8" standalone="yes"?>
<Relationships xmlns="http://schemas.openxmlformats.org/package/2006/relationships"><Relationship Id="rId1" Type="http://schemas.microsoft.com/office/2011/relationships/chartStyle" Target="style49.xml"/><Relationship Id="rId2" Type="http://schemas.microsoft.com/office/2011/relationships/chartColorStyle" Target="colors49.xml"/></Relationships>
</file>

<file path=xl/charts/_rels/chart5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_rels/chart50.xml.rels><?xml version="1.0" encoding="UTF-8" standalone="yes"?>
<Relationships xmlns="http://schemas.openxmlformats.org/package/2006/relationships"><Relationship Id="rId1" Type="http://schemas.microsoft.com/office/2011/relationships/chartStyle" Target="style50.xml"/><Relationship Id="rId2" Type="http://schemas.microsoft.com/office/2011/relationships/chartColorStyle" Target="colors50.xml"/></Relationships>
</file>

<file path=xl/charts/_rels/chart51.xml.rels><?xml version="1.0" encoding="UTF-8" standalone="yes"?>
<Relationships xmlns="http://schemas.openxmlformats.org/package/2006/relationships"><Relationship Id="rId1" Type="http://schemas.microsoft.com/office/2011/relationships/chartStyle" Target="style51.xml"/><Relationship Id="rId2" Type="http://schemas.microsoft.com/office/2011/relationships/chartColorStyle" Target="colors51.xml"/></Relationships>
</file>

<file path=xl/charts/_rels/chart52.xml.rels><?xml version="1.0" encoding="UTF-8" standalone="yes"?>
<Relationships xmlns="http://schemas.openxmlformats.org/package/2006/relationships"><Relationship Id="rId1" Type="http://schemas.microsoft.com/office/2011/relationships/chartStyle" Target="style52.xml"/><Relationship Id="rId2" Type="http://schemas.microsoft.com/office/2011/relationships/chartColorStyle" Target="colors52.xml"/></Relationships>
</file>

<file path=xl/charts/_rels/chart53.xml.rels><?xml version="1.0" encoding="UTF-8" standalone="yes"?>
<Relationships xmlns="http://schemas.openxmlformats.org/package/2006/relationships"><Relationship Id="rId1" Type="http://schemas.microsoft.com/office/2011/relationships/chartStyle" Target="style53.xml"/><Relationship Id="rId2" Type="http://schemas.microsoft.com/office/2011/relationships/chartColorStyle" Target="colors53.xml"/></Relationships>
</file>

<file path=xl/charts/_rels/chart54.xml.rels><?xml version="1.0" encoding="UTF-8" standalone="yes"?>
<Relationships xmlns="http://schemas.openxmlformats.org/package/2006/relationships"><Relationship Id="rId1" Type="http://schemas.microsoft.com/office/2011/relationships/chartStyle" Target="style54.xml"/><Relationship Id="rId2" Type="http://schemas.microsoft.com/office/2011/relationships/chartColorStyle" Target="colors54.xml"/></Relationships>
</file>

<file path=xl/charts/_rels/chart55.xml.rels><?xml version="1.0" encoding="UTF-8" standalone="yes"?>
<Relationships xmlns="http://schemas.openxmlformats.org/package/2006/relationships"><Relationship Id="rId1" Type="http://schemas.microsoft.com/office/2011/relationships/chartStyle" Target="style55.xml"/><Relationship Id="rId2" Type="http://schemas.microsoft.com/office/2011/relationships/chartColorStyle" Target="colors55.xml"/></Relationships>
</file>

<file path=xl/charts/_rels/chart56.xml.rels><?xml version="1.0" encoding="UTF-8" standalone="yes"?>
<Relationships xmlns="http://schemas.openxmlformats.org/package/2006/relationships"><Relationship Id="rId1" Type="http://schemas.microsoft.com/office/2011/relationships/chartStyle" Target="style56.xml"/><Relationship Id="rId2" Type="http://schemas.microsoft.com/office/2011/relationships/chartColorStyle" Target="colors56.xml"/></Relationships>
</file>

<file path=xl/charts/_rels/chart57.xml.rels><?xml version="1.0" encoding="UTF-8" standalone="yes"?>
<Relationships xmlns="http://schemas.openxmlformats.org/package/2006/relationships"><Relationship Id="rId1" Type="http://schemas.microsoft.com/office/2011/relationships/chartStyle" Target="style57.xml"/><Relationship Id="rId2" Type="http://schemas.microsoft.com/office/2011/relationships/chartColorStyle" Target="colors57.xml"/></Relationships>
</file>

<file path=xl/charts/_rels/chart58.xml.rels><?xml version="1.0" encoding="UTF-8" standalone="yes"?>
<Relationships xmlns="http://schemas.openxmlformats.org/package/2006/relationships"><Relationship Id="rId1" Type="http://schemas.microsoft.com/office/2011/relationships/chartStyle" Target="style58.xml"/><Relationship Id="rId2" Type="http://schemas.microsoft.com/office/2011/relationships/chartColorStyle" Target="colors58.xml"/></Relationships>
</file>

<file path=xl/charts/_rels/chart59.xml.rels><?xml version="1.0" encoding="UTF-8" standalone="yes"?>
<Relationships xmlns="http://schemas.openxmlformats.org/package/2006/relationships"><Relationship Id="rId1" Type="http://schemas.microsoft.com/office/2011/relationships/chartStyle" Target="style59.xml"/><Relationship Id="rId2" Type="http://schemas.microsoft.com/office/2011/relationships/chartColorStyle" Target="colors59.xml"/></Relationships>
</file>

<file path=xl/charts/_rels/chart6.xml.rels><?xml version="1.0" encoding="UTF-8" standalone="yes"?>
<Relationships xmlns="http://schemas.openxmlformats.org/package/2006/relationships"><Relationship Id="rId1" Type="http://schemas.microsoft.com/office/2011/relationships/chartStyle" Target="style6.xml"/><Relationship Id="rId2" Type="http://schemas.microsoft.com/office/2011/relationships/chartColorStyle" Target="colors6.xml"/></Relationships>
</file>

<file path=xl/charts/_rels/chart60.xml.rels><?xml version="1.0" encoding="UTF-8" standalone="yes"?>
<Relationships xmlns="http://schemas.openxmlformats.org/package/2006/relationships"><Relationship Id="rId1" Type="http://schemas.microsoft.com/office/2011/relationships/chartStyle" Target="style60.xml"/><Relationship Id="rId2" Type="http://schemas.microsoft.com/office/2011/relationships/chartColorStyle" Target="colors60.xml"/></Relationships>
</file>

<file path=xl/charts/_rels/chart61.xml.rels><?xml version="1.0" encoding="UTF-8" standalone="yes"?>
<Relationships xmlns="http://schemas.openxmlformats.org/package/2006/relationships"><Relationship Id="rId1" Type="http://schemas.microsoft.com/office/2011/relationships/chartStyle" Target="style61.xml"/><Relationship Id="rId2" Type="http://schemas.microsoft.com/office/2011/relationships/chartColorStyle" Target="colors61.xml"/></Relationships>
</file>

<file path=xl/charts/_rels/chart62.xml.rels><?xml version="1.0" encoding="UTF-8" standalone="yes"?>
<Relationships xmlns="http://schemas.openxmlformats.org/package/2006/relationships"><Relationship Id="rId1" Type="http://schemas.microsoft.com/office/2011/relationships/chartStyle" Target="style62.xml"/><Relationship Id="rId2" Type="http://schemas.microsoft.com/office/2011/relationships/chartColorStyle" Target="colors62.xml"/></Relationships>
</file>

<file path=xl/charts/_rels/chart63.xml.rels><?xml version="1.0" encoding="UTF-8" standalone="yes"?>
<Relationships xmlns="http://schemas.openxmlformats.org/package/2006/relationships"><Relationship Id="rId1" Type="http://schemas.microsoft.com/office/2011/relationships/chartStyle" Target="style63.xml"/><Relationship Id="rId2" Type="http://schemas.microsoft.com/office/2011/relationships/chartColorStyle" Target="colors63.xml"/></Relationships>
</file>

<file path=xl/charts/_rels/chart64.xml.rels><?xml version="1.0" encoding="UTF-8" standalone="yes"?>
<Relationships xmlns="http://schemas.openxmlformats.org/package/2006/relationships"><Relationship Id="rId1" Type="http://schemas.microsoft.com/office/2011/relationships/chartStyle" Target="style64.xml"/><Relationship Id="rId2" Type="http://schemas.microsoft.com/office/2011/relationships/chartColorStyle" Target="colors64.xml"/></Relationships>
</file>

<file path=xl/charts/_rels/chart65.xml.rels><?xml version="1.0" encoding="UTF-8" standalone="yes"?>
<Relationships xmlns="http://schemas.openxmlformats.org/package/2006/relationships"><Relationship Id="rId1" Type="http://schemas.microsoft.com/office/2011/relationships/chartStyle" Target="style65.xml"/><Relationship Id="rId2" Type="http://schemas.microsoft.com/office/2011/relationships/chartColorStyle" Target="colors65.xml"/></Relationships>
</file>

<file path=xl/charts/_rels/chart66.xml.rels><?xml version="1.0" encoding="UTF-8" standalone="yes"?>
<Relationships xmlns="http://schemas.openxmlformats.org/package/2006/relationships"><Relationship Id="rId1" Type="http://schemas.microsoft.com/office/2011/relationships/chartStyle" Target="style66.xml"/><Relationship Id="rId2" Type="http://schemas.microsoft.com/office/2011/relationships/chartColorStyle" Target="colors66.xml"/></Relationships>
</file>

<file path=xl/charts/_rels/chart67.xml.rels><?xml version="1.0" encoding="UTF-8" standalone="yes"?>
<Relationships xmlns="http://schemas.openxmlformats.org/package/2006/relationships"><Relationship Id="rId1" Type="http://schemas.microsoft.com/office/2011/relationships/chartStyle" Target="style67.xml"/><Relationship Id="rId2" Type="http://schemas.microsoft.com/office/2011/relationships/chartColorStyle" Target="colors67.xml"/></Relationships>
</file>

<file path=xl/charts/_rels/chart68.xml.rels><?xml version="1.0" encoding="UTF-8" standalone="yes"?>
<Relationships xmlns="http://schemas.openxmlformats.org/package/2006/relationships"><Relationship Id="rId1" Type="http://schemas.microsoft.com/office/2011/relationships/chartStyle" Target="style68.xml"/><Relationship Id="rId2" Type="http://schemas.microsoft.com/office/2011/relationships/chartColorStyle" Target="colors68.xml"/></Relationships>
</file>

<file path=xl/charts/_rels/chart69.xml.rels><?xml version="1.0" encoding="UTF-8" standalone="yes"?>
<Relationships xmlns="http://schemas.openxmlformats.org/package/2006/relationships"><Relationship Id="rId1" Type="http://schemas.microsoft.com/office/2011/relationships/chartStyle" Target="style69.xml"/><Relationship Id="rId2" Type="http://schemas.microsoft.com/office/2011/relationships/chartColorStyle" Target="colors69.xml"/></Relationships>
</file>

<file path=xl/charts/_rels/chart7.xml.rels><?xml version="1.0" encoding="UTF-8" standalone="yes"?>
<Relationships xmlns="http://schemas.openxmlformats.org/package/2006/relationships"><Relationship Id="rId1" Type="http://schemas.microsoft.com/office/2011/relationships/chartStyle" Target="style7.xml"/><Relationship Id="rId2" Type="http://schemas.microsoft.com/office/2011/relationships/chartColorStyle" Target="colors7.xml"/></Relationships>
</file>

<file path=xl/charts/_rels/chart70.xml.rels><?xml version="1.0" encoding="UTF-8" standalone="yes"?>
<Relationships xmlns="http://schemas.openxmlformats.org/package/2006/relationships"><Relationship Id="rId1" Type="http://schemas.microsoft.com/office/2011/relationships/chartStyle" Target="style70.xml"/><Relationship Id="rId2" Type="http://schemas.microsoft.com/office/2011/relationships/chartColorStyle" Target="colors70.xml"/></Relationships>
</file>

<file path=xl/charts/_rels/chart71.xml.rels><?xml version="1.0" encoding="UTF-8" standalone="yes"?>
<Relationships xmlns="http://schemas.openxmlformats.org/package/2006/relationships"><Relationship Id="rId1" Type="http://schemas.microsoft.com/office/2011/relationships/chartStyle" Target="style71.xml"/><Relationship Id="rId2" Type="http://schemas.microsoft.com/office/2011/relationships/chartColorStyle" Target="colors71.xml"/></Relationships>
</file>

<file path=xl/charts/_rels/chart8.xml.rels><?xml version="1.0" encoding="UTF-8" standalone="yes"?>
<Relationships xmlns="http://schemas.openxmlformats.org/package/2006/relationships"><Relationship Id="rId1" Type="http://schemas.microsoft.com/office/2011/relationships/chartStyle" Target="style8.xml"/><Relationship Id="rId2" Type="http://schemas.microsoft.com/office/2011/relationships/chartColorStyle" Target="colors8.xml"/></Relationships>
</file>

<file path=xl/charts/_rels/chart9.xml.rels><?xml version="1.0" encoding="UTF-8" standalone="yes"?>
<Relationships xmlns="http://schemas.openxmlformats.org/package/2006/relationships"><Relationship Id="rId1" Type="http://schemas.microsoft.com/office/2011/relationships/chartStyle" Target="style9.xml"/><Relationship Id="rId2" Type="http://schemas.microsoft.com/office/2011/relationships/chartColorStyle" Target="colors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Unsmoothed Norge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'Figur 4-1,2 tabell 4-5'!$T$19:$T$20</c:f>
              <c:strCache>
                <c:ptCount val="2"/>
                <c:pt idx="0">
                  <c:v>Retail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4-5'!$S$21:$S$32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'Figur 4-1,2 tabell 4-5'!$T$21:$T$32</c:f>
              <c:numCache>
                <c:formatCode>General</c:formatCode>
                <c:ptCount val="12"/>
                <c:pt idx="0">
                  <c:v>0.1145524</c:v>
                </c:pt>
                <c:pt idx="1">
                  <c:v>0.1327474</c:v>
                </c:pt>
                <c:pt idx="2">
                  <c:v>0.15283855</c:v>
                </c:pt>
                <c:pt idx="3">
                  <c:v>0.11607135</c:v>
                </c:pt>
                <c:pt idx="4">
                  <c:v>0.24224655</c:v>
                </c:pt>
                <c:pt idx="5">
                  <c:v>0.1446966</c:v>
                </c:pt>
                <c:pt idx="6">
                  <c:v>0.2048016</c:v>
                </c:pt>
                <c:pt idx="7">
                  <c:v>-0.2541906</c:v>
                </c:pt>
                <c:pt idx="8">
                  <c:v>0.1187568</c:v>
                </c:pt>
                <c:pt idx="9">
                  <c:v>0.1093816</c:v>
                </c:pt>
                <c:pt idx="10">
                  <c:v>0.04190315</c:v>
                </c:pt>
                <c:pt idx="11">
                  <c:v>0.01476355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'Figur 4-1,2 tabell 4-5'!$U$19:$U$20</c:f>
              <c:strCache>
                <c:ptCount val="2"/>
                <c:pt idx="0">
                  <c:v>Office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4-5'!$S$21:$S$32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'Figur 4-1,2 tabell 4-5'!$U$21:$U$32</c:f>
              <c:numCache>
                <c:formatCode>General</c:formatCode>
                <c:ptCount val="12"/>
                <c:pt idx="0">
                  <c:v>0.07270185</c:v>
                </c:pt>
                <c:pt idx="1">
                  <c:v>-0.02500565</c:v>
                </c:pt>
                <c:pt idx="2">
                  <c:v>0.063166</c:v>
                </c:pt>
                <c:pt idx="3">
                  <c:v>0.1524</c:v>
                </c:pt>
                <c:pt idx="4">
                  <c:v>0.2059937</c:v>
                </c:pt>
                <c:pt idx="5">
                  <c:v>0.23954645</c:v>
                </c:pt>
                <c:pt idx="6">
                  <c:v>0.20212895</c:v>
                </c:pt>
                <c:pt idx="7">
                  <c:v>-0.43885455</c:v>
                </c:pt>
                <c:pt idx="8">
                  <c:v>0.19176935</c:v>
                </c:pt>
                <c:pt idx="9">
                  <c:v>0.14623815</c:v>
                </c:pt>
                <c:pt idx="10">
                  <c:v>0.0915904</c:v>
                </c:pt>
                <c:pt idx="11">
                  <c:v>0.000817149999999995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'Figur 4-1,2 tabell 4-5'!$V$19:$V$20</c:f>
              <c:strCache>
                <c:ptCount val="2"/>
                <c:pt idx="0">
                  <c:v>Industrial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4-5'!$S$21:$S$32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'Figur 4-1,2 tabell 4-5'!$V$21:$V$32</c:f>
              <c:numCache>
                <c:formatCode>General</c:formatCode>
                <c:ptCount val="12"/>
                <c:pt idx="2">
                  <c:v>0.7181387</c:v>
                </c:pt>
                <c:pt idx="3">
                  <c:v>-0.1927579</c:v>
                </c:pt>
                <c:pt idx="4">
                  <c:v>0.28392175</c:v>
                </c:pt>
                <c:pt idx="5">
                  <c:v>0.2643045</c:v>
                </c:pt>
                <c:pt idx="6">
                  <c:v>-0.04618685</c:v>
                </c:pt>
                <c:pt idx="7">
                  <c:v>-0.11455505</c:v>
                </c:pt>
                <c:pt idx="8">
                  <c:v>0.1945146</c:v>
                </c:pt>
                <c:pt idx="9">
                  <c:v>0.1230275</c:v>
                </c:pt>
                <c:pt idx="10">
                  <c:v>-0.05821245</c:v>
                </c:pt>
                <c:pt idx="11">
                  <c:v>0.046259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'Figur 4-1,2 tabell 4-5'!$W$19:$W$20</c:f>
              <c:strCache>
                <c:ptCount val="2"/>
                <c:pt idx="0">
                  <c:v>Other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4-5'!$S$21:$S$32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'Figur 4-1,2 tabell 4-5'!$W$21:$W$32</c:f>
              <c:numCache>
                <c:formatCode>General</c:formatCode>
                <c:ptCount val="12"/>
                <c:pt idx="0">
                  <c:v>-0.0449045</c:v>
                </c:pt>
                <c:pt idx="1">
                  <c:v>0.03391025</c:v>
                </c:pt>
                <c:pt idx="2">
                  <c:v>0.0634322</c:v>
                </c:pt>
                <c:pt idx="3">
                  <c:v>0.1444798</c:v>
                </c:pt>
                <c:pt idx="4">
                  <c:v>0.21155465</c:v>
                </c:pt>
                <c:pt idx="5">
                  <c:v>0.2048344</c:v>
                </c:pt>
                <c:pt idx="6">
                  <c:v>0.24438745</c:v>
                </c:pt>
                <c:pt idx="7">
                  <c:v>-0.366236</c:v>
                </c:pt>
                <c:pt idx="8">
                  <c:v>0.222012</c:v>
                </c:pt>
                <c:pt idx="9">
                  <c:v>0.11528005</c:v>
                </c:pt>
                <c:pt idx="10">
                  <c:v>0.0401949</c:v>
                </c:pt>
                <c:pt idx="11">
                  <c:v>0.01385255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'Figur 4-1,2 tabell 4-5'!$X$19:$X$20</c:f>
              <c:strCache>
                <c:ptCount val="2"/>
                <c:pt idx="0">
                  <c:v>All Property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4-5'!$S$21:$S$32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'Figur 4-1,2 tabell 4-5'!$X$21:$X$32</c:f>
              <c:numCache>
                <c:formatCode>General</c:formatCode>
                <c:ptCount val="12"/>
                <c:pt idx="0">
                  <c:v>0.07513025</c:v>
                </c:pt>
                <c:pt idx="1">
                  <c:v>0.01547175</c:v>
                </c:pt>
                <c:pt idx="2">
                  <c:v>0.0870588</c:v>
                </c:pt>
                <c:pt idx="3">
                  <c:v>0.1453181</c:v>
                </c:pt>
                <c:pt idx="4">
                  <c:v>0.21891625</c:v>
                </c:pt>
                <c:pt idx="5">
                  <c:v>0.2101348</c:v>
                </c:pt>
                <c:pt idx="6">
                  <c:v>0.1995509</c:v>
                </c:pt>
                <c:pt idx="7">
                  <c:v>-0.364378</c:v>
                </c:pt>
                <c:pt idx="8">
                  <c:v>0.17232705</c:v>
                </c:pt>
                <c:pt idx="9">
                  <c:v>0.13230775</c:v>
                </c:pt>
                <c:pt idx="10">
                  <c:v>0.0642225</c:v>
                </c:pt>
                <c:pt idx="11">
                  <c:v>0.00967754999999999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3439696"/>
        <c:axId val="2138190816"/>
      </c:scatterChart>
      <c:valAx>
        <c:axId val="-2143439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8190816"/>
        <c:crosses val="autoZero"/>
        <c:crossBetween val="midCat"/>
      </c:valAx>
      <c:valAx>
        <c:axId val="213819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4343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'Portefølje Norge '!$C$122</c:f>
              <c:strCache>
                <c:ptCount val="1"/>
                <c:pt idx="0">
                  <c:v>OSLO SE OBX - TOT RETURN IND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val>
            <c:numRef>
              <c:f>'Portefølje Norge '!$C$123:$C$172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'Portefølje Norge '!$D$122</c:f>
              <c:strCache>
                <c:ptCount val="1"/>
                <c:pt idx="0">
                  <c:v>OSLO EXCHANGE ALL SHARE - TOT RETURN IND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'Portefølje Norge '!$D$123:$D$172</c:f>
              <c:numCache>
                <c:formatCode>General</c:formatCode>
                <c:ptCount val="50"/>
                <c:pt idx="0">
                  <c:v>0.0</c:v>
                </c:pt>
                <c:pt idx="1">
                  <c:v>0.0204081632652902</c:v>
                </c:pt>
                <c:pt idx="2">
                  <c:v>0.0408163265305886</c:v>
                </c:pt>
                <c:pt idx="3">
                  <c:v>0.0612244897958855</c:v>
                </c:pt>
                <c:pt idx="4">
                  <c:v>0.0816326530611839</c:v>
                </c:pt>
                <c:pt idx="5">
                  <c:v>0.102040816326482</c:v>
                </c:pt>
                <c:pt idx="6">
                  <c:v>0.122448979591779</c:v>
                </c:pt>
                <c:pt idx="7">
                  <c:v>0.142857142857078</c:v>
                </c:pt>
                <c:pt idx="8">
                  <c:v>0.163265306122375</c:v>
                </c:pt>
                <c:pt idx="9">
                  <c:v>0.183673469387673</c:v>
                </c:pt>
                <c:pt idx="10">
                  <c:v>0.204081632652971</c:v>
                </c:pt>
                <c:pt idx="11">
                  <c:v>0.224489795918269</c:v>
                </c:pt>
                <c:pt idx="12">
                  <c:v>0.244897959183568</c:v>
                </c:pt>
                <c:pt idx="13">
                  <c:v>0.265306122448865</c:v>
                </c:pt>
                <c:pt idx="14">
                  <c:v>0.285714285714163</c:v>
                </c:pt>
                <c:pt idx="15">
                  <c:v>0.306122448979463</c:v>
                </c:pt>
                <c:pt idx="16">
                  <c:v>0.326530612244762</c:v>
                </c:pt>
                <c:pt idx="17">
                  <c:v>0.34693877551006</c:v>
                </c:pt>
                <c:pt idx="18">
                  <c:v>0.367346938775357</c:v>
                </c:pt>
                <c:pt idx="19">
                  <c:v>0.387755102040656</c:v>
                </c:pt>
                <c:pt idx="20">
                  <c:v>0.408163265305953</c:v>
                </c:pt>
                <c:pt idx="21">
                  <c:v>0.428571428571251</c:v>
                </c:pt>
                <c:pt idx="22">
                  <c:v>0.44897959183655</c:v>
                </c:pt>
                <c:pt idx="23">
                  <c:v>0.469387755101848</c:v>
                </c:pt>
                <c:pt idx="24">
                  <c:v>0.489795918367147</c:v>
                </c:pt>
                <c:pt idx="25">
                  <c:v>0.510204081632444</c:v>
                </c:pt>
                <c:pt idx="26">
                  <c:v>0.530612244897743</c:v>
                </c:pt>
                <c:pt idx="27">
                  <c:v>0.551020408163041</c:v>
                </c:pt>
                <c:pt idx="28">
                  <c:v>0.571428571428338</c:v>
                </c:pt>
                <c:pt idx="29">
                  <c:v>0.591836734693637</c:v>
                </c:pt>
                <c:pt idx="30">
                  <c:v>0.612244897958935</c:v>
                </c:pt>
                <c:pt idx="31">
                  <c:v>0.632653061224235</c:v>
                </c:pt>
                <c:pt idx="32">
                  <c:v>0.653061224489531</c:v>
                </c:pt>
                <c:pt idx="33">
                  <c:v>0.673469387754831</c:v>
                </c:pt>
                <c:pt idx="34">
                  <c:v>0.693877551020127</c:v>
                </c:pt>
                <c:pt idx="35">
                  <c:v>0.714285714285426</c:v>
                </c:pt>
                <c:pt idx="36">
                  <c:v>0.734693877550726</c:v>
                </c:pt>
                <c:pt idx="37">
                  <c:v>0.755102040816024</c:v>
                </c:pt>
                <c:pt idx="38">
                  <c:v>0.775510204081322</c:v>
                </c:pt>
                <c:pt idx="39">
                  <c:v>0.795918367346619</c:v>
                </c:pt>
                <c:pt idx="40">
                  <c:v>0.816326530611918</c:v>
                </c:pt>
                <c:pt idx="41">
                  <c:v>0.836734693877216</c:v>
                </c:pt>
                <c:pt idx="42">
                  <c:v>0.857142857142513</c:v>
                </c:pt>
                <c:pt idx="43">
                  <c:v>0.877551020407813</c:v>
                </c:pt>
                <c:pt idx="44">
                  <c:v>0.89795918367311</c:v>
                </c:pt>
                <c:pt idx="45">
                  <c:v>0.918367346938409</c:v>
                </c:pt>
                <c:pt idx="46">
                  <c:v>0.938775510203709</c:v>
                </c:pt>
                <c:pt idx="47">
                  <c:v>0.959183673469005</c:v>
                </c:pt>
                <c:pt idx="48">
                  <c:v>0.979591836734302</c:v>
                </c:pt>
                <c:pt idx="49">
                  <c:v>1.0</c:v>
                </c:pt>
              </c:numCache>
            </c:numRef>
          </c:val>
        </c:ser>
        <c:ser>
          <c:idx val="2"/>
          <c:order val="2"/>
          <c:tx>
            <c:strRef>
              <c:f>'Portefølje Norge '!$E$122</c:f>
              <c:strCache>
                <c:ptCount val="1"/>
                <c:pt idx="0">
                  <c:v>OSLO SE REAL ESTATE - TOT RETURN 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val>
            <c:numRef>
              <c:f>'Portefølje Norge '!$E$123:$E$172</c:f>
              <c:numCache>
                <c:formatCode>0.00E+00</c:formatCode>
                <c:ptCount val="50"/>
                <c:pt idx="0" formatCode="General">
                  <c:v>0.0</c:v>
                </c:pt>
                <c:pt idx="1">
                  <c:v>4.78566838935102E-16</c:v>
                </c:pt>
                <c:pt idx="2">
                  <c:v>7.66747776381749E-16</c:v>
                </c:pt>
                <c:pt idx="3">
                  <c:v>1.0542781925249E-15</c:v>
                </c:pt>
                <c:pt idx="4">
                  <c:v>1.34007388519208E-15</c:v>
                </c:pt>
                <c:pt idx="5">
                  <c:v>1.62630325872826E-15</c:v>
                </c:pt>
                <c:pt idx="6">
                  <c:v>1.91627312975951E-15</c:v>
                </c:pt>
                <c:pt idx="7">
                  <c:v>2.20006304840759E-15</c:v>
                </c:pt>
                <c:pt idx="8">
                  <c:v>8.67361737988404E-19</c:v>
                </c:pt>
                <c:pt idx="9">
                  <c:v>2.60208521396521E-18</c:v>
                </c:pt>
                <c:pt idx="10">
                  <c:v>3.46944695195361E-18</c:v>
                </c:pt>
                <c:pt idx="11">
                  <c:v>1.90819582357449E-17</c:v>
                </c:pt>
                <c:pt idx="12">
                  <c:v>1.73472347597681E-18</c:v>
                </c:pt>
                <c:pt idx="13" formatCode="General">
                  <c:v>0.0</c:v>
                </c:pt>
                <c:pt idx="14">
                  <c:v>5.20417042793042E-18</c:v>
                </c:pt>
                <c:pt idx="15">
                  <c:v>3.46944695195361E-18</c:v>
                </c:pt>
                <c:pt idx="16">
                  <c:v>3.46944695195361E-18</c:v>
                </c:pt>
                <c:pt idx="17">
                  <c:v>1.04083408558608E-17</c:v>
                </c:pt>
                <c:pt idx="18">
                  <c:v>3.46944695195361E-18</c:v>
                </c:pt>
                <c:pt idx="19">
                  <c:v>1.04083408558608E-17</c:v>
                </c:pt>
                <c:pt idx="20">
                  <c:v>6.93889390390723E-18</c:v>
                </c:pt>
                <c:pt idx="21" formatCode="General">
                  <c:v>0.0</c:v>
                </c:pt>
                <c:pt idx="22" formatCode="General">
                  <c:v>0.0</c:v>
                </c:pt>
                <c:pt idx="23" formatCode="General">
                  <c:v>0.0</c:v>
                </c:pt>
                <c:pt idx="24" formatCode="General">
                  <c:v>0.0</c:v>
                </c:pt>
                <c:pt idx="25" formatCode="General">
                  <c:v>0.0</c:v>
                </c:pt>
                <c:pt idx="26" formatCode="General">
                  <c:v>0.0</c:v>
                </c:pt>
                <c:pt idx="27" formatCode="General">
                  <c:v>0.0</c:v>
                </c:pt>
                <c:pt idx="28" formatCode="General">
                  <c:v>0.0</c:v>
                </c:pt>
                <c:pt idx="29" formatCode="General">
                  <c:v>0.0</c:v>
                </c:pt>
                <c:pt idx="30" formatCode="General">
                  <c:v>0.0</c:v>
                </c:pt>
                <c:pt idx="31" formatCode="General">
                  <c:v>0.0</c:v>
                </c:pt>
                <c:pt idx="32" formatCode="General">
                  <c:v>0.0</c:v>
                </c:pt>
                <c:pt idx="33" formatCode="General">
                  <c:v>0.0</c:v>
                </c:pt>
                <c:pt idx="34" formatCode="General">
                  <c:v>0.0</c:v>
                </c:pt>
                <c:pt idx="35" formatCode="General">
                  <c:v>0.0</c:v>
                </c:pt>
                <c:pt idx="36" formatCode="General">
                  <c:v>0.0</c:v>
                </c:pt>
                <c:pt idx="37" formatCode="General">
                  <c:v>0.0</c:v>
                </c:pt>
                <c:pt idx="38" formatCode="General">
                  <c:v>0.0</c:v>
                </c:pt>
                <c:pt idx="39" formatCode="General">
                  <c:v>0.0</c:v>
                </c:pt>
                <c:pt idx="40" formatCode="General">
                  <c:v>0.0</c:v>
                </c:pt>
                <c:pt idx="41" formatCode="General">
                  <c:v>0.0</c:v>
                </c:pt>
                <c:pt idx="42" formatCode="General">
                  <c:v>0.0</c:v>
                </c:pt>
                <c:pt idx="43" formatCode="General">
                  <c:v>0.0</c:v>
                </c:pt>
                <c:pt idx="44" formatCode="General">
                  <c:v>0.0</c:v>
                </c:pt>
                <c:pt idx="45" formatCode="General">
                  <c:v>0.0</c:v>
                </c:pt>
                <c:pt idx="46" formatCode="General">
                  <c:v>0.0</c:v>
                </c:pt>
                <c:pt idx="47" formatCode="General">
                  <c:v>0.0</c:v>
                </c:pt>
                <c:pt idx="48" formatCode="General">
                  <c:v>0.0</c:v>
                </c:pt>
                <c:pt idx="49" formatCode="General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'Portefølje Norge '!$F$122</c:f>
              <c:strCache>
                <c:ptCount val="1"/>
                <c:pt idx="0">
                  <c:v>OB GVT BONDS ALL - TOT RETURN IND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val>
            <c:numRef>
              <c:f>'Portefølje Norge '!$F$123:$F$172</c:f>
              <c:numCache>
                <c:formatCode>General</c:formatCode>
                <c:ptCount val="50"/>
                <c:pt idx="0">
                  <c:v>1.0</c:v>
                </c:pt>
                <c:pt idx="1">
                  <c:v>0.97959183673471</c:v>
                </c:pt>
                <c:pt idx="2">
                  <c:v>0.959183673469412</c:v>
                </c:pt>
                <c:pt idx="3">
                  <c:v>0.938775510204115</c:v>
                </c:pt>
                <c:pt idx="4">
                  <c:v>0.918367346938817</c:v>
                </c:pt>
                <c:pt idx="5">
                  <c:v>0.897959183673519</c:v>
                </c:pt>
                <c:pt idx="6">
                  <c:v>0.877551020408222</c:v>
                </c:pt>
                <c:pt idx="7">
                  <c:v>0.857142857142924</c:v>
                </c:pt>
                <c:pt idx="8">
                  <c:v>0.836734693877624</c:v>
                </c:pt>
                <c:pt idx="9">
                  <c:v>0.816326530612325</c:v>
                </c:pt>
                <c:pt idx="10">
                  <c:v>0.795918367347028</c:v>
                </c:pt>
                <c:pt idx="11">
                  <c:v>0.77551020408173</c:v>
                </c:pt>
                <c:pt idx="12">
                  <c:v>0.755102040816431</c:v>
                </c:pt>
                <c:pt idx="13">
                  <c:v>0.734693877551134</c:v>
                </c:pt>
                <c:pt idx="14">
                  <c:v>0.714285714285835</c:v>
                </c:pt>
                <c:pt idx="15">
                  <c:v>0.693877551020535</c:v>
                </c:pt>
                <c:pt idx="16">
                  <c:v>0.673469387755236</c:v>
                </c:pt>
                <c:pt idx="17">
                  <c:v>0.653061224489938</c:v>
                </c:pt>
                <c:pt idx="18">
                  <c:v>0.632653061224641</c:v>
                </c:pt>
                <c:pt idx="19">
                  <c:v>0.612244897959342</c:v>
                </c:pt>
                <c:pt idx="20">
                  <c:v>0.591836734694045</c:v>
                </c:pt>
                <c:pt idx="21">
                  <c:v>0.571428571428746</c:v>
                </c:pt>
                <c:pt idx="22">
                  <c:v>0.551020408163448</c:v>
                </c:pt>
                <c:pt idx="23">
                  <c:v>0.530612244898149</c:v>
                </c:pt>
                <c:pt idx="24">
                  <c:v>0.51020408163285</c:v>
                </c:pt>
                <c:pt idx="25">
                  <c:v>0.489795918367553</c:v>
                </c:pt>
                <c:pt idx="26">
                  <c:v>0.469387755102254</c:v>
                </c:pt>
                <c:pt idx="27">
                  <c:v>0.448979591836956</c:v>
                </c:pt>
                <c:pt idx="28">
                  <c:v>0.428571428571659</c:v>
                </c:pt>
                <c:pt idx="29">
                  <c:v>0.40816326530636</c:v>
                </c:pt>
                <c:pt idx="30">
                  <c:v>0.387755102041061</c:v>
                </c:pt>
                <c:pt idx="31">
                  <c:v>0.367346938775762</c:v>
                </c:pt>
                <c:pt idx="32">
                  <c:v>0.346938775510465</c:v>
                </c:pt>
                <c:pt idx="33">
                  <c:v>0.326530612245165</c:v>
                </c:pt>
                <c:pt idx="34">
                  <c:v>0.306122448979869</c:v>
                </c:pt>
                <c:pt idx="35">
                  <c:v>0.28571428571457</c:v>
                </c:pt>
                <c:pt idx="36">
                  <c:v>0.26530612244927</c:v>
                </c:pt>
                <c:pt idx="37">
                  <c:v>0.244897959183972</c:v>
                </c:pt>
                <c:pt idx="38">
                  <c:v>0.224489795918674</c:v>
                </c:pt>
                <c:pt idx="39">
                  <c:v>0.204081632653377</c:v>
                </c:pt>
                <c:pt idx="40">
                  <c:v>0.183673469388078</c:v>
                </c:pt>
                <c:pt idx="41">
                  <c:v>0.163265306122779</c:v>
                </c:pt>
                <c:pt idx="42">
                  <c:v>0.142857142857482</c:v>
                </c:pt>
                <c:pt idx="43">
                  <c:v>0.122448979592182</c:v>
                </c:pt>
                <c:pt idx="44">
                  <c:v>0.102040816326885</c:v>
                </c:pt>
                <c:pt idx="45">
                  <c:v>0.0816326530615861</c:v>
                </c:pt>
                <c:pt idx="46">
                  <c:v>0.0612244897962863</c:v>
                </c:pt>
                <c:pt idx="47">
                  <c:v>0.0408163265309901</c:v>
                </c:pt>
                <c:pt idx="48">
                  <c:v>0.0204081632656931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'Portefølje Norge '!$G$122</c:f>
              <c:strCache>
                <c:ptCount val="1"/>
                <c:pt idx="0">
                  <c:v>All Property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val>
            <c:numRef>
              <c:f>'Portefølje Norge '!$G$123:$G$172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9958736"/>
        <c:axId val="2121644144"/>
      </c:areaChart>
      <c:catAx>
        <c:axId val="-2099958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21644144"/>
        <c:crosses val="autoZero"/>
        <c:auto val="1"/>
        <c:lblAlgn val="ctr"/>
        <c:lblOffset val="100"/>
        <c:noMultiLvlLbl val="0"/>
      </c:catAx>
      <c:valAx>
        <c:axId val="2121644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99587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'Portefølje Norge '!$C$175</c:f>
              <c:strCache>
                <c:ptCount val="1"/>
                <c:pt idx="0">
                  <c:v>OSLO SE OBX - TOT RETURN IND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val>
            <c:numRef>
              <c:f>'Portefølje Norge '!$C$176:$C$225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0.0234845855492344</c:v>
                </c:pt>
                <c:pt idx="3">
                  <c:v>0.0470176262790802</c:v>
                </c:pt>
                <c:pt idx="4">
                  <c:v>0.0705506670089229</c:v>
                </c:pt>
                <c:pt idx="5">
                  <c:v>0.0940837077387684</c:v>
                </c:pt>
                <c:pt idx="6">
                  <c:v>0.117616748468611</c:v>
                </c:pt>
                <c:pt idx="7">
                  <c:v>0.141149789198454</c:v>
                </c:pt>
                <c:pt idx="8">
                  <c:v>0.1646828299283</c:v>
                </c:pt>
                <c:pt idx="9">
                  <c:v>0.186056036008155</c:v>
                </c:pt>
                <c:pt idx="10">
                  <c:v>0.206404635107946</c:v>
                </c:pt>
                <c:pt idx="11">
                  <c:v>0.226753234207737</c:v>
                </c:pt>
                <c:pt idx="12">
                  <c:v>0.247101833307527</c:v>
                </c:pt>
                <c:pt idx="13">
                  <c:v>0.267450432407318</c:v>
                </c:pt>
                <c:pt idx="14">
                  <c:v>0.287799031507109</c:v>
                </c:pt>
                <c:pt idx="15">
                  <c:v>0.3081476306069</c:v>
                </c:pt>
                <c:pt idx="16">
                  <c:v>0.328496229706691</c:v>
                </c:pt>
                <c:pt idx="17">
                  <c:v>0.348844828806481</c:v>
                </c:pt>
                <c:pt idx="18">
                  <c:v>0.369193427906272</c:v>
                </c:pt>
                <c:pt idx="19">
                  <c:v>0.389542027006064</c:v>
                </c:pt>
                <c:pt idx="20">
                  <c:v>0.409890626105855</c:v>
                </c:pt>
                <c:pt idx="21">
                  <c:v>0.430239225205644</c:v>
                </c:pt>
                <c:pt idx="22">
                  <c:v>0.450587824305436</c:v>
                </c:pt>
                <c:pt idx="23">
                  <c:v>0.470936423405227</c:v>
                </c:pt>
                <c:pt idx="24">
                  <c:v>0.491285022505018</c:v>
                </c:pt>
                <c:pt idx="25">
                  <c:v>0.511633621604809</c:v>
                </c:pt>
                <c:pt idx="26">
                  <c:v>0.531982220704599</c:v>
                </c:pt>
                <c:pt idx="27">
                  <c:v>0.55233081980439</c:v>
                </c:pt>
                <c:pt idx="28">
                  <c:v>0.572679418904181</c:v>
                </c:pt>
                <c:pt idx="29">
                  <c:v>0.593028018003972</c:v>
                </c:pt>
                <c:pt idx="30">
                  <c:v>0.613376617103763</c:v>
                </c:pt>
                <c:pt idx="31">
                  <c:v>0.633725216203554</c:v>
                </c:pt>
                <c:pt idx="32">
                  <c:v>0.654073815303343</c:v>
                </c:pt>
                <c:pt idx="33">
                  <c:v>0.674422414403136</c:v>
                </c:pt>
                <c:pt idx="34">
                  <c:v>0.694771013502925</c:v>
                </c:pt>
                <c:pt idx="35">
                  <c:v>0.715119612602717</c:v>
                </c:pt>
                <c:pt idx="36">
                  <c:v>0.735468211702508</c:v>
                </c:pt>
                <c:pt idx="37">
                  <c:v>0.755816810802298</c:v>
                </c:pt>
                <c:pt idx="38">
                  <c:v>0.776165409902089</c:v>
                </c:pt>
                <c:pt idx="39">
                  <c:v>0.796514009001881</c:v>
                </c:pt>
                <c:pt idx="40">
                  <c:v>0.816862608101671</c:v>
                </c:pt>
                <c:pt idx="41">
                  <c:v>0.837211207201463</c:v>
                </c:pt>
                <c:pt idx="42">
                  <c:v>0.857559806301254</c:v>
                </c:pt>
                <c:pt idx="43">
                  <c:v>0.877908405401043</c:v>
                </c:pt>
                <c:pt idx="44">
                  <c:v>0.898257004500835</c:v>
                </c:pt>
                <c:pt idx="45">
                  <c:v>0.918605603600621</c:v>
                </c:pt>
                <c:pt idx="46">
                  <c:v>0.938954202700411</c:v>
                </c:pt>
                <c:pt idx="47">
                  <c:v>0.959302801800203</c:v>
                </c:pt>
                <c:pt idx="48">
                  <c:v>0.979651400899993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'Portefølje Norge '!$D$175</c:f>
              <c:strCache>
                <c:ptCount val="1"/>
                <c:pt idx="0">
                  <c:v>OSLO SE REAL ESTATE - TOT RETURN IND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'Portefølje Norge '!$D$176:$D$225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 formatCode="0.00E+00">
                  <c:v>-8.67361737988404E-19</c:v>
                </c:pt>
                <c:pt idx="5" formatCode="0.00E+00">
                  <c:v>1.21430643318377E-17</c:v>
                </c:pt>
                <c:pt idx="6" formatCode="0.00E+00">
                  <c:v>8.67361737988404E-19</c:v>
                </c:pt>
                <c:pt idx="7">
                  <c:v>0.0</c:v>
                </c:pt>
                <c:pt idx="8" formatCode="0.00E+00">
                  <c:v>1.73472347597681E-18</c:v>
                </c:pt>
                <c:pt idx="9" formatCode="0.00E+00">
                  <c:v>8.67361737988404E-19</c:v>
                </c:pt>
                <c:pt idx="10" formatCode="0.00E+00">
                  <c:v>3.03576608295941E-18</c:v>
                </c:pt>
                <c:pt idx="11" formatCode="0.00E+00">
                  <c:v>8.67361737988404E-19</c:v>
                </c:pt>
                <c:pt idx="12" formatCode="0.00E+00">
                  <c:v>1.73472347597681E-18</c:v>
                </c:pt>
                <c:pt idx="13">
                  <c:v>0.0</c:v>
                </c:pt>
                <c:pt idx="14" formatCode="0.00E+00">
                  <c:v>3.46944695195361E-18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 formatCode="0.00E+00">
                  <c:v>3.46944695195361E-18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 formatCode="0.00E+00">
                  <c:v>3.46944695195361E-18</c:v>
                </c:pt>
                <c:pt idx="29">
                  <c:v>0.0</c:v>
                </c:pt>
                <c:pt idx="30" formatCode="0.00E+00">
                  <c:v>3.46944695195361E-18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 formatCode="0.00E+00">
                  <c:v>-3.46944695195361E-18</c:v>
                </c:pt>
                <c:pt idx="35" formatCode="0.00E+00">
                  <c:v>-3.46944695195361E-18</c:v>
                </c:pt>
                <c:pt idx="36" formatCode="0.00E+00">
                  <c:v>-3.46944695195361E-18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 formatCode="0.00E+00">
                  <c:v>6.93889390390723E-18</c:v>
                </c:pt>
                <c:pt idx="43" formatCode="0.00E+00">
                  <c:v>6.93889390390723E-18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'Portefølje Norge '!$E$175</c:f>
              <c:strCache>
                <c:ptCount val="1"/>
                <c:pt idx="0">
                  <c:v>OB GVT BONDS ALL - TOT RETURN 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val>
            <c:numRef>
              <c:f>'Portefølje Norge '!$E$176:$E$225</c:f>
              <c:numCache>
                <c:formatCode>General</c:formatCode>
                <c:ptCount val="50"/>
                <c:pt idx="0">
                  <c:v>0.988106204898952</c:v>
                </c:pt>
                <c:pt idx="1">
                  <c:v>0.905183430089743</c:v>
                </c:pt>
                <c:pt idx="2">
                  <c:v>0.894478333530238</c:v>
                </c:pt>
                <c:pt idx="3">
                  <c:v>0.883922241969581</c:v>
                </c:pt>
                <c:pt idx="4">
                  <c:v>0.873366150408925</c:v>
                </c:pt>
                <c:pt idx="5">
                  <c:v>0.862810058848267</c:v>
                </c:pt>
                <c:pt idx="6">
                  <c:v>0.85225396728761</c:v>
                </c:pt>
                <c:pt idx="7">
                  <c:v>0.841697875726954</c:v>
                </c:pt>
                <c:pt idx="8">
                  <c:v>0.831141784166296</c:v>
                </c:pt>
                <c:pt idx="9">
                  <c:v>0.813943963991844</c:v>
                </c:pt>
                <c:pt idx="10">
                  <c:v>0.793595364892053</c:v>
                </c:pt>
                <c:pt idx="11">
                  <c:v>0.773246765792262</c:v>
                </c:pt>
                <c:pt idx="12">
                  <c:v>0.752898166692472</c:v>
                </c:pt>
                <c:pt idx="13">
                  <c:v>0.732549567592681</c:v>
                </c:pt>
                <c:pt idx="14">
                  <c:v>0.71220096849289</c:v>
                </c:pt>
                <c:pt idx="15">
                  <c:v>0.691852369393099</c:v>
                </c:pt>
                <c:pt idx="16">
                  <c:v>0.671503770293308</c:v>
                </c:pt>
                <c:pt idx="17">
                  <c:v>0.651155171193518</c:v>
                </c:pt>
                <c:pt idx="18">
                  <c:v>0.630806572093727</c:v>
                </c:pt>
                <c:pt idx="19">
                  <c:v>0.610457972993936</c:v>
                </c:pt>
                <c:pt idx="20">
                  <c:v>0.590109373894145</c:v>
                </c:pt>
                <c:pt idx="21">
                  <c:v>0.569760774794355</c:v>
                </c:pt>
                <c:pt idx="22">
                  <c:v>0.549412175694564</c:v>
                </c:pt>
                <c:pt idx="23">
                  <c:v>0.529063576594773</c:v>
                </c:pt>
                <c:pt idx="24">
                  <c:v>0.508714977494982</c:v>
                </c:pt>
                <c:pt idx="25">
                  <c:v>0.488366378395191</c:v>
                </c:pt>
                <c:pt idx="26">
                  <c:v>0.468017779295401</c:v>
                </c:pt>
                <c:pt idx="27">
                  <c:v>0.44766918019561</c:v>
                </c:pt>
                <c:pt idx="28">
                  <c:v>0.427320581095819</c:v>
                </c:pt>
                <c:pt idx="29">
                  <c:v>0.406971981996027</c:v>
                </c:pt>
                <c:pt idx="30">
                  <c:v>0.386623382896236</c:v>
                </c:pt>
                <c:pt idx="31">
                  <c:v>0.366274783796445</c:v>
                </c:pt>
                <c:pt idx="32">
                  <c:v>0.345926184696657</c:v>
                </c:pt>
                <c:pt idx="33">
                  <c:v>0.325577585596863</c:v>
                </c:pt>
                <c:pt idx="34">
                  <c:v>0.305228986497075</c:v>
                </c:pt>
                <c:pt idx="35">
                  <c:v>0.284880387397282</c:v>
                </c:pt>
                <c:pt idx="36">
                  <c:v>0.264531788297491</c:v>
                </c:pt>
                <c:pt idx="37">
                  <c:v>0.244183189197701</c:v>
                </c:pt>
                <c:pt idx="38">
                  <c:v>0.22383459009791</c:v>
                </c:pt>
                <c:pt idx="39">
                  <c:v>0.203485990998119</c:v>
                </c:pt>
                <c:pt idx="40">
                  <c:v>0.183137391898328</c:v>
                </c:pt>
                <c:pt idx="41">
                  <c:v>0.162788792798537</c:v>
                </c:pt>
                <c:pt idx="42">
                  <c:v>0.142440193698746</c:v>
                </c:pt>
                <c:pt idx="43">
                  <c:v>0.122091594598956</c:v>
                </c:pt>
                <c:pt idx="44">
                  <c:v>0.101742995499165</c:v>
                </c:pt>
                <c:pt idx="45">
                  <c:v>0.0813943963993785</c:v>
                </c:pt>
                <c:pt idx="46">
                  <c:v>0.0610457972995888</c:v>
                </c:pt>
                <c:pt idx="47">
                  <c:v>0.0406971981997963</c:v>
                </c:pt>
                <c:pt idx="48">
                  <c:v>0.0203485991000067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'Portefølje Norge '!$F$175</c:f>
              <c:strCache>
                <c:ptCount val="1"/>
                <c:pt idx="0">
                  <c:v>All Property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val>
            <c:numRef>
              <c:f>'Portefølje Norge '!$F$176:$F$225</c:f>
              <c:numCache>
                <c:formatCode>General</c:formatCode>
                <c:ptCount val="50"/>
                <c:pt idx="0">
                  <c:v>0.0118937951010486</c:v>
                </c:pt>
                <c:pt idx="1">
                  <c:v>0.0948165699102564</c:v>
                </c:pt>
                <c:pt idx="2">
                  <c:v>0.0820370809205262</c:v>
                </c:pt>
                <c:pt idx="3">
                  <c:v>0.0690601317513382</c:v>
                </c:pt>
                <c:pt idx="4">
                  <c:v>0.0560831825821519</c:v>
                </c:pt>
                <c:pt idx="5">
                  <c:v>0.043106233412964</c:v>
                </c:pt>
                <c:pt idx="6">
                  <c:v>0.0301292842437776</c:v>
                </c:pt>
                <c:pt idx="7">
                  <c:v>0.0171523350745913</c:v>
                </c:pt>
                <c:pt idx="8">
                  <c:v>0.00417538590540327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5099088"/>
        <c:axId val="-2143425952"/>
      </c:areaChart>
      <c:catAx>
        <c:axId val="2135099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43425952"/>
        <c:crosses val="autoZero"/>
        <c:auto val="1"/>
        <c:lblAlgn val="ctr"/>
        <c:lblOffset val="100"/>
        <c:noMultiLvlLbl val="0"/>
      </c:catAx>
      <c:valAx>
        <c:axId val="-214342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50990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OBX, Eiendomsaksjer, Obligasjoner og Unotert eiendom</c:v>
          </c:tx>
          <c:spPr>
            <a:ln w="19050" cap="rnd">
              <a:solidFill>
                <a:schemeClr val="dk1">
                  <a:tint val="8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Norge '!$AD$17:$AD$66</c:f>
              <c:numCache>
                <c:formatCode>[=0]0;[&gt;0]0.00</c:formatCode>
                <c:ptCount val="50"/>
                <c:pt idx="0">
                  <c:v>0.0335142653694891</c:v>
                </c:pt>
                <c:pt idx="1">
                  <c:v>0.0342540347343187</c:v>
                </c:pt>
                <c:pt idx="2">
                  <c:v>0.036360389264951</c:v>
                </c:pt>
                <c:pt idx="3">
                  <c:v>0.039555193361174</c:v>
                </c:pt>
                <c:pt idx="4">
                  <c:v>0.0435963336992656</c:v>
                </c:pt>
                <c:pt idx="5">
                  <c:v>0.0482717192363435</c:v>
                </c:pt>
                <c:pt idx="6">
                  <c:v>0.0534150636046039</c:v>
                </c:pt>
                <c:pt idx="7">
                  <c:v>0.0589039110549718</c:v>
                </c:pt>
                <c:pt idx="8">
                  <c:v>0.0646503211987154</c:v>
                </c:pt>
                <c:pt idx="9">
                  <c:v>0.0705914222866975</c:v>
                </c:pt>
                <c:pt idx="10">
                  <c:v>0.0766819753635583</c:v>
                </c:pt>
                <c:pt idx="11">
                  <c:v>0.0828722125650118</c:v>
                </c:pt>
                <c:pt idx="12">
                  <c:v>0.0891120813631045</c:v>
                </c:pt>
                <c:pt idx="13">
                  <c:v>0.0953895718360005</c:v>
                </c:pt>
                <c:pt idx="14">
                  <c:v>0.101697717407979</c:v>
                </c:pt>
                <c:pt idx="15">
                  <c:v>0.108031148182725</c:v>
                </c:pt>
                <c:pt idx="16">
                  <c:v>0.114385664180917</c:v>
                </c:pt>
                <c:pt idx="17">
                  <c:v>0.120757936812815</c:v>
                </c:pt>
                <c:pt idx="18">
                  <c:v>0.127145296323588</c:v>
                </c:pt>
                <c:pt idx="19">
                  <c:v>0.13354557795706</c:v>
                </c:pt>
                <c:pt idx="20">
                  <c:v>0.14001919968274</c:v>
                </c:pt>
                <c:pt idx="21">
                  <c:v>0.14684351089025</c:v>
                </c:pt>
                <c:pt idx="22">
                  <c:v>0.154008027453623</c:v>
                </c:pt>
                <c:pt idx="23">
                  <c:v>0.16146746969138</c:v>
                </c:pt>
                <c:pt idx="24">
                  <c:v>0.169182831385806</c:v>
                </c:pt>
                <c:pt idx="25">
                  <c:v>0.177120824270589</c:v>
                </c:pt>
                <c:pt idx="26">
                  <c:v>0.185254726656558</c:v>
                </c:pt>
                <c:pt idx="27">
                  <c:v>0.193560401161486</c:v>
                </c:pt>
                <c:pt idx="28">
                  <c:v>0.20201666227787</c:v>
                </c:pt>
                <c:pt idx="29">
                  <c:v>0.21060537165249</c:v>
                </c:pt>
                <c:pt idx="30">
                  <c:v>0.219310968924886</c:v>
                </c:pt>
                <c:pt idx="31">
                  <c:v>0.228120072338138</c:v>
                </c:pt>
                <c:pt idx="32">
                  <c:v>0.237021141477377</c:v>
                </c:pt>
                <c:pt idx="33">
                  <c:v>0.246004193870382</c:v>
                </c:pt>
                <c:pt idx="34">
                  <c:v>0.255060567487981</c:v>
                </c:pt>
                <c:pt idx="35">
                  <c:v>0.264182721924923</c:v>
                </c:pt>
                <c:pt idx="36">
                  <c:v>0.273364611589361</c:v>
                </c:pt>
                <c:pt idx="37">
                  <c:v>0.282605811582009</c:v>
                </c:pt>
                <c:pt idx="38">
                  <c:v>0.291902068799548</c:v>
                </c:pt>
                <c:pt idx="39">
                  <c:v>0.301248286232455</c:v>
                </c:pt>
                <c:pt idx="40">
                  <c:v>0.310639954457779</c:v>
                </c:pt>
                <c:pt idx="41">
                  <c:v>0.320073072613233</c:v>
                </c:pt>
                <c:pt idx="42">
                  <c:v>0.329544081235919</c:v>
                </c:pt>
                <c:pt idx="43">
                  <c:v>0.339049805046665</c:v>
                </c:pt>
                <c:pt idx="44">
                  <c:v>0.348587404083599</c:v>
                </c:pt>
                <c:pt idx="45">
                  <c:v>0.358154331857522</c:v>
                </c:pt>
                <c:pt idx="46">
                  <c:v>0.367748299424864</c:v>
                </c:pt>
                <c:pt idx="47">
                  <c:v>0.377367244458837</c:v>
                </c:pt>
                <c:pt idx="48">
                  <c:v>0.387009304552278</c:v>
                </c:pt>
                <c:pt idx="49">
                  <c:v>0.39667279411209</c:v>
                </c:pt>
              </c:numCache>
            </c:numRef>
          </c:xVal>
          <c:yVal>
            <c:numRef>
              <c:f>'Portefølje Norge '!$AE$17:$AE$66</c:f>
              <c:numCache>
                <c:formatCode>[=0]0;[&gt;0]0.00</c:formatCode>
                <c:ptCount val="50"/>
                <c:pt idx="0">
                  <c:v>0.0627225180666847</c:v>
                </c:pt>
                <c:pt idx="1">
                  <c:v>0.0646021946180446</c:v>
                </c:pt>
                <c:pt idx="2">
                  <c:v>0.0664818711694047</c:v>
                </c:pt>
                <c:pt idx="3">
                  <c:v>0.0683615477207648</c:v>
                </c:pt>
                <c:pt idx="4">
                  <c:v>0.0702412242721248</c:v>
                </c:pt>
                <c:pt idx="5">
                  <c:v>0.0721209008234849</c:v>
                </c:pt>
                <c:pt idx="6">
                  <c:v>0.0740005773748452</c:v>
                </c:pt>
                <c:pt idx="7">
                  <c:v>0.075880253926205</c:v>
                </c:pt>
                <c:pt idx="8">
                  <c:v>0.0777599304775652</c:v>
                </c:pt>
                <c:pt idx="9">
                  <c:v>0.0796396070289253</c:v>
                </c:pt>
                <c:pt idx="10">
                  <c:v>0.0815192835802853</c:v>
                </c:pt>
                <c:pt idx="11">
                  <c:v>0.0833989601316454</c:v>
                </c:pt>
                <c:pt idx="12">
                  <c:v>0.0852786366830054</c:v>
                </c:pt>
                <c:pt idx="13">
                  <c:v>0.0871583132343655</c:v>
                </c:pt>
                <c:pt idx="14">
                  <c:v>0.0890379897857254</c:v>
                </c:pt>
                <c:pt idx="15">
                  <c:v>0.0909176663370855</c:v>
                </c:pt>
                <c:pt idx="16">
                  <c:v>0.0927973428884455</c:v>
                </c:pt>
                <c:pt idx="17">
                  <c:v>0.0946770194398056</c:v>
                </c:pt>
                <c:pt idx="18">
                  <c:v>0.0965566959911655</c:v>
                </c:pt>
                <c:pt idx="19">
                  <c:v>0.0984363725425256</c:v>
                </c:pt>
                <c:pt idx="20">
                  <c:v>0.100316049093886</c:v>
                </c:pt>
                <c:pt idx="21">
                  <c:v>0.102195725645245</c:v>
                </c:pt>
                <c:pt idx="22">
                  <c:v>0.104075402196605</c:v>
                </c:pt>
                <c:pt idx="23">
                  <c:v>0.105955078747964</c:v>
                </c:pt>
                <c:pt idx="24">
                  <c:v>0.107834755299324</c:v>
                </c:pt>
                <c:pt idx="25">
                  <c:v>0.109714431850684</c:v>
                </c:pt>
                <c:pt idx="26">
                  <c:v>0.111594108402044</c:v>
                </c:pt>
                <c:pt idx="27">
                  <c:v>0.113473784953403</c:v>
                </c:pt>
                <c:pt idx="28">
                  <c:v>0.115353461504763</c:v>
                </c:pt>
                <c:pt idx="29">
                  <c:v>0.117233138056123</c:v>
                </c:pt>
                <c:pt idx="30">
                  <c:v>0.119112814607482</c:v>
                </c:pt>
                <c:pt idx="31">
                  <c:v>0.120992491158842</c:v>
                </c:pt>
                <c:pt idx="32">
                  <c:v>0.122872167710202</c:v>
                </c:pt>
                <c:pt idx="33">
                  <c:v>0.124751844261561</c:v>
                </c:pt>
                <c:pt idx="34">
                  <c:v>0.126631520812921</c:v>
                </c:pt>
                <c:pt idx="35">
                  <c:v>0.128511197364281</c:v>
                </c:pt>
                <c:pt idx="36">
                  <c:v>0.130390873915641</c:v>
                </c:pt>
                <c:pt idx="37">
                  <c:v>0.132270550467</c:v>
                </c:pt>
                <c:pt idx="38">
                  <c:v>0.13415022701836</c:v>
                </c:pt>
                <c:pt idx="39">
                  <c:v>0.13602990356972</c:v>
                </c:pt>
                <c:pt idx="40">
                  <c:v>0.137909580121079</c:v>
                </c:pt>
                <c:pt idx="41">
                  <c:v>0.139789256672439</c:v>
                </c:pt>
                <c:pt idx="42">
                  <c:v>0.141668933223799</c:v>
                </c:pt>
                <c:pt idx="43">
                  <c:v>0.143548609775159</c:v>
                </c:pt>
                <c:pt idx="44">
                  <c:v>0.145428286326518</c:v>
                </c:pt>
                <c:pt idx="45">
                  <c:v>0.147307962877878</c:v>
                </c:pt>
                <c:pt idx="46">
                  <c:v>0.149187639429238</c:v>
                </c:pt>
                <c:pt idx="47">
                  <c:v>0.151067315980597</c:v>
                </c:pt>
                <c:pt idx="48">
                  <c:v>0.152946992531957</c:v>
                </c:pt>
                <c:pt idx="49">
                  <c:v>0.154826669083333</c:v>
                </c:pt>
              </c:numCache>
            </c:numRef>
          </c:yVal>
          <c:smooth val="1"/>
        </c:ser>
        <c:ser>
          <c:idx val="1"/>
          <c:order val="1"/>
          <c:tx>
            <c:v>OBX og Obligasjoner</c:v>
          </c:tx>
          <c:spPr>
            <a:ln w="19050" cap="rnd">
              <a:solidFill>
                <a:schemeClr val="dk1">
                  <a:tint val="5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Norge '!$AD$70:$AD$119</c:f>
              <c:numCache>
                <c:formatCode>[=0]0;[&gt;0]0.00</c:formatCode>
                <c:ptCount val="50"/>
                <c:pt idx="0">
                  <c:v>0.0338401338000077</c:v>
                </c:pt>
                <c:pt idx="1">
                  <c:v>0.037230089714268</c:v>
                </c:pt>
                <c:pt idx="2">
                  <c:v>0.0415076110688841</c:v>
                </c:pt>
                <c:pt idx="3">
                  <c:v>0.0464280221971838</c:v>
                </c:pt>
                <c:pt idx="4">
                  <c:v>0.0518084740715435</c:v>
                </c:pt>
                <c:pt idx="5">
                  <c:v>0.0575200138915544</c:v>
                </c:pt>
                <c:pt idx="6">
                  <c:v>0.0634733273314905</c:v>
                </c:pt>
                <c:pt idx="7">
                  <c:v>0.0696064065942187</c:v>
                </c:pt>
                <c:pt idx="8">
                  <c:v>0.0758756724343973</c:v>
                </c:pt>
                <c:pt idx="9">
                  <c:v>0.0822499894697103</c:v>
                </c:pt>
                <c:pt idx="10">
                  <c:v>0.0887067141773724</c:v>
                </c:pt>
                <c:pt idx="11">
                  <c:v>0.0952290858115727</c:v>
                </c:pt>
                <c:pt idx="12">
                  <c:v>0.101804487626297</c:v>
                </c:pt>
                <c:pt idx="13">
                  <c:v>0.108423271898522</c:v>
                </c:pt>
                <c:pt idx="14">
                  <c:v>0.115077953359852</c:v>
                </c:pt>
                <c:pt idx="15">
                  <c:v>0.121762646496315</c:v>
                </c:pt>
                <c:pt idx="16">
                  <c:v>0.128472666688538</c:v>
                </c:pt>
                <c:pt idx="17">
                  <c:v>0.135204243137281</c:v>
                </c:pt>
                <c:pt idx="18">
                  <c:v>0.141954309235644</c:v>
                </c:pt>
                <c:pt idx="19">
                  <c:v>0.148720347400065</c:v>
                </c:pt>
                <c:pt idx="20">
                  <c:v>0.155500272742546</c:v>
                </c:pt>
                <c:pt idx="21">
                  <c:v>0.16229234482008</c:v>
                </c:pt>
                <c:pt idx="22">
                  <c:v>0.169095099938988</c:v>
                </c:pt>
                <c:pt idx="23">
                  <c:v>0.175907298687504</c:v>
                </c:pt>
                <c:pt idx="24">
                  <c:v>0.182727884877152</c:v>
                </c:pt>
                <c:pt idx="25">
                  <c:v>0.189555953121509</c:v>
                </c:pt>
                <c:pt idx="26">
                  <c:v>0.196390723018967</c:v>
                </c:pt>
                <c:pt idx="27">
                  <c:v>0.203231518431579</c:v>
                </c:pt>
                <c:pt idx="28">
                  <c:v>0.210077750730725</c:v>
                </c:pt>
                <c:pt idx="29">
                  <c:v>0.216928905155904</c:v>
                </c:pt>
                <c:pt idx="30">
                  <c:v>0.223784529635498</c:v>
                </c:pt>
                <c:pt idx="31">
                  <c:v>0.230644225568745</c:v>
                </c:pt>
                <c:pt idx="32">
                  <c:v>0.237507640180719</c:v>
                </c:pt>
                <c:pt idx="33">
                  <c:v>0.244374460147139</c:v>
                </c:pt>
                <c:pt idx="34">
                  <c:v>0.251244406250527</c:v>
                </c:pt>
                <c:pt idx="35">
                  <c:v>0.258117228878929</c:v>
                </c:pt>
                <c:pt idx="36">
                  <c:v>0.264992704216698</c:v>
                </c:pt>
                <c:pt idx="37">
                  <c:v>0.271870631006739</c:v>
                </c:pt>
                <c:pt idx="38">
                  <c:v>0.278750827786949</c:v>
                </c:pt>
                <c:pt idx="39">
                  <c:v>0.285633130522003</c:v>
                </c:pt>
                <c:pt idx="40">
                  <c:v>0.292517390566224</c:v>
                </c:pt>
                <c:pt idx="41">
                  <c:v>0.299403472904924</c:v>
                </c:pt>
                <c:pt idx="42">
                  <c:v>0.306291254630897</c:v>
                </c:pt>
                <c:pt idx="43">
                  <c:v>0.313180623620287</c:v>
                </c:pt>
                <c:pt idx="44">
                  <c:v>0.320071477378098</c:v>
                </c:pt>
                <c:pt idx="45">
                  <c:v>0.326963722028587</c:v>
                </c:pt>
                <c:pt idx="46">
                  <c:v>0.333857271429813</c:v>
                </c:pt>
                <c:pt idx="47">
                  <c:v>0.340752046394905</c:v>
                </c:pt>
                <c:pt idx="48">
                  <c:v>0.347647974005393</c:v>
                </c:pt>
                <c:pt idx="49">
                  <c:v>0.35454498700421</c:v>
                </c:pt>
              </c:numCache>
            </c:numRef>
          </c:xVal>
          <c:yVal>
            <c:numRef>
              <c:f>'Portefølje Norge '!$AE$70:$AE$119</c:f>
              <c:numCache>
                <c:formatCode>[=0]0;[&gt;0]0.00</c:formatCode>
                <c:ptCount val="50"/>
                <c:pt idx="0">
                  <c:v>0.061478789</c:v>
                </c:pt>
                <c:pt idx="1">
                  <c:v>0.0630588797653051</c:v>
                </c:pt>
                <c:pt idx="2">
                  <c:v>0.0646389705306111</c:v>
                </c:pt>
                <c:pt idx="3">
                  <c:v>0.066219061295917</c:v>
                </c:pt>
                <c:pt idx="4">
                  <c:v>0.0677991520612228</c:v>
                </c:pt>
                <c:pt idx="5">
                  <c:v>0.0693792428265288</c:v>
                </c:pt>
                <c:pt idx="6">
                  <c:v>0.0709593335918347</c:v>
                </c:pt>
                <c:pt idx="7">
                  <c:v>0.0725394243571407</c:v>
                </c:pt>
                <c:pt idx="8">
                  <c:v>0.0741195151224465</c:v>
                </c:pt>
                <c:pt idx="9">
                  <c:v>0.0756996058877525</c:v>
                </c:pt>
                <c:pt idx="10">
                  <c:v>0.0772796966530584</c:v>
                </c:pt>
                <c:pt idx="11">
                  <c:v>0.0788597874183644</c:v>
                </c:pt>
                <c:pt idx="12">
                  <c:v>0.0804398781836702</c:v>
                </c:pt>
                <c:pt idx="13">
                  <c:v>0.0820199689489761</c:v>
                </c:pt>
                <c:pt idx="14">
                  <c:v>0.0836000597142821</c:v>
                </c:pt>
                <c:pt idx="15">
                  <c:v>0.085180150479588</c:v>
                </c:pt>
                <c:pt idx="16">
                  <c:v>0.0867602412448939</c:v>
                </c:pt>
                <c:pt idx="17">
                  <c:v>0.0883403320101998</c:v>
                </c:pt>
                <c:pt idx="18">
                  <c:v>0.0899204227755057</c:v>
                </c:pt>
                <c:pt idx="19">
                  <c:v>0.0915005135408117</c:v>
                </c:pt>
                <c:pt idx="20">
                  <c:v>0.0930806043061175</c:v>
                </c:pt>
                <c:pt idx="21">
                  <c:v>0.0946606950714235</c:v>
                </c:pt>
                <c:pt idx="22">
                  <c:v>0.0962407858367294</c:v>
                </c:pt>
                <c:pt idx="23">
                  <c:v>0.0978208766020348</c:v>
                </c:pt>
                <c:pt idx="24">
                  <c:v>0.0994009673673407</c:v>
                </c:pt>
                <c:pt idx="25">
                  <c:v>0.100981058132647</c:v>
                </c:pt>
                <c:pt idx="26">
                  <c:v>0.102561148897952</c:v>
                </c:pt>
                <c:pt idx="27">
                  <c:v>0.104141239663258</c:v>
                </c:pt>
                <c:pt idx="28">
                  <c:v>0.105721330428564</c:v>
                </c:pt>
                <c:pt idx="29">
                  <c:v>0.10730142119387</c:v>
                </c:pt>
                <c:pt idx="30">
                  <c:v>0.108881511959176</c:v>
                </c:pt>
                <c:pt idx="31">
                  <c:v>0.110461602724482</c:v>
                </c:pt>
                <c:pt idx="32">
                  <c:v>0.112041693489788</c:v>
                </c:pt>
                <c:pt idx="33">
                  <c:v>0.113621784255094</c:v>
                </c:pt>
                <c:pt idx="34">
                  <c:v>0.1152018750204</c:v>
                </c:pt>
                <c:pt idx="35">
                  <c:v>0.116781965785706</c:v>
                </c:pt>
                <c:pt idx="36">
                  <c:v>0.118362056551012</c:v>
                </c:pt>
                <c:pt idx="37">
                  <c:v>0.119942147316317</c:v>
                </c:pt>
                <c:pt idx="38">
                  <c:v>0.121522238081623</c:v>
                </c:pt>
                <c:pt idx="39">
                  <c:v>0.123102328846929</c:v>
                </c:pt>
                <c:pt idx="40">
                  <c:v>0.124682419612235</c:v>
                </c:pt>
                <c:pt idx="41">
                  <c:v>0.126262510377541</c:v>
                </c:pt>
                <c:pt idx="42">
                  <c:v>0.127842601142847</c:v>
                </c:pt>
                <c:pt idx="43">
                  <c:v>0.129422691908153</c:v>
                </c:pt>
                <c:pt idx="44">
                  <c:v>0.131002782673459</c:v>
                </c:pt>
                <c:pt idx="45">
                  <c:v>0.132582873438765</c:v>
                </c:pt>
                <c:pt idx="46">
                  <c:v>0.13416296420407</c:v>
                </c:pt>
                <c:pt idx="47">
                  <c:v>0.135743054969376</c:v>
                </c:pt>
                <c:pt idx="48">
                  <c:v>0.137323145734682</c:v>
                </c:pt>
                <c:pt idx="49">
                  <c:v>0.1389032365</c:v>
                </c:pt>
              </c:numCache>
            </c:numRef>
          </c:yVal>
          <c:smooth val="1"/>
        </c:ser>
        <c:ser>
          <c:idx val="2"/>
          <c:order val="2"/>
          <c:tx>
            <c:v>OBX, Obligasjoner og unotert eiendom</c:v>
          </c:tx>
          <c:spPr>
            <a:ln w="19050" cap="rnd">
              <a:solidFill>
                <a:schemeClr val="dk1">
                  <a:tint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Norge '!$AD$123:$AD$172</c:f>
              <c:numCache>
                <c:formatCode>[=0]0;[&gt;0]0.00</c:formatCode>
                <c:ptCount val="50"/>
                <c:pt idx="0">
                  <c:v>0.0335142653694891</c:v>
                </c:pt>
                <c:pt idx="1">
                  <c:v>0.0340220937994599</c:v>
                </c:pt>
                <c:pt idx="2">
                  <c:v>0.0354960348023508</c:v>
                </c:pt>
                <c:pt idx="3">
                  <c:v>0.0377776506286838</c:v>
                </c:pt>
                <c:pt idx="4">
                  <c:v>0.0407221396882651</c:v>
                </c:pt>
                <c:pt idx="5">
                  <c:v>0.0441972149347988</c:v>
                </c:pt>
                <c:pt idx="6">
                  <c:v>0.0480879852835354</c:v>
                </c:pt>
                <c:pt idx="7">
                  <c:v>0.0523017611816352</c:v>
                </c:pt>
                <c:pt idx="8">
                  <c:v>0.0567666582617522</c:v>
                </c:pt>
                <c:pt idx="9">
                  <c:v>0.0614279425924949</c:v>
                </c:pt>
                <c:pt idx="10">
                  <c:v>0.0662441706531354</c:v>
                </c:pt>
                <c:pt idx="11">
                  <c:v>0.0711838993967809</c:v>
                </c:pt>
                <c:pt idx="12">
                  <c:v>0.0762231217845007</c:v>
                </c:pt>
                <c:pt idx="13">
                  <c:v>0.0813346223329013</c:v>
                </c:pt>
                <c:pt idx="14">
                  <c:v>0.0864861019982264</c:v>
                </c:pt>
                <c:pt idx="15">
                  <c:v>0.0916700364313935</c:v>
                </c:pt>
                <c:pt idx="16">
                  <c:v>0.0968812159889191</c:v>
                </c:pt>
                <c:pt idx="17">
                  <c:v>0.102115469618092</c:v>
                </c:pt>
                <c:pt idx="18">
                  <c:v>0.10736942279266</c:v>
                </c:pt>
                <c:pt idx="19">
                  <c:v>0.112640318971528</c:v>
                </c:pt>
                <c:pt idx="20">
                  <c:v>0.117925886288208</c:v>
                </c:pt>
                <c:pt idx="21">
                  <c:v>0.123224236850485</c:v>
                </c:pt>
                <c:pt idx="22">
                  <c:v>0.128533789835915</c:v>
                </c:pt>
                <c:pt idx="23">
                  <c:v>0.133858808994567</c:v>
                </c:pt>
                <c:pt idx="24">
                  <c:v>0.139525714617291</c:v>
                </c:pt>
                <c:pt idx="25">
                  <c:v>0.145680012062305</c:v>
                </c:pt>
                <c:pt idx="26">
                  <c:v>0.152262613173643</c:v>
                </c:pt>
                <c:pt idx="27">
                  <c:v>0.159220405122726</c:v>
                </c:pt>
                <c:pt idx="28">
                  <c:v>0.166506360315182</c:v>
                </c:pt>
                <c:pt idx="29">
                  <c:v>0.174079278561118</c:v>
                </c:pt>
                <c:pt idx="30">
                  <c:v>0.181903323235983</c:v>
                </c:pt>
                <c:pt idx="31">
                  <c:v>0.189947464750693</c:v>
                </c:pt>
                <c:pt idx="32">
                  <c:v>0.198184904337142</c:v>
                </c:pt>
                <c:pt idx="33">
                  <c:v>0.206592521234469</c:v>
                </c:pt>
                <c:pt idx="34">
                  <c:v>0.215150365869762</c:v>
                </c:pt>
                <c:pt idx="35">
                  <c:v>0.2238412084911</c:v>
                </c:pt>
                <c:pt idx="36">
                  <c:v>0.232651546849766</c:v>
                </c:pt>
                <c:pt idx="37">
                  <c:v>0.241577791884402</c:v>
                </c:pt>
                <c:pt idx="38">
                  <c:v>0.250609328776479</c:v>
                </c:pt>
                <c:pt idx="39">
                  <c:v>0.259735174101915</c:v>
                </c:pt>
                <c:pt idx="40">
                  <c:v>0.268945727832971</c:v>
                </c:pt>
                <c:pt idx="41">
                  <c:v>0.278232577588177</c:v>
                </c:pt>
                <c:pt idx="42">
                  <c:v>0.287588332171204</c:v>
                </c:pt>
                <c:pt idx="43">
                  <c:v>0.297006480112083</c:v>
                </c:pt>
                <c:pt idx="44">
                  <c:v>0.306481269434241</c:v>
                </c:pt>
                <c:pt idx="45">
                  <c:v>0.316007605379014</c:v>
                </c:pt>
                <c:pt idx="46">
                  <c:v>0.325580963292746</c:v>
                </c:pt>
                <c:pt idx="47">
                  <c:v>0.33519731430575</c:v>
                </c:pt>
                <c:pt idx="48">
                  <c:v>0.34485306180291</c:v>
                </c:pt>
                <c:pt idx="49">
                  <c:v>0.35454498700421</c:v>
                </c:pt>
              </c:numCache>
            </c:numRef>
          </c:xVal>
          <c:yVal>
            <c:numRef>
              <c:f>'Portefølje Norge '!$AE$123:$AE$172</c:f>
              <c:numCache>
                <c:formatCode>[=0]0;[&gt;0]0.00</c:formatCode>
                <c:ptCount val="50"/>
                <c:pt idx="0">
                  <c:v>0.0627225180666847</c:v>
                </c:pt>
                <c:pt idx="1">
                  <c:v>0.0642772266061399</c:v>
                </c:pt>
                <c:pt idx="2">
                  <c:v>0.0658319351455952</c:v>
                </c:pt>
                <c:pt idx="3">
                  <c:v>0.0673866436850506</c:v>
                </c:pt>
                <c:pt idx="4">
                  <c:v>0.0689413522245059</c:v>
                </c:pt>
                <c:pt idx="5">
                  <c:v>0.0704960607639612</c:v>
                </c:pt>
                <c:pt idx="6">
                  <c:v>0.0720507693034165</c:v>
                </c:pt>
                <c:pt idx="7">
                  <c:v>0.0736054778428719</c:v>
                </c:pt>
                <c:pt idx="8">
                  <c:v>0.0751601863823271</c:v>
                </c:pt>
                <c:pt idx="9">
                  <c:v>0.0767148949217825</c:v>
                </c:pt>
                <c:pt idx="10">
                  <c:v>0.078269603461238</c:v>
                </c:pt>
                <c:pt idx="11">
                  <c:v>0.0798243120006932</c:v>
                </c:pt>
                <c:pt idx="12">
                  <c:v>0.0813790205401484</c:v>
                </c:pt>
                <c:pt idx="13">
                  <c:v>0.0829337290796038</c:v>
                </c:pt>
                <c:pt idx="14">
                  <c:v>0.0844884376190591</c:v>
                </c:pt>
                <c:pt idx="15">
                  <c:v>0.0860431461585146</c:v>
                </c:pt>
                <c:pt idx="16">
                  <c:v>0.0875978546979698</c:v>
                </c:pt>
                <c:pt idx="17">
                  <c:v>0.0891525632374252</c:v>
                </c:pt>
                <c:pt idx="18">
                  <c:v>0.0907072717768807</c:v>
                </c:pt>
                <c:pt idx="19">
                  <c:v>0.0922619803163359</c:v>
                </c:pt>
                <c:pt idx="20">
                  <c:v>0.0938166888557912</c:v>
                </c:pt>
                <c:pt idx="21">
                  <c:v>0.0953713973952465</c:v>
                </c:pt>
                <c:pt idx="22">
                  <c:v>0.096926105934702</c:v>
                </c:pt>
                <c:pt idx="23">
                  <c:v>0.0984808144741573</c:v>
                </c:pt>
                <c:pt idx="24">
                  <c:v>0.100035523013613</c:v>
                </c:pt>
                <c:pt idx="25">
                  <c:v>0.101590231553068</c:v>
                </c:pt>
                <c:pt idx="26">
                  <c:v>0.103144940092523</c:v>
                </c:pt>
                <c:pt idx="27">
                  <c:v>0.104699648631979</c:v>
                </c:pt>
                <c:pt idx="28">
                  <c:v>0.106254357171434</c:v>
                </c:pt>
                <c:pt idx="29">
                  <c:v>0.107809065710889</c:v>
                </c:pt>
                <c:pt idx="30">
                  <c:v>0.109363774250345</c:v>
                </c:pt>
                <c:pt idx="31">
                  <c:v>0.1109184827898</c:v>
                </c:pt>
                <c:pt idx="32">
                  <c:v>0.112473191329255</c:v>
                </c:pt>
                <c:pt idx="33">
                  <c:v>0.114027899868711</c:v>
                </c:pt>
                <c:pt idx="34">
                  <c:v>0.115582608408166</c:v>
                </c:pt>
                <c:pt idx="35">
                  <c:v>0.117137316947621</c:v>
                </c:pt>
                <c:pt idx="36">
                  <c:v>0.118692025487076</c:v>
                </c:pt>
                <c:pt idx="37">
                  <c:v>0.120246734026532</c:v>
                </c:pt>
                <c:pt idx="38">
                  <c:v>0.121801442565987</c:v>
                </c:pt>
                <c:pt idx="39">
                  <c:v>0.123356151105442</c:v>
                </c:pt>
                <c:pt idx="40">
                  <c:v>0.124910859644898</c:v>
                </c:pt>
                <c:pt idx="41">
                  <c:v>0.126465568184353</c:v>
                </c:pt>
                <c:pt idx="42">
                  <c:v>0.128020276723808</c:v>
                </c:pt>
                <c:pt idx="43">
                  <c:v>0.129574985263264</c:v>
                </c:pt>
                <c:pt idx="44">
                  <c:v>0.131129693802719</c:v>
                </c:pt>
                <c:pt idx="45">
                  <c:v>0.132684402342174</c:v>
                </c:pt>
                <c:pt idx="46">
                  <c:v>0.13423911088163</c:v>
                </c:pt>
                <c:pt idx="47">
                  <c:v>0.135793819421085</c:v>
                </c:pt>
                <c:pt idx="48">
                  <c:v>0.13734852796054</c:v>
                </c:pt>
                <c:pt idx="49">
                  <c:v>0.1389032365</c:v>
                </c:pt>
              </c:numCache>
            </c:numRef>
          </c:yVal>
          <c:smooth val="1"/>
        </c:ser>
        <c:ser>
          <c:idx val="3"/>
          <c:order val="3"/>
          <c:tx>
            <c:v>OBX, Eiendomsaksjer og Obligasjoner</c:v>
          </c:tx>
          <c:spPr>
            <a:ln w="19050" cap="rnd">
              <a:solidFill>
                <a:schemeClr val="dk1">
                  <a:tint val="9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Norge '!$AD$176:$AD$225</c:f>
              <c:numCache>
                <c:formatCode>[=0]0;[&gt;0]0.00</c:formatCode>
                <c:ptCount val="50"/>
                <c:pt idx="0">
                  <c:v>0.0338401338000077</c:v>
                </c:pt>
                <c:pt idx="1">
                  <c:v>0.0377602219112717</c:v>
                </c:pt>
                <c:pt idx="2">
                  <c:v>0.0427509734777884</c:v>
                </c:pt>
                <c:pt idx="3">
                  <c:v>0.0484828709869019</c:v>
                </c:pt>
                <c:pt idx="4">
                  <c:v>0.0547217179188032</c:v>
                </c:pt>
                <c:pt idx="5">
                  <c:v>0.0613097946029607</c:v>
                </c:pt>
                <c:pt idx="6">
                  <c:v>0.0681458140636264</c:v>
                </c:pt>
                <c:pt idx="7">
                  <c:v>0.0751621553203228</c:v>
                </c:pt>
                <c:pt idx="8">
                  <c:v>0.0823127193589382</c:v>
                </c:pt>
                <c:pt idx="9">
                  <c:v>0.0895653644105535</c:v>
                </c:pt>
                <c:pt idx="10">
                  <c:v>0.0968971712362752</c:v>
                </c:pt>
                <c:pt idx="11">
                  <c:v>0.104291445684936</c:v>
                </c:pt>
                <c:pt idx="12">
                  <c:v>0.111735786793581</c:v>
                </c:pt>
                <c:pt idx="13">
                  <c:v>0.119220816200747</c:v>
                </c:pt>
                <c:pt idx="14">
                  <c:v>0.126739325146652</c:v>
                </c:pt>
                <c:pt idx="15">
                  <c:v>0.134285690300756</c:v>
                </c:pt>
                <c:pt idx="16">
                  <c:v>0.141855466085508</c:v>
                </c:pt>
                <c:pt idx="17">
                  <c:v>0.149445095118536</c:v>
                </c:pt>
                <c:pt idx="18">
                  <c:v>0.157051699161469</c:v>
                </c:pt>
                <c:pt idx="19">
                  <c:v>0.164672925892147</c:v>
                </c:pt>
                <c:pt idx="20">
                  <c:v>0.172306835012794</c:v>
                </c:pt>
                <c:pt idx="21">
                  <c:v>0.179951812495003</c:v>
                </c:pt>
                <c:pt idx="22">
                  <c:v>0.187606505234259</c:v>
                </c:pt>
                <c:pt idx="23">
                  <c:v>0.195269770702104</c:v>
                </c:pt>
                <c:pt idx="24">
                  <c:v>0.202940637753404</c:v>
                </c:pt>
                <c:pt idx="25">
                  <c:v>0.210618275824602</c:v>
                </c:pt>
                <c:pt idx="26">
                  <c:v>0.218301970510491</c:v>
                </c:pt>
                <c:pt idx="27">
                  <c:v>0.225991104037445</c:v>
                </c:pt>
                <c:pt idx="28">
                  <c:v>0.233685139530156</c:v>
                </c:pt>
                <c:pt idx="29">
                  <c:v>0.241383608242686</c:v>
                </c:pt>
                <c:pt idx="30">
                  <c:v>0.249086099124686</c:v>
                </c:pt>
                <c:pt idx="31">
                  <c:v>0.256792250241149</c:v>
                </c:pt>
                <c:pt idx="32">
                  <c:v>0.264501741673921</c:v>
                </c:pt>
                <c:pt idx="33">
                  <c:v>0.272214289615786</c:v>
                </c:pt>
                <c:pt idx="34">
                  <c:v>0.279929641430452</c:v>
                </c:pt>
                <c:pt idx="35">
                  <c:v>0.287647571499571</c:v>
                </c:pt>
                <c:pt idx="36">
                  <c:v>0.295367877714698</c:v>
                </c:pt>
                <c:pt idx="37">
                  <c:v>0.303090378500595</c:v>
                </c:pt>
                <c:pt idx="38">
                  <c:v>0.310814910278526</c:v>
                </c:pt>
                <c:pt idx="39">
                  <c:v>0.318541325295679</c:v>
                </c:pt>
                <c:pt idx="40">
                  <c:v>0.326269489760644</c:v>
                </c:pt>
                <c:pt idx="41">
                  <c:v>0.333999282235875</c:v>
                </c:pt>
                <c:pt idx="42">
                  <c:v>0.341730592246807</c:v>
                </c:pt>
                <c:pt idx="43">
                  <c:v>0.349463319074395</c:v>
                </c:pt>
                <c:pt idx="44">
                  <c:v>0.357197370703503</c:v>
                </c:pt>
                <c:pt idx="45">
                  <c:v>0.36493266290422</c:v>
                </c:pt>
                <c:pt idx="46">
                  <c:v>0.37266911842692</c:v>
                </c:pt>
                <c:pt idx="47">
                  <c:v>0.380406666295027</c:v>
                </c:pt>
                <c:pt idx="48">
                  <c:v>0.388206077288692</c:v>
                </c:pt>
                <c:pt idx="49">
                  <c:v>0.39667279411209</c:v>
                </c:pt>
              </c:numCache>
            </c:numRef>
          </c:xVal>
          <c:yVal>
            <c:numRef>
              <c:f>'Portefølje Norge '!$AE$176:$AE$225</c:f>
              <c:numCache>
                <c:formatCode>[=0]0;[&gt;0]0.00</c:formatCode>
                <c:ptCount val="50"/>
                <c:pt idx="0">
                  <c:v>0.061478789</c:v>
                </c:pt>
                <c:pt idx="1">
                  <c:v>0.0633838477772098</c:v>
                </c:pt>
                <c:pt idx="2">
                  <c:v>0.0652889065544205</c:v>
                </c:pt>
                <c:pt idx="3">
                  <c:v>0.0671939653316312</c:v>
                </c:pt>
                <c:pt idx="4">
                  <c:v>0.0690990241088417</c:v>
                </c:pt>
                <c:pt idx="5">
                  <c:v>0.0710040828860524</c:v>
                </c:pt>
                <c:pt idx="6">
                  <c:v>0.0729091416632631</c:v>
                </c:pt>
                <c:pt idx="7">
                  <c:v>0.0748142004404737</c:v>
                </c:pt>
                <c:pt idx="8">
                  <c:v>0.0767192592176843</c:v>
                </c:pt>
                <c:pt idx="9">
                  <c:v>0.078624317994895</c:v>
                </c:pt>
                <c:pt idx="10">
                  <c:v>0.0805293767721056</c:v>
                </c:pt>
                <c:pt idx="11">
                  <c:v>0.0824344355493163</c:v>
                </c:pt>
                <c:pt idx="12">
                  <c:v>0.084339494326527</c:v>
                </c:pt>
                <c:pt idx="13">
                  <c:v>0.0862445531037375</c:v>
                </c:pt>
                <c:pt idx="14">
                  <c:v>0.0881496118809482</c:v>
                </c:pt>
                <c:pt idx="15">
                  <c:v>0.0900546706581589</c:v>
                </c:pt>
                <c:pt idx="16">
                  <c:v>0.0919597294353695</c:v>
                </c:pt>
                <c:pt idx="17">
                  <c:v>0.0938647882125801</c:v>
                </c:pt>
                <c:pt idx="18">
                  <c:v>0.0957698469897908</c:v>
                </c:pt>
                <c:pt idx="19">
                  <c:v>0.0976749057669976</c:v>
                </c:pt>
                <c:pt idx="20">
                  <c:v>0.099579964544208</c:v>
                </c:pt>
                <c:pt idx="21">
                  <c:v>0.101485023321418</c:v>
                </c:pt>
                <c:pt idx="22">
                  <c:v>0.103390082098629</c:v>
                </c:pt>
                <c:pt idx="23">
                  <c:v>0.105295140875839</c:v>
                </c:pt>
                <c:pt idx="24">
                  <c:v>0.10720019965305</c:v>
                </c:pt>
                <c:pt idx="25">
                  <c:v>0.10910525843026</c:v>
                </c:pt>
                <c:pt idx="26">
                  <c:v>0.111010317207471</c:v>
                </c:pt>
                <c:pt idx="27">
                  <c:v>0.112915375984681</c:v>
                </c:pt>
                <c:pt idx="28">
                  <c:v>0.114820434761891</c:v>
                </c:pt>
                <c:pt idx="29">
                  <c:v>0.116725493539102</c:v>
                </c:pt>
                <c:pt idx="30">
                  <c:v>0.118630552316312</c:v>
                </c:pt>
                <c:pt idx="31">
                  <c:v>0.120535611093523</c:v>
                </c:pt>
                <c:pt idx="32">
                  <c:v>0.122440669870733</c:v>
                </c:pt>
                <c:pt idx="33">
                  <c:v>0.124345728647944</c:v>
                </c:pt>
                <c:pt idx="34">
                  <c:v>0.126250787425154</c:v>
                </c:pt>
                <c:pt idx="35">
                  <c:v>0.128155846202365</c:v>
                </c:pt>
                <c:pt idx="36">
                  <c:v>0.130060904979575</c:v>
                </c:pt>
                <c:pt idx="37">
                  <c:v>0.131965963756785</c:v>
                </c:pt>
                <c:pt idx="38">
                  <c:v>0.133871022533996</c:v>
                </c:pt>
                <c:pt idx="39">
                  <c:v>0.135776081311206</c:v>
                </c:pt>
                <c:pt idx="40">
                  <c:v>0.137681140088417</c:v>
                </c:pt>
                <c:pt idx="41">
                  <c:v>0.139586198865627</c:v>
                </c:pt>
                <c:pt idx="42">
                  <c:v>0.141491257642838</c:v>
                </c:pt>
                <c:pt idx="43">
                  <c:v>0.143396316420048</c:v>
                </c:pt>
                <c:pt idx="44">
                  <c:v>0.145301375197259</c:v>
                </c:pt>
                <c:pt idx="45">
                  <c:v>0.147206433974469</c:v>
                </c:pt>
                <c:pt idx="46">
                  <c:v>0.14911149275168</c:v>
                </c:pt>
                <c:pt idx="47">
                  <c:v>0.15101655152889</c:v>
                </c:pt>
                <c:pt idx="48">
                  <c:v>0.152921610306099</c:v>
                </c:pt>
                <c:pt idx="49">
                  <c:v>0.154826669083333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4266304"/>
        <c:axId val="-2104799680"/>
      </c:scatterChart>
      <c:valAx>
        <c:axId val="-2104266304"/>
        <c:scaling>
          <c:orientation val="minMax"/>
          <c:max val="0.4"/>
          <c:min val="0.02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Standardavvik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[=0]0;[&gt;0]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4799680"/>
        <c:crosses val="autoZero"/>
        <c:crossBetween val="midCat"/>
      </c:valAx>
      <c:valAx>
        <c:axId val="-2104799680"/>
        <c:scaling>
          <c:orientation val="minMax"/>
          <c:max val="0.16"/>
          <c:min val="0.0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[=0]0;[&gt;0]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4266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Aksjer, Eiendomsaksjer, Obligasjoner og Unotert eiendom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'Portefølje Norge '!$AF$16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'Portefølje Norge '!$AE$17:$AE$66</c:f>
              <c:numCache>
                <c:formatCode>[=0]0;[&gt;0]0.00</c:formatCode>
                <c:ptCount val="50"/>
                <c:pt idx="0">
                  <c:v>0.0627225180666847</c:v>
                </c:pt>
                <c:pt idx="1">
                  <c:v>0.0646021946180446</c:v>
                </c:pt>
                <c:pt idx="2">
                  <c:v>0.0664818711694047</c:v>
                </c:pt>
                <c:pt idx="3">
                  <c:v>0.0683615477207648</c:v>
                </c:pt>
                <c:pt idx="4">
                  <c:v>0.0702412242721248</c:v>
                </c:pt>
                <c:pt idx="5">
                  <c:v>0.0721209008234849</c:v>
                </c:pt>
                <c:pt idx="6">
                  <c:v>0.0740005773748452</c:v>
                </c:pt>
                <c:pt idx="7">
                  <c:v>0.075880253926205</c:v>
                </c:pt>
                <c:pt idx="8">
                  <c:v>0.0777599304775652</c:v>
                </c:pt>
                <c:pt idx="9">
                  <c:v>0.0796396070289253</c:v>
                </c:pt>
                <c:pt idx="10">
                  <c:v>0.0815192835802853</c:v>
                </c:pt>
                <c:pt idx="11">
                  <c:v>0.0833989601316454</c:v>
                </c:pt>
                <c:pt idx="12">
                  <c:v>0.0852786366830054</c:v>
                </c:pt>
                <c:pt idx="13">
                  <c:v>0.0871583132343655</c:v>
                </c:pt>
                <c:pt idx="14">
                  <c:v>0.0890379897857254</c:v>
                </c:pt>
                <c:pt idx="15">
                  <c:v>0.0909176663370855</c:v>
                </c:pt>
                <c:pt idx="16">
                  <c:v>0.0927973428884455</c:v>
                </c:pt>
                <c:pt idx="17">
                  <c:v>0.0946770194398056</c:v>
                </c:pt>
                <c:pt idx="18">
                  <c:v>0.0965566959911655</c:v>
                </c:pt>
                <c:pt idx="19">
                  <c:v>0.0984363725425256</c:v>
                </c:pt>
                <c:pt idx="20">
                  <c:v>0.100316049093886</c:v>
                </c:pt>
                <c:pt idx="21">
                  <c:v>0.102195725645245</c:v>
                </c:pt>
                <c:pt idx="22">
                  <c:v>0.104075402196605</c:v>
                </c:pt>
                <c:pt idx="23">
                  <c:v>0.105955078747964</c:v>
                </c:pt>
                <c:pt idx="24">
                  <c:v>0.107834755299324</c:v>
                </c:pt>
                <c:pt idx="25">
                  <c:v>0.109714431850684</c:v>
                </c:pt>
                <c:pt idx="26">
                  <c:v>0.111594108402044</c:v>
                </c:pt>
                <c:pt idx="27">
                  <c:v>0.113473784953403</c:v>
                </c:pt>
                <c:pt idx="28">
                  <c:v>0.115353461504763</c:v>
                </c:pt>
                <c:pt idx="29">
                  <c:v>0.117233138056123</c:v>
                </c:pt>
                <c:pt idx="30">
                  <c:v>0.119112814607482</c:v>
                </c:pt>
                <c:pt idx="31">
                  <c:v>0.120992491158842</c:v>
                </c:pt>
                <c:pt idx="32">
                  <c:v>0.122872167710202</c:v>
                </c:pt>
                <c:pt idx="33">
                  <c:v>0.124751844261561</c:v>
                </c:pt>
                <c:pt idx="34">
                  <c:v>0.126631520812921</c:v>
                </c:pt>
                <c:pt idx="35">
                  <c:v>0.128511197364281</c:v>
                </c:pt>
                <c:pt idx="36">
                  <c:v>0.130390873915641</c:v>
                </c:pt>
                <c:pt idx="37">
                  <c:v>0.132270550467</c:v>
                </c:pt>
                <c:pt idx="38">
                  <c:v>0.13415022701836</c:v>
                </c:pt>
                <c:pt idx="39">
                  <c:v>0.13602990356972</c:v>
                </c:pt>
                <c:pt idx="40">
                  <c:v>0.137909580121079</c:v>
                </c:pt>
                <c:pt idx="41">
                  <c:v>0.139789256672439</c:v>
                </c:pt>
                <c:pt idx="42">
                  <c:v>0.141668933223799</c:v>
                </c:pt>
                <c:pt idx="43">
                  <c:v>0.143548609775159</c:v>
                </c:pt>
                <c:pt idx="44">
                  <c:v>0.145428286326518</c:v>
                </c:pt>
                <c:pt idx="45">
                  <c:v>0.147307962877878</c:v>
                </c:pt>
                <c:pt idx="46">
                  <c:v>0.149187639429238</c:v>
                </c:pt>
                <c:pt idx="47">
                  <c:v>0.151067315980597</c:v>
                </c:pt>
                <c:pt idx="48">
                  <c:v>0.152946992531957</c:v>
                </c:pt>
                <c:pt idx="49">
                  <c:v>0.154826669083333</c:v>
                </c:pt>
              </c:numCache>
            </c:numRef>
          </c:cat>
          <c:val>
            <c:numRef>
              <c:f>'Portefølje Norge '!$AF$17:$AF$66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0.00508360018698338</c:v>
                </c:pt>
                <c:pt idx="12">
                  <c:v>0.00743592835791211</c:v>
                </c:pt>
                <c:pt idx="13">
                  <c:v>0.00978825652884086</c:v>
                </c:pt>
                <c:pt idx="14">
                  <c:v>0.0121405846997695</c:v>
                </c:pt>
                <c:pt idx="15">
                  <c:v>0.0144929128706983</c:v>
                </c:pt>
                <c:pt idx="16">
                  <c:v>0.016845241041627</c:v>
                </c:pt>
                <c:pt idx="17">
                  <c:v>0.0191975692125558</c:v>
                </c:pt>
                <c:pt idx="18">
                  <c:v>0.0215498973834844</c:v>
                </c:pt>
                <c:pt idx="19">
                  <c:v>0.0239022255544131</c:v>
                </c:pt>
                <c:pt idx="20">
                  <c:v>0.0222929618368471</c:v>
                </c:pt>
                <c:pt idx="21">
                  <c:v>0.0175163791764499</c:v>
                </c:pt>
                <c:pt idx="22">
                  <c:v>0.0127397965160516</c:v>
                </c:pt>
                <c:pt idx="23">
                  <c:v>0.00796321385565432</c:v>
                </c:pt>
                <c:pt idx="24">
                  <c:v>0.00318663119525627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'Portefølje Norge '!$AG$16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'Portefølje Norge '!$AE$17:$AE$66</c:f>
              <c:numCache>
                <c:formatCode>[=0]0;[&gt;0]0.00</c:formatCode>
                <c:ptCount val="50"/>
                <c:pt idx="0">
                  <c:v>0.0627225180666847</c:v>
                </c:pt>
                <c:pt idx="1">
                  <c:v>0.0646021946180446</c:v>
                </c:pt>
                <c:pt idx="2">
                  <c:v>0.0664818711694047</c:v>
                </c:pt>
                <c:pt idx="3">
                  <c:v>0.0683615477207648</c:v>
                </c:pt>
                <c:pt idx="4">
                  <c:v>0.0702412242721248</c:v>
                </c:pt>
                <c:pt idx="5">
                  <c:v>0.0721209008234849</c:v>
                </c:pt>
                <c:pt idx="6">
                  <c:v>0.0740005773748452</c:v>
                </c:pt>
                <c:pt idx="7">
                  <c:v>0.075880253926205</c:v>
                </c:pt>
                <c:pt idx="8">
                  <c:v>0.0777599304775652</c:v>
                </c:pt>
                <c:pt idx="9">
                  <c:v>0.0796396070289253</c:v>
                </c:pt>
                <c:pt idx="10">
                  <c:v>0.0815192835802853</c:v>
                </c:pt>
                <c:pt idx="11">
                  <c:v>0.0833989601316454</c:v>
                </c:pt>
                <c:pt idx="12">
                  <c:v>0.0852786366830054</c:v>
                </c:pt>
                <c:pt idx="13">
                  <c:v>0.0871583132343655</c:v>
                </c:pt>
                <c:pt idx="14">
                  <c:v>0.0890379897857254</c:v>
                </c:pt>
                <c:pt idx="15">
                  <c:v>0.0909176663370855</c:v>
                </c:pt>
                <c:pt idx="16">
                  <c:v>0.0927973428884455</c:v>
                </c:pt>
                <c:pt idx="17">
                  <c:v>0.0946770194398056</c:v>
                </c:pt>
                <c:pt idx="18">
                  <c:v>0.0965566959911655</c:v>
                </c:pt>
                <c:pt idx="19">
                  <c:v>0.0984363725425256</c:v>
                </c:pt>
                <c:pt idx="20">
                  <c:v>0.100316049093886</c:v>
                </c:pt>
                <c:pt idx="21">
                  <c:v>0.102195725645245</c:v>
                </c:pt>
                <c:pt idx="22">
                  <c:v>0.104075402196605</c:v>
                </c:pt>
                <c:pt idx="23">
                  <c:v>0.105955078747964</c:v>
                </c:pt>
                <c:pt idx="24">
                  <c:v>0.107834755299324</c:v>
                </c:pt>
                <c:pt idx="25">
                  <c:v>0.109714431850684</c:v>
                </c:pt>
                <c:pt idx="26">
                  <c:v>0.111594108402044</c:v>
                </c:pt>
                <c:pt idx="27">
                  <c:v>0.113473784953403</c:v>
                </c:pt>
                <c:pt idx="28">
                  <c:v>0.115353461504763</c:v>
                </c:pt>
                <c:pt idx="29">
                  <c:v>0.117233138056123</c:v>
                </c:pt>
                <c:pt idx="30">
                  <c:v>0.119112814607482</c:v>
                </c:pt>
                <c:pt idx="31">
                  <c:v>0.120992491158842</c:v>
                </c:pt>
                <c:pt idx="32">
                  <c:v>0.122872167710202</c:v>
                </c:pt>
                <c:pt idx="33">
                  <c:v>0.124751844261561</c:v>
                </c:pt>
                <c:pt idx="34">
                  <c:v>0.126631520812921</c:v>
                </c:pt>
                <c:pt idx="35">
                  <c:v>0.128511197364281</c:v>
                </c:pt>
                <c:pt idx="36">
                  <c:v>0.130390873915641</c:v>
                </c:pt>
                <c:pt idx="37">
                  <c:v>0.132270550467</c:v>
                </c:pt>
                <c:pt idx="38">
                  <c:v>0.13415022701836</c:v>
                </c:pt>
                <c:pt idx="39">
                  <c:v>0.13602990356972</c:v>
                </c:pt>
                <c:pt idx="40">
                  <c:v>0.137909580121079</c:v>
                </c:pt>
                <c:pt idx="41">
                  <c:v>0.139789256672439</c:v>
                </c:pt>
                <c:pt idx="42">
                  <c:v>0.141668933223799</c:v>
                </c:pt>
                <c:pt idx="43">
                  <c:v>0.143548609775159</c:v>
                </c:pt>
                <c:pt idx="44">
                  <c:v>0.145428286326518</c:v>
                </c:pt>
                <c:pt idx="45">
                  <c:v>0.147307962877878</c:v>
                </c:pt>
                <c:pt idx="46">
                  <c:v>0.149187639429238</c:v>
                </c:pt>
                <c:pt idx="47">
                  <c:v>0.151067315980597</c:v>
                </c:pt>
                <c:pt idx="48">
                  <c:v>0.152946992531957</c:v>
                </c:pt>
                <c:pt idx="49">
                  <c:v>0.154826669083333</c:v>
                </c:pt>
              </c:numCache>
            </c:numRef>
          </c:cat>
          <c:val>
            <c:numRef>
              <c:f>'Portefølje Norge '!$AG$17:$AG$66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0.00109098929871261</c:v>
                </c:pt>
                <c:pt idx="12">
                  <c:v>0.00610873727684533</c:v>
                </c:pt>
                <c:pt idx="13">
                  <c:v>0.011126485254978</c:v>
                </c:pt>
                <c:pt idx="14">
                  <c:v>0.0161442332331104</c:v>
                </c:pt>
                <c:pt idx="15">
                  <c:v>0.0211619812112431</c:v>
                </c:pt>
                <c:pt idx="16">
                  <c:v>0.0261797291893758</c:v>
                </c:pt>
                <c:pt idx="17">
                  <c:v>0.0311974771675084</c:v>
                </c:pt>
                <c:pt idx="18">
                  <c:v>0.0362152251456409</c:v>
                </c:pt>
                <c:pt idx="19">
                  <c:v>0.0412329731237736</c:v>
                </c:pt>
                <c:pt idx="20">
                  <c:v>0.0632000815093232</c:v>
                </c:pt>
                <c:pt idx="21">
                  <c:v>0.0987183157549551</c:v>
                </c:pt>
                <c:pt idx="22">
                  <c:v>0.134236550000595</c:v>
                </c:pt>
                <c:pt idx="23">
                  <c:v>0.169754784246226</c:v>
                </c:pt>
                <c:pt idx="24">
                  <c:v>0.205273018491864</c:v>
                </c:pt>
                <c:pt idx="25">
                  <c:v>0.239650296694679</c:v>
                </c:pt>
                <c:pt idx="26">
                  <c:v>0.271740834579828</c:v>
                </c:pt>
                <c:pt idx="27">
                  <c:v>0.303831372464976</c:v>
                </c:pt>
                <c:pt idx="28">
                  <c:v>0.335921910350125</c:v>
                </c:pt>
                <c:pt idx="29">
                  <c:v>0.368012448235275</c:v>
                </c:pt>
                <c:pt idx="30">
                  <c:v>0.400102986120424</c:v>
                </c:pt>
                <c:pt idx="31">
                  <c:v>0.432193524005572</c:v>
                </c:pt>
                <c:pt idx="32">
                  <c:v>0.464284061890721</c:v>
                </c:pt>
                <c:pt idx="33">
                  <c:v>0.49637459977587</c:v>
                </c:pt>
                <c:pt idx="34">
                  <c:v>0.528465137661021</c:v>
                </c:pt>
                <c:pt idx="35">
                  <c:v>0.560555675546167</c:v>
                </c:pt>
                <c:pt idx="36">
                  <c:v>0.59236935819997</c:v>
                </c:pt>
                <c:pt idx="37">
                  <c:v>0.623725561415333</c:v>
                </c:pt>
                <c:pt idx="38">
                  <c:v>0.655081764630701</c:v>
                </c:pt>
                <c:pt idx="39">
                  <c:v>0.686437967846067</c:v>
                </c:pt>
                <c:pt idx="40">
                  <c:v>0.717794171061432</c:v>
                </c:pt>
                <c:pt idx="41">
                  <c:v>0.749150374276796</c:v>
                </c:pt>
                <c:pt idx="42">
                  <c:v>0.780506577492162</c:v>
                </c:pt>
                <c:pt idx="43">
                  <c:v>0.811862780707528</c:v>
                </c:pt>
                <c:pt idx="44">
                  <c:v>0.843218983922892</c:v>
                </c:pt>
                <c:pt idx="45">
                  <c:v>0.874575187138258</c:v>
                </c:pt>
                <c:pt idx="46">
                  <c:v>0.905931390353624</c:v>
                </c:pt>
                <c:pt idx="47">
                  <c:v>0.93728759356899</c:v>
                </c:pt>
                <c:pt idx="48">
                  <c:v>0.968643796784357</c:v>
                </c:pt>
                <c:pt idx="49">
                  <c:v>1.0</c:v>
                </c:pt>
              </c:numCache>
            </c:numRef>
          </c:val>
        </c:ser>
        <c:ser>
          <c:idx val="2"/>
          <c:order val="2"/>
          <c:tx>
            <c:strRef>
              <c:f>'Portefølje Norge '!$AH$16</c:f>
              <c:strCache>
                <c:ptCount val="1"/>
                <c:pt idx="0">
                  <c:v>Obligasjoner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'Portefølje Norge '!$AE$17:$AE$66</c:f>
              <c:numCache>
                <c:formatCode>[=0]0;[&gt;0]0.00</c:formatCode>
                <c:ptCount val="50"/>
                <c:pt idx="0">
                  <c:v>0.0627225180666847</c:v>
                </c:pt>
                <c:pt idx="1">
                  <c:v>0.0646021946180446</c:v>
                </c:pt>
                <c:pt idx="2">
                  <c:v>0.0664818711694047</c:v>
                </c:pt>
                <c:pt idx="3">
                  <c:v>0.0683615477207648</c:v>
                </c:pt>
                <c:pt idx="4">
                  <c:v>0.0702412242721248</c:v>
                </c:pt>
                <c:pt idx="5">
                  <c:v>0.0721209008234849</c:v>
                </c:pt>
                <c:pt idx="6">
                  <c:v>0.0740005773748452</c:v>
                </c:pt>
                <c:pt idx="7">
                  <c:v>0.075880253926205</c:v>
                </c:pt>
                <c:pt idx="8">
                  <c:v>0.0777599304775652</c:v>
                </c:pt>
                <c:pt idx="9">
                  <c:v>0.0796396070289253</c:v>
                </c:pt>
                <c:pt idx="10">
                  <c:v>0.0815192835802853</c:v>
                </c:pt>
                <c:pt idx="11">
                  <c:v>0.0833989601316454</c:v>
                </c:pt>
                <c:pt idx="12">
                  <c:v>0.0852786366830054</c:v>
                </c:pt>
                <c:pt idx="13">
                  <c:v>0.0871583132343655</c:v>
                </c:pt>
                <c:pt idx="14">
                  <c:v>0.0890379897857254</c:v>
                </c:pt>
                <c:pt idx="15">
                  <c:v>0.0909176663370855</c:v>
                </c:pt>
                <c:pt idx="16">
                  <c:v>0.0927973428884455</c:v>
                </c:pt>
                <c:pt idx="17">
                  <c:v>0.0946770194398056</c:v>
                </c:pt>
                <c:pt idx="18">
                  <c:v>0.0965566959911655</c:v>
                </c:pt>
                <c:pt idx="19">
                  <c:v>0.0984363725425256</c:v>
                </c:pt>
                <c:pt idx="20">
                  <c:v>0.100316049093886</c:v>
                </c:pt>
                <c:pt idx="21">
                  <c:v>0.102195725645245</c:v>
                </c:pt>
                <c:pt idx="22">
                  <c:v>0.104075402196605</c:v>
                </c:pt>
                <c:pt idx="23">
                  <c:v>0.105955078747964</c:v>
                </c:pt>
                <c:pt idx="24">
                  <c:v>0.107834755299324</c:v>
                </c:pt>
                <c:pt idx="25">
                  <c:v>0.109714431850684</c:v>
                </c:pt>
                <c:pt idx="26">
                  <c:v>0.111594108402044</c:v>
                </c:pt>
                <c:pt idx="27">
                  <c:v>0.113473784953403</c:v>
                </c:pt>
                <c:pt idx="28">
                  <c:v>0.115353461504763</c:v>
                </c:pt>
                <c:pt idx="29">
                  <c:v>0.117233138056123</c:v>
                </c:pt>
                <c:pt idx="30">
                  <c:v>0.119112814607482</c:v>
                </c:pt>
                <c:pt idx="31">
                  <c:v>0.120992491158842</c:v>
                </c:pt>
                <c:pt idx="32">
                  <c:v>0.122872167710202</c:v>
                </c:pt>
                <c:pt idx="33">
                  <c:v>0.124751844261561</c:v>
                </c:pt>
                <c:pt idx="34">
                  <c:v>0.126631520812921</c:v>
                </c:pt>
                <c:pt idx="35">
                  <c:v>0.128511197364281</c:v>
                </c:pt>
                <c:pt idx="36">
                  <c:v>0.130390873915641</c:v>
                </c:pt>
                <c:pt idx="37">
                  <c:v>0.132270550467</c:v>
                </c:pt>
                <c:pt idx="38">
                  <c:v>0.13415022701836</c:v>
                </c:pt>
                <c:pt idx="39">
                  <c:v>0.13602990356972</c:v>
                </c:pt>
                <c:pt idx="40">
                  <c:v>0.137909580121079</c:v>
                </c:pt>
                <c:pt idx="41">
                  <c:v>0.139789256672439</c:v>
                </c:pt>
                <c:pt idx="42">
                  <c:v>0.141668933223799</c:v>
                </c:pt>
                <c:pt idx="43">
                  <c:v>0.143548609775159</c:v>
                </c:pt>
                <c:pt idx="44">
                  <c:v>0.145428286326518</c:v>
                </c:pt>
                <c:pt idx="45">
                  <c:v>0.147307962877878</c:v>
                </c:pt>
                <c:pt idx="46">
                  <c:v>0.149187639429238</c:v>
                </c:pt>
                <c:pt idx="47">
                  <c:v>0.151067315980597</c:v>
                </c:pt>
                <c:pt idx="48">
                  <c:v>0.152946992531957</c:v>
                </c:pt>
                <c:pt idx="49">
                  <c:v>0.154826669083333</c:v>
                </c:pt>
              </c:numCache>
            </c:numRef>
          </c:cat>
          <c:val>
            <c:numRef>
              <c:f>'Portefølje Norge '!$AH$17:$AH$66</c:f>
              <c:numCache>
                <c:formatCode>[=0]0;[&gt;0]0.00</c:formatCode>
                <c:ptCount val="50"/>
                <c:pt idx="0">
                  <c:v>0.962764784324148</c:v>
                </c:pt>
                <c:pt idx="1">
                  <c:v>0.90649034026271</c:v>
                </c:pt>
                <c:pt idx="2">
                  <c:v>0.851327547566048</c:v>
                </c:pt>
                <c:pt idx="3">
                  <c:v>0.796641160572256</c:v>
                </c:pt>
                <c:pt idx="4">
                  <c:v>0.741954773578467</c:v>
                </c:pt>
                <c:pt idx="5">
                  <c:v>0.687268386584675</c:v>
                </c:pt>
                <c:pt idx="6">
                  <c:v>0.632581999590877</c:v>
                </c:pt>
                <c:pt idx="7">
                  <c:v>0.577895612597091</c:v>
                </c:pt>
                <c:pt idx="8">
                  <c:v>0.523209225603295</c:v>
                </c:pt>
                <c:pt idx="9">
                  <c:v>0.468522838609503</c:v>
                </c:pt>
                <c:pt idx="10">
                  <c:v>0.413836451615714</c:v>
                </c:pt>
                <c:pt idx="11">
                  <c:v>0.367068249060865</c:v>
                </c:pt>
                <c:pt idx="12">
                  <c:v>0.323598856526446</c:v>
                </c:pt>
                <c:pt idx="13">
                  <c:v>0.280129463992027</c:v>
                </c:pt>
                <c:pt idx="14">
                  <c:v>0.23666007145761</c:v>
                </c:pt>
                <c:pt idx="15">
                  <c:v>0.193190678923191</c:v>
                </c:pt>
                <c:pt idx="16">
                  <c:v>0.149721286388772</c:v>
                </c:pt>
                <c:pt idx="17">
                  <c:v>0.106251893854354</c:v>
                </c:pt>
                <c:pt idx="18">
                  <c:v>0.0627825013199369</c:v>
                </c:pt>
                <c:pt idx="19">
                  <c:v>0.0193131087855183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'Portefølje Norge '!$AI$16</c:f>
              <c:strCache>
                <c:ptCount val="1"/>
                <c:pt idx="0">
                  <c:v>Handel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cat>
            <c:numRef>
              <c:f>'Portefølje Norge '!$AE$17:$AE$66</c:f>
              <c:numCache>
                <c:formatCode>[=0]0;[&gt;0]0.00</c:formatCode>
                <c:ptCount val="50"/>
                <c:pt idx="0">
                  <c:v>0.0627225180666847</c:v>
                </c:pt>
                <c:pt idx="1">
                  <c:v>0.0646021946180446</c:v>
                </c:pt>
                <c:pt idx="2">
                  <c:v>0.0664818711694047</c:v>
                </c:pt>
                <c:pt idx="3">
                  <c:v>0.0683615477207648</c:v>
                </c:pt>
                <c:pt idx="4">
                  <c:v>0.0702412242721248</c:v>
                </c:pt>
                <c:pt idx="5">
                  <c:v>0.0721209008234849</c:v>
                </c:pt>
                <c:pt idx="6">
                  <c:v>0.0740005773748452</c:v>
                </c:pt>
                <c:pt idx="7">
                  <c:v>0.075880253926205</c:v>
                </c:pt>
                <c:pt idx="8">
                  <c:v>0.0777599304775652</c:v>
                </c:pt>
                <c:pt idx="9">
                  <c:v>0.0796396070289253</c:v>
                </c:pt>
                <c:pt idx="10">
                  <c:v>0.0815192835802853</c:v>
                </c:pt>
                <c:pt idx="11">
                  <c:v>0.0833989601316454</c:v>
                </c:pt>
                <c:pt idx="12">
                  <c:v>0.0852786366830054</c:v>
                </c:pt>
                <c:pt idx="13">
                  <c:v>0.0871583132343655</c:v>
                </c:pt>
                <c:pt idx="14">
                  <c:v>0.0890379897857254</c:v>
                </c:pt>
                <c:pt idx="15">
                  <c:v>0.0909176663370855</c:v>
                </c:pt>
                <c:pt idx="16">
                  <c:v>0.0927973428884455</c:v>
                </c:pt>
                <c:pt idx="17">
                  <c:v>0.0946770194398056</c:v>
                </c:pt>
                <c:pt idx="18">
                  <c:v>0.0965566959911655</c:v>
                </c:pt>
                <c:pt idx="19">
                  <c:v>0.0984363725425256</c:v>
                </c:pt>
                <c:pt idx="20">
                  <c:v>0.100316049093886</c:v>
                </c:pt>
                <c:pt idx="21">
                  <c:v>0.102195725645245</c:v>
                </c:pt>
                <c:pt idx="22">
                  <c:v>0.104075402196605</c:v>
                </c:pt>
                <c:pt idx="23">
                  <c:v>0.105955078747964</c:v>
                </c:pt>
                <c:pt idx="24">
                  <c:v>0.107834755299324</c:v>
                </c:pt>
                <c:pt idx="25">
                  <c:v>0.109714431850684</c:v>
                </c:pt>
                <c:pt idx="26">
                  <c:v>0.111594108402044</c:v>
                </c:pt>
                <c:pt idx="27">
                  <c:v>0.113473784953403</c:v>
                </c:pt>
                <c:pt idx="28">
                  <c:v>0.115353461504763</c:v>
                </c:pt>
                <c:pt idx="29">
                  <c:v>0.117233138056123</c:v>
                </c:pt>
                <c:pt idx="30">
                  <c:v>0.119112814607482</c:v>
                </c:pt>
                <c:pt idx="31">
                  <c:v>0.120992491158842</c:v>
                </c:pt>
                <c:pt idx="32">
                  <c:v>0.122872167710202</c:v>
                </c:pt>
                <c:pt idx="33">
                  <c:v>0.124751844261561</c:v>
                </c:pt>
                <c:pt idx="34">
                  <c:v>0.126631520812921</c:v>
                </c:pt>
                <c:pt idx="35">
                  <c:v>0.128511197364281</c:v>
                </c:pt>
                <c:pt idx="36">
                  <c:v>0.130390873915641</c:v>
                </c:pt>
                <c:pt idx="37">
                  <c:v>0.132270550467</c:v>
                </c:pt>
                <c:pt idx="38">
                  <c:v>0.13415022701836</c:v>
                </c:pt>
                <c:pt idx="39">
                  <c:v>0.13602990356972</c:v>
                </c:pt>
                <c:pt idx="40">
                  <c:v>0.137909580121079</c:v>
                </c:pt>
                <c:pt idx="41">
                  <c:v>0.139789256672439</c:v>
                </c:pt>
                <c:pt idx="42">
                  <c:v>0.141668933223799</c:v>
                </c:pt>
                <c:pt idx="43">
                  <c:v>0.143548609775159</c:v>
                </c:pt>
                <c:pt idx="44">
                  <c:v>0.145428286326518</c:v>
                </c:pt>
                <c:pt idx="45">
                  <c:v>0.147307962877878</c:v>
                </c:pt>
                <c:pt idx="46">
                  <c:v>0.149187639429238</c:v>
                </c:pt>
                <c:pt idx="47">
                  <c:v>0.151067315980597</c:v>
                </c:pt>
                <c:pt idx="48">
                  <c:v>0.152946992531957</c:v>
                </c:pt>
                <c:pt idx="49">
                  <c:v>0.154826669083333</c:v>
                </c:pt>
              </c:numCache>
            </c:numRef>
          </c:cat>
          <c:val>
            <c:numRef>
              <c:f>'Portefølje Norge '!$AI$17:$AI$66</c:f>
              <c:numCache>
                <c:formatCode>[=0]0;[&gt;0]0.00</c:formatCode>
                <c:ptCount val="50"/>
                <c:pt idx="0">
                  <c:v>0.0372352156758526</c:v>
                </c:pt>
                <c:pt idx="1">
                  <c:v>0.0935096597372902</c:v>
                </c:pt>
                <c:pt idx="2">
                  <c:v>0.14309472435659</c:v>
                </c:pt>
                <c:pt idx="3">
                  <c:v>0.18981301022145</c:v>
                </c:pt>
                <c:pt idx="4">
                  <c:v>0.236531296086306</c:v>
                </c:pt>
                <c:pt idx="5">
                  <c:v>0.283249581951165</c:v>
                </c:pt>
                <c:pt idx="6">
                  <c:v>0.32996786781603</c:v>
                </c:pt>
                <c:pt idx="7">
                  <c:v>0.376686153680884</c:v>
                </c:pt>
                <c:pt idx="8">
                  <c:v>0.423404439545745</c:v>
                </c:pt>
                <c:pt idx="9">
                  <c:v>0.470122725410605</c:v>
                </c:pt>
                <c:pt idx="10">
                  <c:v>0.516841011275461</c:v>
                </c:pt>
                <c:pt idx="11">
                  <c:v>0.553178403161446</c:v>
                </c:pt>
                <c:pt idx="12">
                  <c:v>0.58576793291474</c:v>
                </c:pt>
                <c:pt idx="13">
                  <c:v>0.618357462668034</c:v>
                </c:pt>
                <c:pt idx="14">
                  <c:v>0.650946992421327</c:v>
                </c:pt>
                <c:pt idx="15">
                  <c:v>0.683536522174621</c:v>
                </c:pt>
                <c:pt idx="16">
                  <c:v>0.716126051927916</c:v>
                </c:pt>
                <c:pt idx="17">
                  <c:v>0.74871558168121</c:v>
                </c:pt>
                <c:pt idx="18">
                  <c:v>0.781305111434502</c:v>
                </c:pt>
                <c:pt idx="19">
                  <c:v>0.813894641187796</c:v>
                </c:pt>
                <c:pt idx="20">
                  <c:v>0.814564453822989</c:v>
                </c:pt>
                <c:pt idx="21">
                  <c:v>0.789714241295668</c:v>
                </c:pt>
                <c:pt idx="22">
                  <c:v>0.764864028768342</c:v>
                </c:pt>
                <c:pt idx="23">
                  <c:v>0.740013816241021</c:v>
                </c:pt>
                <c:pt idx="24">
                  <c:v>0.715163603713697</c:v>
                </c:pt>
                <c:pt idx="25">
                  <c:v>0.690104435294961</c:v>
                </c:pt>
                <c:pt idx="26">
                  <c:v>0.6646264708459</c:v>
                </c:pt>
                <c:pt idx="27">
                  <c:v>0.639148506396841</c:v>
                </c:pt>
                <c:pt idx="28">
                  <c:v>0.61367054194778</c:v>
                </c:pt>
                <c:pt idx="29">
                  <c:v>0.588192577498719</c:v>
                </c:pt>
                <c:pt idx="30">
                  <c:v>0.562714613049659</c:v>
                </c:pt>
                <c:pt idx="31">
                  <c:v>0.5372366486006</c:v>
                </c:pt>
                <c:pt idx="32">
                  <c:v>0.511758684151539</c:v>
                </c:pt>
                <c:pt idx="33">
                  <c:v>0.486280719702479</c:v>
                </c:pt>
                <c:pt idx="34">
                  <c:v>0.460802755253417</c:v>
                </c:pt>
                <c:pt idx="35">
                  <c:v>0.43532479080436</c:v>
                </c:pt>
                <c:pt idx="36">
                  <c:v>0.407630641800031</c:v>
                </c:pt>
                <c:pt idx="37">
                  <c:v>0.376274438584668</c:v>
                </c:pt>
                <c:pt idx="38">
                  <c:v>0.344918235369301</c:v>
                </c:pt>
                <c:pt idx="39">
                  <c:v>0.313562032153935</c:v>
                </c:pt>
                <c:pt idx="40">
                  <c:v>0.282205828938569</c:v>
                </c:pt>
                <c:pt idx="41">
                  <c:v>0.250849625723205</c:v>
                </c:pt>
                <c:pt idx="42">
                  <c:v>0.219493422507839</c:v>
                </c:pt>
                <c:pt idx="43">
                  <c:v>0.188137219292473</c:v>
                </c:pt>
                <c:pt idx="44">
                  <c:v>0.156781016077109</c:v>
                </c:pt>
                <c:pt idx="45">
                  <c:v>0.125424812861743</c:v>
                </c:pt>
                <c:pt idx="46">
                  <c:v>0.0940686096463774</c:v>
                </c:pt>
                <c:pt idx="47">
                  <c:v>0.0627124064310117</c:v>
                </c:pt>
                <c:pt idx="48">
                  <c:v>0.0313562032156434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'Portefølje Norge '!$AJ$16</c:f>
              <c:strCache>
                <c:ptCount val="1"/>
                <c:pt idx="0">
                  <c:v>Kontor</c:v>
                </c:pt>
              </c:strCache>
            </c:strRef>
          </c:tx>
          <c:spPr>
            <a:solidFill>
              <a:schemeClr val="dk1">
                <a:tint val="30000"/>
              </a:schemeClr>
            </a:solidFill>
            <a:ln>
              <a:noFill/>
            </a:ln>
            <a:effectLst/>
          </c:spPr>
          <c:cat>
            <c:numRef>
              <c:f>'Portefølje Norge '!$AE$17:$AE$66</c:f>
              <c:numCache>
                <c:formatCode>[=0]0;[&gt;0]0.00</c:formatCode>
                <c:ptCount val="50"/>
                <c:pt idx="0">
                  <c:v>0.0627225180666847</c:v>
                </c:pt>
                <c:pt idx="1">
                  <c:v>0.0646021946180446</c:v>
                </c:pt>
                <c:pt idx="2">
                  <c:v>0.0664818711694047</c:v>
                </c:pt>
                <c:pt idx="3">
                  <c:v>0.0683615477207648</c:v>
                </c:pt>
                <c:pt idx="4">
                  <c:v>0.0702412242721248</c:v>
                </c:pt>
                <c:pt idx="5">
                  <c:v>0.0721209008234849</c:v>
                </c:pt>
                <c:pt idx="6">
                  <c:v>0.0740005773748452</c:v>
                </c:pt>
                <c:pt idx="7">
                  <c:v>0.075880253926205</c:v>
                </c:pt>
                <c:pt idx="8">
                  <c:v>0.0777599304775652</c:v>
                </c:pt>
                <c:pt idx="9">
                  <c:v>0.0796396070289253</c:v>
                </c:pt>
                <c:pt idx="10">
                  <c:v>0.0815192835802853</c:v>
                </c:pt>
                <c:pt idx="11">
                  <c:v>0.0833989601316454</c:v>
                </c:pt>
                <c:pt idx="12">
                  <c:v>0.0852786366830054</c:v>
                </c:pt>
                <c:pt idx="13">
                  <c:v>0.0871583132343655</c:v>
                </c:pt>
                <c:pt idx="14">
                  <c:v>0.0890379897857254</c:v>
                </c:pt>
                <c:pt idx="15">
                  <c:v>0.0909176663370855</c:v>
                </c:pt>
                <c:pt idx="16">
                  <c:v>0.0927973428884455</c:v>
                </c:pt>
                <c:pt idx="17">
                  <c:v>0.0946770194398056</c:v>
                </c:pt>
                <c:pt idx="18">
                  <c:v>0.0965566959911655</c:v>
                </c:pt>
                <c:pt idx="19">
                  <c:v>0.0984363725425256</c:v>
                </c:pt>
                <c:pt idx="20">
                  <c:v>0.100316049093886</c:v>
                </c:pt>
                <c:pt idx="21">
                  <c:v>0.102195725645245</c:v>
                </c:pt>
                <c:pt idx="22">
                  <c:v>0.104075402196605</c:v>
                </c:pt>
                <c:pt idx="23">
                  <c:v>0.105955078747964</c:v>
                </c:pt>
                <c:pt idx="24">
                  <c:v>0.107834755299324</c:v>
                </c:pt>
                <c:pt idx="25">
                  <c:v>0.109714431850684</c:v>
                </c:pt>
                <c:pt idx="26">
                  <c:v>0.111594108402044</c:v>
                </c:pt>
                <c:pt idx="27">
                  <c:v>0.113473784953403</c:v>
                </c:pt>
                <c:pt idx="28">
                  <c:v>0.115353461504763</c:v>
                </c:pt>
                <c:pt idx="29">
                  <c:v>0.117233138056123</c:v>
                </c:pt>
                <c:pt idx="30">
                  <c:v>0.119112814607482</c:v>
                </c:pt>
                <c:pt idx="31">
                  <c:v>0.120992491158842</c:v>
                </c:pt>
                <c:pt idx="32">
                  <c:v>0.122872167710202</c:v>
                </c:pt>
                <c:pt idx="33">
                  <c:v>0.124751844261561</c:v>
                </c:pt>
                <c:pt idx="34">
                  <c:v>0.126631520812921</c:v>
                </c:pt>
                <c:pt idx="35">
                  <c:v>0.128511197364281</c:v>
                </c:pt>
                <c:pt idx="36">
                  <c:v>0.130390873915641</c:v>
                </c:pt>
                <c:pt idx="37">
                  <c:v>0.132270550467</c:v>
                </c:pt>
                <c:pt idx="38">
                  <c:v>0.13415022701836</c:v>
                </c:pt>
                <c:pt idx="39">
                  <c:v>0.13602990356972</c:v>
                </c:pt>
                <c:pt idx="40">
                  <c:v>0.137909580121079</c:v>
                </c:pt>
                <c:pt idx="41">
                  <c:v>0.139789256672439</c:v>
                </c:pt>
                <c:pt idx="42">
                  <c:v>0.141668933223799</c:v>
                </c:pt>
                <c:pt idx="43">
                  <c:v>0.143548609775159</c:v>
                </c:pt>
                <c:pt idx="44">
                  <c:v>0.145428286326518</c:v>
                </c:pt>
                <c:pt idx="45">
                  <c:v>0.147307962877878</c:v>
                </c:pt>
                <c:pt idx="46">
                  <c:v>0.149187639429238</c:v>
                </c:pt>
                <c:pt idx="47">
                  <c:v>0.151067315980597</c:v>
                </c:pt>
                <c:pt idx="48">
                  <c:v>0.152946992531957</c:v>
                </c:pt>
                <c:pt idx="49">
                  <c:v>0.154826669083333</c:v>
                </c:pt>
              </c:numCache>
            </c:numRef>
          </c:cat>
          <c:val>
            <c:numRef>
              <c:f>'Portefølje Norge '!$AJ$17:$AJ$66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'Portefølje Norge '!$AK$16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chemeClr val="dk1">
                <a:tint val="60000"/>
              </a:schemeClr>
            </a:solidFill>
            <a:ln>
              <a:noFill/>
            </a:ln>
            <a:effectLst/>
          </c:spPr>
          <c:cat>
            <c:numRef>
              <c:f>'Portefølje Norge '!$AE$17:$AE$66</c:f>
              <c:numCache>
                <c:formatCode>[=0]0;[&gt;0]0.00</c:formatCode>
                <c:ptCount val="50"/>
                <c:pt idx="0">
                  <c:v>0.0627225180666847</c:v>
                </c:pt>
                <c:pt idx="1">
                  <c:v>0.0646021946180446</c:v>
                </c:pt>
                <c:pt idx="2">
                  <c:v>0.0664818711694047</c:v>
                </c:pt>
                <c:pt idx="3">
                  <c:v>0.0683615477207648</c:v>
                </c:pt>
                <c:pt idx="4">
                  <c:v>0.0702412242721248</c:v>
                </c:pt>
                <c:pt idx="5">
                  <c:v>0.0721209008234849</c:v>
                </c:pt>
                <c:pt idx="6">
                  <c:v>0.0740005773748452</c:v>
                </c:pt>
                <c:pt idx="7">
                  <c:v>0.075880253926205</c:v>
                </c:pt>
                <c:pt idx="8">
                  <c:v>0.0777599304775652</c:v>
                </c:pt>
                <c:pt idx="9">
                  <c:v>0.0796396070289253</c:v>
                </c:pt>
                <c:pt idx="10">
                  <c:v>0.0815192835802853</c:v>
                </c:pt>
                <c:pt idx="11">
                  <c:v>0.0833989601316454</c:v>
                </c:pt>
                <c:pt idx="12">
                  <c:v>0.0852786366830054</c:v>
                </c:pt>
                <c:pt idx="13">
                  <c:v>0.0871583132343655</c:v>
                </c:pt>
                <c:pt idx="14">
                  <c:v>0.0890379897857254</c:v>
                </c:pt>
                <c:pt idx="15">
                  <c:v>0.0909176663370855</c:v>
                </c:pt>
                <c:pt idx="16">
                  <c:v>0.0927973428884455</c:v>
                </c:pt>
                <c:pt idx="17">
                  <c:v>0.0946770194398056</c:v>
                </c:pt>
                <c:pt idx="18">
                  <c:v>0.0965566959911655</c:v>
                </c:pt>
                <c:pt idx="19">
                  <c:v>0.0984363725425256</c:v>
                </c:pt>
                <c:pt idx="20">
                  <c:v>0.100316049093886</c:v>
                </c:pt>
                <c:pt idx="21">
                  <c:v>0.102195725645245</c:v>
                </c:pt>
                <c:pt idx="22">
                  <c:v>0.104075402196605</c:v>
                </c:pt>
                <c:pt idx="23">
                  <c:v>0.105955078747964</c:v>
                </c:pt>
                <c:pt idx="24">
                  <c:v>0.107834755299324</c:v>
                </c:pt>
                <c:pt idx="25">
                  <c:v>0.109714431850684</c:v>
                </c:pt>
                <c:pt idx="26">
                  <c:v>0.111594108402044</c:v>
                </c:pt>
                <c:pt idx="27">
                  <c:v>0.113473784953403</c:v>
                </c:pt>
                <c:pt idx="28">
                  <c:v>0.115353461504763</c:v>
                </c:pt>
                <c:pt idx="29">
                  <c:v>0.117233138056123</c:v>
                </c:pt>
                <c:pt idx="30">
                  <c:v>0.119112814607482</c:v>
                </c:pt>
                <c:pt idx="31">
                  <c:v>0.120992491158842</c:v>
                </c:pt>
                <c:pt idx="32">
                  <c:v>0.122872167710202</c:v>
                </c:pt>
                <c:pt idx="33">
                  <c:v>0.124751844261561</c:v>
                </c:pt>
                <c:pt idx="34">
                  <c:v>0.126631520812921</c:v>
                </c:pt>
                <c:pt idx="35">
                  <c:v>0.128511197364281</c:v>
                </c:pt>
                <c:pt idx="36">
                  <c:v>0.130390873915641</c:v>
                </c:pt>
                <c:pt idx="37">
                  <c:v>0.132270550467</c:v>
                </c:pt>
                <c:pt idx="38">
                  <c:v>0.13415022701836</c:v>
                </c:pt>
                <c:pt idx="39">
                  <c:v>0.13602990356972</c:v>
                </c:pt>
                <c:pt idx="40">
                  <c:v>0.137909580121079</c:v>
                </c:pt>
                <c:pt idx="41">
                  <c:v>0.139789256672439</c:v>
                </c:pt>
                <c:pt idx="42">
                  <c:v>0.141668933223799</c:v>
                </c:pt>
                <c:pt idx="43">
                  <c:v>0.143548609775159</c:v>
                </c:pt>
                <c:pt idx="44">
                  <c:v>0.145428286326518</c:v>
                </c:pt>
                <c:pt idx="45">
                  <c:v>0.147307962877878</c:v>
                </c:pt>
                <c:pt idx="46">
                  <c:v>0.149187639429238</c:v>
                </c:pt>
                <c:pt idx="47">
                  <c:v>0.151067315980597</c:v>
                </c:pt>
                <c:pt idx="48">
                  <c:v>0.152946992531957</c:v>
                </c:pt>
                <c:pt idx="49">
                  <c:v>0.154826669083333</c:v>
                </c:pt>
              </c:numCache>
            </c:numRef>
          </c:cat>
          <c:val>
            <c:numRef>
              <c:f>'Portefølje Norge '!$AK$17:$AK$66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0.00557772807736145</c:v>
                </c:pt>
                <c:pt idx="3">
                  <c:v>0.0135458292062944</c:v>
                </c:pt>
                <c:pt idx="4">
                  <c:v>0.021513930335227</c:v>
                </c:pt>
                <c:pt idx="5">
                  <c:v>0.02948203146416</c:v>
                </c:pt>
                <c:pt idx="6">
                  <c:v>0.0374501325930939</c:v>
                </c:pt>
                <c:pt idx="7">
                  <c:v>0.045418233722026</c:v>
                </c:pt>
                <c:pt idx="8">
                  <c:v>0.0533863348509594</c:v>
                </c:pt>
                <c:pt idx="9">
                  <c:v>0.0613544359798924</c:v>
                </c:pt>
                <c:pt idx="10">
                  <c:v>0.069322537108825</c:v>
                </c:pt>
                <c:pt idx="11">
                  <c:v>0.0735787582919938</c:v>
                </c:pt>
                <c:pt idx="12">
                  <c:v>0.077088544924057</c:v>
                </c:pt>
                <c:pt idx="13">
                  <c:v>0.0805983315561203</c:v>
                </c:pt>
                <c:pt idx="14">
                  <c:v>0.0841081181881833</c:v>
                </c:pt>
                <c:pt idx="15">
                  <c:v>0.0876179048202465</c:v>
                </c:pt>
                <c:pt idx="16">
                  <c:v>0.0911276914523098</c:v>
                </c:pt>
                <c:pt idx="17">
                  <c:v>0.094637478084373</c:v>
                </c:pt>
                <c:pt idx="18">
                  <c:v>0.098147264716436</c:v>
                </c:pt>
                <c:pt idx="19">
                  <c:v>0.101657051348499</c:v>
                </c:pt>
                <c:pt idx="20">
                  <c:v>0.0999425028308417</c:v>
                </c:pt>
                <c:pt idx="21">
                  <c:v>0.0940510637729277</c:v>
                </c:pt>
                <c:pt idx="22">
                  <c:v>0.0881596247150124</c:v>
                </c:pt>
                <c:pt idx="23">
                  <c:v>0.0822681856570984</c:v>
                </c:pt>
                <c:pt idx="24">
                  <c:v>0.0763767465991834</c:v>
                </c:pt>
                <c:pt idx="25">
                  <c:v>0.0702452680103614</c:v>
                </c:pt>
                <c:pt idx="26">
                  <c:v>0.0636326945742726</c:v>
                </c:pt>
                <c:pt idx="27">
                  <c:v>0.0570201211381842</c:v>
                </c:pt>
                <c:pt idx="28">
                  <c:v>0.0504075477020953</c:v>
                </c:pt>
                <c:pt idx="29">
                  <c:v>0.0437949742660065</c:v>
                </c:pt>
                <c:pt idx="30">
                  <c:v>0.0371824008299177</c:v>
                </c:pt>
                <c:pt idx="31">
                  <c:v>0.0305698273938293</c:v>
                </c:pt>
                <c:pt idx="32">
                  <c:v>0.0239572539577405</c:v>
                </c:pt>
                <c:pt idx="33">
                  <c:v>0.0173446805216518</c:v>
                </c:pt>
                <c:pt idx="34">
                  <c:v>0.0107321070855626</c:v>
                </c:pt>
                <c:pt idx="35">
                  <c:v>0.00411953364947452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'Portefølje Norge '!$AL$16</c:f>
              <c:strCache>
                <c:ptCount val="1"/>
                <c:pt idx="0">
                  <c:v>Andre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noFill/>
            </a:ln>
            <a:effectLst/>
          </c:spPr>
          <c:cat>
            <c:numRef>
              <c:f>'Portefølje Norge '!$AE$17:$AE$66</c:f>
              <c:numCache>
                <c:formatCode>[=0]0;[&gt;0]0.00</c:formatCode>
                <c:ptCount val="50"/>
                <c:pt idx="0">
                  <c:v>0.0627225180666847</c:v>
                </c:pt>
                <c:pt idx="1">
                  <c:v>0.0646021946180446</c:v>
                </c:pt>
                <c:pt idx="2">
                  <c:v>0.0664818711694047</c:v>
                </c:pt>
                <c:pt idx="3">
                  <c:v>0.0683615477207648</c:v>
                </c:pt>
                <c:pt idx="4">
                  <c:v>0.0702412242721248</c:v>
                </c:pt>
                <c:pt idx="5">
                  <c:v>0.0721209008234849</c:v>
                </c:pt>
                <c:pt idx="6">
                  <c:v>0.0740005773748452</c:v>
                </c:pt>
                <c:pt idx="7">
                  <c:v>0.075880253926205</c:v>
                </c:pt>
                <c:pt idx="8">
                  <c:v>0.0777599304775652</c:v>
                </c:pt>
                <c:pt idx="9">
                  <c:v>0.0796396070289253</c:v>
                </c:pt>
                <c:pt idx="10">
                  <c:v>0.0815192835802853</c:v>
                </c:pt>
                <c:pt idx="11">
                  <c:v>0.0833989601316454</c:v>
                </c:pt>
                <c:pt idx="12">
                  <c:v>0.0852786366830054</c:v>
                </c:pt>
                <c:pt idx="13">
                  <c:v>0.0871583132343655</c:v>
                </c:pt>
                <c:pt idx="14">
                  <c:v>0.0890379897857254</c:v>
                </c:pt>
                <c:pt idx="15">
                  <c:v>0.0909176663370855</c:v>
                </c:pt>
                <c:pt idx="16">
                  <c:v>0.0927973428884455</c:v>
                </c:pt>
                <c:pt idx="17">
                  <c:v>0.0946770194398056</c:v>
                </c:pt>
                <c:pt idx="18">
                  <c:v>0.0965566959911655</c:v>
                </c:pt>
                <c:pt idx="19">
                  <c:v>0.0984363725425256</c:v>
                </c:pt>
                <c:pt idx="20">
                  <c:v>0.100316049093886</c:v>
                </c:pt>
                <c:pt idx="21">
                  <c:v>0.102195725645245</c:v>
                </c:pt>
                <c:pt idx="22">
                  <c:v>0.104075402196605</c:v>
                </c:pt>
                <c:pt idx="23">
                  <c:v>0.105955078747964</c:v>
                </c:pt>
                <c:pt idx="24">
                  <c:v>0.107834755299324</c:v>
                </c:pt>
                <c:pt idx="25">
                  <c:v>0.109714431850684</c:v>
                </c:pt>
                <c:pt idx="26">
                  <c:v>0.111594108402044</c:v>
                </c:pt>
                <c:pt idx="27">
                  <c:v>0.113473784953403</c:v>
                </c:pt>
                <c:pt idx="28">
                  <c:v>0.115353461504763</c:v>
                </c:pt>
                <c:pt idx="29">
                  <c:v>0.117233138056123</c:v>
                </c:pt>
                <c:pt idx="30">
                  <c:v>0.119112814607482</c:v>
                </c:pt>
                <c:pt idx="31">
                  <c:v>0.120992491158842</c:v>
                </c:pt>
                <c:pt idx="32">
                  <c:v>0.122872167710202</c:v>
                </c:pt>
                <c:pt idx="33">
                  <c:v>0.124751844261561</c:v>
                </c:pt>
                <c:pt idx="34">
                  <c:v>0.126631520812921</c:v>
                </c:pt>
                <c:pt idx="35">
                  <c:v>0.128511197364281</c:v>
                </c:pt>
                <c:pt idx="36">
                  <c:v>0.130390873915641</c:v>
                </c:pt>
                <c:pt idx="37">
                  <c:v>0.132270550467</c:v>
                </c:pt>
                <c:pt idx="38">
                  <c:v>0.13415022701836</c:v>
                </c:pt>
                <c:pt idx="39">
                  <c:v>0.13602990356972</c:v>
                </c:pt>
                <c:pt idx="40">
                  <c:v>0.137909580121079</c:v>
                </c:pt>
                <c:pt idx="41">
                  <c:v>0.139789256672439</c:v>
                </c:pt>
                <c:pt idx="42">
                  <c:v>0.141668933223799</c:v>
                </c:pt>
                <c:pt idx="43">
                  <c:v>0.143548609775159</c:v>
                </c:pt>
                <c:pt idx="44">
                  <c:v>0.145428286326518</c:v>
                </c:pt>
                <c:pt idx="45">
                  <c:v>0.147307962877878</c:v>
                </c:pt>
                <c:pt idx="46">
                  <c:v>0.149187639429238</c:v>
                </c:pt>
                <c:pt idx="47">
                  <c:v>0.151067315980597</c:v>
                </c:pt>
                <c:pt idx="48">
                  <c:v>0.152946992531957</c:v>
                </c:pt>
                <c:pt idx="49">
                  <c:v>0.154826669083333</c:v>
                </c:pt>
              </c:numCache>
            </c:numRef>
          </c:cat>
          <c:val>
            <c:numRef>
              <c:f>'Portefølje Norge '!$AL$17:$AL$66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4997792"/>
        <c:axId val="-2104994560"/>
      </c:areaChart>
      <c:catAx>
        <c:axId val="-2104997792"/>
        <c:scaling>
          <c:orientation val="minMax"/>
        </c:scaling>
        <c:delete val="0"/>
        <c:axPos val="b"/>
        <c:numFmt formatCode="[=0]0;[&gt;0]0.0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4994560"/>
        <c:crosses val="autoZero"/>
        <c:auto val="1"/>
        <c:lblAlgn val="ctr"/>
        <c:lblOffset val="100"/>
        <c:tickLblSkip val="7"/>
        <c:noMultiLvlLbl val="0"/>
      </c:catAx>
      <c:valAx>
        <c:axId val="-2104994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4997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Aksjer og Obligasjoner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'Portefølje Norge '!$AF$69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'Portefølje Norge '!$AE$70:$AE$119</c:f>
              <c:numCache>
                <c:formatCode>[=0]0;[&gt;0]0.00</c:formatCode>
                <c:ptCount val="50"/>
                <c:pt idx="0">
                  <c:v>0.061478789</c:v>
                </c:pt>
                <c:pt idx="1">
                  <c:v>0.0630588797653051</c:v>
                </c:pt>
                <c:pt idx="2">
                  <c:v>0.0646389705306111</c:v>
                </c:pt>
                <c:pt idx="3">
                  <c:v>0.066219061295917</c:v>
                </c:pt>
                <c:pt idx="4">
                  <c:v>0.0677991520612228</c:v>
                </c:pt>
                <c:pt idx="5">
                  <c:v>0.0693792428265288</c:v>
                </c:pt>
                <c:pt idx="6">
                  <c:v>0.0709593335918347</c:v>
                </c:pt>
                <c:pt idx="7">
                  <c:v>0.0725394243571407</c:v>
                </c:pt>
                <c:pt idx="8">
                  <c:v>0.0741195151224465</c:v>
                </c:pt>
                <c:pt idx="9">
                  <c:v>0.0756996058877525</c:v>
                </c:pt>
                <c:pt idx="10">
                  <c:v>0.0772796966530584</c:v>
                </c:pt>
                <c:pt idx="11">
                  <c:v>0.0788597874183644</c:v>
                </c:pt>
                <c:pt idx="12">
                  <c:v>0.0804398781836702</c:v>
                </c:pt>
                <c:pt idx="13">
                  <c:v>0.0820199689489761</c:v>
                </c:pt>
                <c:pt idx="14">
                  <c:v>0.0836000597142821</c:v>
                </c:pt>
                <c:pt idx="15">
                  <c:v>0.085180150479588</c:v>
                </c:pt>
                <c:pt idx="16">
                  <c:v>0.0867602412448939</c:v>
                </c:pt>
                <c:pt idx="17">
                  <c:v>0.0883403320101998</c:v>
                </c:pt>
                <c:pt idx="18">
                  <c:v>0.0899204227755057</c:v>
                </c:pt>
                <c:pt idx="19">
                  <c:v>0.0915005135408117</c:v>
                </c:pt>
                <c:pt idx="20">
                  <c:v>0.0930806043061175</c:v>
                </c:pt>
                <c:pt idx="21">
                  <c:v>0.0946606950714235</c:v>
                </c:pt>
                <c:pt idx="22">
                  <c:v>0.0962407858367294</c:v>
                </c:pt>
                <c:pt idx="23">
                  <c:v>0.0978208766020348</c:v>
                </c:pt>
                <c:pt idx="24">
                  <c:v>0.0994009673673407</c:v>
                </c:pt>
                <c:pt idx="25">
                  <c:v>0.100981058132647</c:v>
                </c:pt>
                <c:pt idx="26">
                  <c:v>0.102561148897952</c:v>
                </c:pt>
                <c:pt idx="27">
                  <c:v>0.104141239663258</c:v>
                </c:pt>
                <c:pt idx="28">
                  <c:v>0.105721330428564</c:v>
                </c:pt>
                <c:pt idx="29">
                  <c:v>0.10730142119387</c:v>
                </c:pt>
                <c:pt idx="30">
                  <c:v>0.108881511959176</c:v>
                </c:pt>
                <c:pt idx="31">
                  <c:v>0.110461602724482</c:v>
                </c:pt>
                <c:pt idx="32">
                  <c:v>0.112041693489788</c:v>
                </c:pt>
                <c:pt idx="33">
                  <c:v>0.113621784255094</c:v>
                </c:pt>
                <c:pt idx="34">
                  <c:v>0.1152018750204</c:v>
                </c:pt>
                <c:pt idx="35">
                  <c:v>0.116781965785706</c:v>
                </c:pt>
                <c:pt idx="36">
                  <c:v>0.118362056551012</c:v>
                </c:pt>
                <c:pt idx="37">
                  <c:v>0.119942147316317</c:v>
                </c:pt>
                <c:pt idx="38">
                  <c:v>0.121522238081623</c:v>
                </c:pt>
                <c:pt idx="39">
                  <c:v>0.123102328846929</c:v>
                </c:pt>
                <c:pt idx="40">
                  <c:v>0.124682419612235</c:v>
                </c:pt>
                <c:pt idx="41">
                  <c:v>0.126262510377541</c:v>
                </c:pt>
                <c:pt idx="42">
                  <c:v>0.127842601142847</c:v>
                </c:pt>
                <c:pt idx="43">
                  <c:v>0.129422691908153</c:v>
                </c:pt>
                <c:pt idx="44">
                  <c:v>0.131002782673459</c:v>
                </c:pt>
                <c:pt idx="45">
                  <c:v>0.132582873438765</c:v>
                </c:pt>
                <c:pt idx="46">
                  <c:v>0.13416296420407</c:v>
                </c:pt>
                <c:pt idx="47">
                  <c:v>0.135743054969376</c:v>
                </c:pt>
                <c:pt idx="48">
                  <c:v>0.137323145734682</c:v>
                </c:pt>
                <c:pt idx="49">
                  <c:v>0.1389032365</c:v>
                </c:pt>
              </c:numCache>
            </c:numRef>
          </c:cat>
          <c:val>
            <c:numRef>
              <c:f>'Portefølje Norge '!$AF$70:$AF$119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0.0204081632652929</c:v>
                </c:pt>
                <c:pt idx="2">
                  <c:v>0.0408163265305971</c:v>
                </c:pt>
                <c:pt idx="3">
                  <c:v>0.0612244897958999</c:v>
                </c:pt>
                <c:pt idx="4">
                  <c:v>0.0816326530612028</c:v>
                </c:pt>
                <c:pt idx="5">
                  <c:v>0.102040816326507</c:v>
                </c:pt>
                <c:pt idx="6">
                  <c:v>0.12244897959181</c:v>
                </c:pt>
                <c:pt idx="7">
                  <c:v>0.142857142857114</c:v>
                </c:pt>
                <c:pt idx="8">
                  <c:v>0.163265306122417</c:v>
                </c:pt>
                <c:pt idx="9">
                  <c:v>0.183673469387721</c:v>
                </c:pt>
                <c:pt idx="10">
                  <c:v>0.204081632653024</c:v>
                </c:pt>
                <c:pt idx="11">
                  <c:v>0.224489795918328</c:v>
                </c:pt>
                <c:pt idx="12">
                  <c:v>0.244897959183631</c:v>
                </c:pt>
                <c:pt idx="13">
                  <c:v>0.265306122448934</c:v>
                </c:pt>
                <c:pt idx="14">
                  <c:v>0.285714285714238</c:v>
                </c:pt>
                <c:pt idx="15">
                  <c:v>0.306122448979541</c:v>
                </c:pt>
                <c:pt idx="16">
                  <c:v>0.326530612244845</c:v>
                </c:pt>
                <c:pt idx="17">
                  <c:v>0.346938775510148</c:v>
                </c:pt>
                <c:pt idx="18">
                  <c:v>0.367346938775451</c:v>
                </c:pt>
                <c:pt idx="19">
                  <c:v>0.387755102040755</c:v>
                </c:pt>
                <c:pt idx="20">
                  <c:v>0.408163265306058</c:v>
                </c:pt>
                <c:pt idx="21">
                  <c:v>0.428571428571362</c:v>
                </c:pt>
                <c:pt idx="22">
                  <c:v>0.448979591836665</c:v>
                </c:pt>
                <c:pt idx="23">
                  <c:v>0.469387755101953</c:v>
                </c:pt>
                <c:pt idx="24">
                  <c:v>0.489795918367256</c:v>
                </c:pt>
                <c:pt idx="25">
                  <c:v>0.510204081632558</c:v>
                </c:pt>
                <c:pt idx="26">
                  <c:v>0.53061224489786</c:v>
                </c:pt>
                <c:pt idx="27">
                  <c:v>0.551020408163164</c:v>
                </c:pt>
                <c:pt idx="28">
                  <c:v>0.571428571428466</c:v>
                </c:pt>
                <c:pt idx="29">
                  <c:v>0.591836734693769</c:v>
                </c:pt>
                <c:pt idx="30">
                  <c:v>0.612244897959074</c:v>
                </c:pt>
                <c:pt idx="31">
                  <c:v>0.632653061224377</c:v>
                </c:pt>
                <c:pt idx="32">
                  <c:v>0.653061224489676</c:v>
                </c:pt>
                <c:pt idx="33">
                  <c:v>0.67346938775498</c:v>
                </c:pt>
                <c:pt idx="34">
                  <c:v>0.693877551020283</c:v>
                </c:pt>
                <c:pt idx="35">
                  <c:v>0.714285714285585</c:v>
                </c:pt>
                <c:pt idx="36">
                  <c:v>0.734693877550889</c:v>
                </c:pt>
                <c:pt idx="37">
                  <c:v>0.755102040816192</c:v>
                </c:pt>
                <c:pt idx="38">
                  <c:v>0.775510204081493</c:v>
                </c:pt>
                <c:pt idx="39">
                  <c:v>0.795918367346798</c:v>
                </c:pt>
                <c:pt idx="40">
                  <c:v>0.816326530612101</c:v>
                </c:pt>
                <c:pt idx="41">
                  <c:v>0.836734693877403</c:v>
                </c:pt>
                <c:pt idx="42">
                  <c:v>0.857142857142706</c:v>
                </c:pt>
                <c:pt idx="43">
                  <c:v>0.877551020408008</c:v>
                </c:pt>
                <c:pt idx="44">
                  <c:v>0.89795918367331</c:v>
                </c:pt>
                <c:pt idx="45">
                  <c:v>0.918367346938614</c:v>
                </c:pt>
                <c:pt idx="46">
                  <c:v>0.938775510203917</c:v>
                </c:pt>
                <c:pt idx="47">
                  <c:v>0.959183673469219</c:v>
                </c:pt>
                <c:pt idx="48">
                  <c:v>0.979591836734523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'Portefølje Norge '!$AG$69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'Portefølje Norge '!$AE$70:$AE$119</c:f>
              <c:numCache>
                <c:formatCode>[=0]0;[&gt;0]0.00</c:formatCode>
                <c:ptCount val="50"/>
                <c:pt idx="0">
                  <c:v>0.061478789</c:v>
                </c:pt>
                <c:pt idx="1">
                  <c:v>0.0630588797653051</c:v>
                </c:pt>
                <c:pt idx="2">
                  <c:v>0.0646389705306111</c:v>
                </c:pt>
                <c:pt idx="3">
                  <c:v>0.066219061295917</c:v>
                </c:pt>
                <c:pt idx="4">
                  <c:v>0.0677991520612228</c:v>
                </c:pt>
                <c:pt idx="5">
                  <c:v>0.0693792428265288</c:v>
                </c:pt>
                <c:pt idx="6">
                  <c:v>0.0709593335918347</c:v>
                </c:pt>
                <c:pt idx="7">
                  <c:v>0.0725394243571407</c:v>
                </c:pt>
                <c:pt idx="8">
                  <c:v>0.0741195151224465</c:v>
                </c:pt>
                <c:pt idx="9">
                  <c:v>0.0756996058877525</c:v>
                </c:pt>
                <c:pt idx="10">
                  <c:v>0.0772796966530584</c:v>
                </c:pt>
                <c:pt idx="11">
                  <c:v>0.0788597874183644</c:v>
                </c:pt>
                <c:pt idx="12">
                  <c:v>0.0804398781836702</c:v>
                </c:pt>
                <c:pt idx="13">
                  <c:v>0.0820199689489761</c:v>
                </c:pt>
                <c:pt idx="14">
                  <c:v>0.0836000597142821</c:v>
                </c:pt>
                <c:pt idx="15">
                  <c:v>0.085180150479588</c:v>
                </c:pt>
                <c:pt idx="16">
                  <c:v>0.0867602412448939</c:v>
                </c:pt>
                <c:pt idx="17">
                  <c:v>0.0883403320101998</c:v>
                </c:pt>
                <c:pt idx="18">
                  <c:v>0.0899204227755057</c:v>
                </c:pt>
                <c:pt idx="19">
                  <c:v>0.0915005135408117</c:v>
                </c:pt>
                <c:pt idx="20">
                  <c:v>0.0930806043061175</c:v>
                </c:pt>
                <c:pt idx="21">
                  <c:v>0.0946606950714235</c:v>
                </c:pt>
                <c:pt idx="22">
                  <c:v>0.0962407858367294</c:v>
                </c:pt>
                <c:pt idx="23">
                  <c:v>0.0978208766020348</c:v>
                </c:pt>
                <c:pt idx="24">
                  <c:v>0.0994009673673407</c:v>
                </c:pt>
                <c:pt idx="25">
                  <c:v>0.100981058132647</c:v>
                </c:pt>
                <c:pt idx="26">
                  <c:v>0.102561148897952</c:v>
                </c:pt>
                <c:pt idx="27">
                  <c:v>0.104141239663258</c:v>
                </c:pt>
                <c:pt idx="28">
                  <c:v>0.105721330428564</c:v>
                </c:pt>
                <c:pt idx="29">
                  <c:v>0.10730142119387</c:v>
                </c:pt>
                <c:pt idx="30">
                  <c:v>0.108881511959176</c:v>
                </c:pt>
                <c:pt idx="31">
                  <c:v>0.110461602724482</c:v>
                </c:pt>
                <c:pt idx="32">
                  <c:v>0.112041693489788</c:v>
                </c:pt>
                <c:pt idx="33">
                  <c:v>0.113621784255094</c:v>
                </c:pt>
                <c:pt idx="34">
                  <c:v>0.1152018750204</c:v>
                </c:pt>
                <c:pt idx="35">
                  <c:v>0.116781965785706</c:v>
                </c:pt>
                <c:pt idx="36">
                  <c:v>0.118362056551012</c:v>
                </c:pt>
                <c:pt idx="37">
                  <c:v>0.119942147316317</c:v>
                </c:pt>
                <c:pt idx="38">
                  <c:v>0.121522238081623</c:v>
                </c:pt>
                <c:pt idx="39">
                  <c:v>0.123102328846929</c:v>
                </c:pt>
                <c:pt idx="40">
                  <c:v>0.124682419612235</c:v>
                </c:pt>
                <c:pt idx="41">
                  <c:v>0.126262510377541</c:v>
                </c:pt>
                <c:pt idx="42">
                  <c:v>0.127842601142847</c:v>
                </c:pt>
                <c:pt idx="43">
                  <c:v>0.129422691908153</c:v>
                </c:pt>
                <c:pt idx="44">
                  <c:v>0.131002782673459</c:v>
                </c:pt>
                <c:pt idx="45">
                  <c:v>0.132582873438765</c:v>
                </c:pt>
                <c:pt idx="46">
                  <c:v>0.13416296420407</c:v>
                </c:pt>
                <c:pt idx="47">
                  <c:v>0.135743054969376</c:v>
                </c:pt>
                <c:pt idx="48">
                  <c:v>0.137323145734682</c:v>
                </c:pt>
                <c:pt idx="49">
                  <c:v>0.1389032365</c:v>
                </c:pt>
              </c:numCache>
            </c:numRef>
          </c:cat>
          <c:val>
            <c:numRef>
              <c:f>'Portefølje Norge '!$AG$70:$AG$119</c:f>
              <c:numCache>
                <c:formatCode>[=0]0;[&gt;0]0.00</c:formatCode>
                <c:ptCount val="50"/>
                <c:pt idx="0">
                  <c:v>0.0</c:v>
                </c:pt>
                <c:pt idx="1">
                  <c:v>2.16840434497101E-19</c:v>
                </c:pt>
                <c:pt idx="2">
                  <c:v>3.46944695195361E-18</c:v>
                </c:pt>
                <c:pt idx="3">
                  <c:v>1.30104260698261E-18</c:v>
                </c:pt>
                <c:pt idx="4">
                  <c:v>1.73472347597681E-18</c:v>
                </c:pt>
                <c:pt idx="5">
                  <c:v>0.0</c:v>
                </c:pt>
                <c:pt idx="6">
                  <c:v>1.73472347597681E-18</c:v>
                </c:pt>
                <c:pt idx="7">
                  <c:v>8.67361737988404E-19</c:v>
                </c:pt>
                <c:pt idx="8">
                  <c:v>2.60208521396521E-18</c:v>
                </c:pt>
                <c:pt idx="9">
                  <c:v>1.73472347597681E-18</c:v>
                </c:pt>
                <c:pt idx="10">
                  <c:v>1.73472347597681E-18</c:v>
                </c:pt>
                <c:pt idx="11">
                  <c:v>-1.73472347597681E-18</c:v>
                </c:pt>
                <c:pt idx="12">
                  <c:v>1.73472347597681E-18</c:v>
                </c:pt>
                <c:pt idx="13">
                  <c:v>0.0</c:v>
                </c:pt>
                <c:pt idx="14">
                  <c:v>1.73472347597681E-18</c:v>
                </c:pt>
                <c:pt idx="15">
                  <c:v>1.73472347597681E-18</c:v>
                </c:pt>
                <c:pt idx="16">
                  <c:v>6.93889390390723E-18</c:v>
                </c:pt>
                <c:pt idx="17">
                  <c:v>-1.73472347597681E-18</c:v>
                </c:pt>
                <c:pt idx="18">
                  <c:v>3.46944695195361E-18</c:v>
                </c:pt>
                <c:pt idx="19">
                  <c:v>0.0</c:v>
                </c:pt>
                <c:pt idx="20">
                  <c:v>3.46944695195361E-18</c:v>
                </c:pt>
                <c:pt idx="21">
                  <c:v>6.93889390390723E-18</c:v>
                </c:pt>
                <c:pt idx="22">
                  <c:v>0.0</c:v>
                </c:pt>
                <c:pt idx="23">
                  <c:v>4.80518402845576E-15</c:v>
                </c:pt>
                <c:pt idx="24">
                  <c:v>4.99947305776516E-15</c:v>
                </c:pt>
                <c:pt idx="25">
                  <c:v>5.20417042793042E-15</c:v>
                </c:pt>
                <c:pt idx="26">
                  <c:v>5.40886779809568E-15</c:v>
                </c:pt>
                <c:pt idx="27">
                  <c:v>5.50254286579843E-15</c:v>
                </c:pt>
                <c:pt idx="28">
                  <c:v>5.70377078901174E-15</c:v>
                </c:pt>
                <c:pt idx="29">
                  <c:v>5.91887650003287E-15</c:v>
                </c:pt>
                <c:pt idx="30">
                  <c:v>6.00561267383171E-15</c:v>
                </c:pt>
                <c:pt idx="31">
                  <c:v>6.0958182945825E-15</c:v>
                </c:pt>
                <c:pt idx="32">
                  <c:v>6.30051566474776E-15</c:v>
                </c:pt>
                <c:pt idx="33">
                  <c:v>7.11930514540882E-15</c:v>
                </c:pt>
                <c:pt idx="34">
                  <c:v>7.33788030338189E-15</c:v>
                </c:pt>
                <c:pt idx="35">
                  <c:v>7.55992490830693E-15</c:v>
                </c:pt>
                <c:pt idx="36">
                  <c:v>7.67788610467335E-15</c:v>
                </c:pt>
                <c:pt idx="37">
                  <c:v>8.01442245901285E-15</c:v>
                </c:pt>
                <c:pt idx="38">
                  <c:v>8.09768918585974E-15</c:v>
                </c:pt>
                <c:pt idx="39">
                  <c:v>8.3474893664004E-15</c:v>
                </c:pt>
                <c:pt idx="40">
                  <c:v>8.4446338810551E-15</c:v>
                </c:pt>
                <c:pt idx="41">
                  <c:v>8.66667848598013E-15</c:v>
                </c:pt>
                <c:pt idx="42">
                  <c:v>8.87484530309735E-15</c:v>
                </c:pt>
                <c:pt idx="43">
                  <c:v>9.08995101411847E-15</c:v>
                </c:pt>
                <c:pt idx="44">
                  <c:v>9.3119956190435E-15</c:v>
                </c:pt>
                <c:pt idx="45">
                  <c:v>9.43689570931383E-15</c:v>
                </c:pt>
                <c:pt idx="46">
                  <c:v>9.63812363252714E-15</c:v>
                </c:pt>
                <c:pt idx="47">
                  <c:v>9.84629044964436E-15</c:v>
                </c:pt>
                <c:pt idx="48">
                  <c:v>1.01099684179928E-14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'Portefølje Norge '!$AH$69</c:f>
              <c:strCache>
                <c:ptCount val="1"/>
                <c:pt idx="0">
                  <c:v>Obligasjoner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'Portefølje Norge '!$AE$70:$AE$119</c:f>
              <c:numCache>
                <c:formatCode>[=0]0;[&gt;0]0.00</c:formatCode>
                <c:ptCount val="50"/>
                <c:pt idx="0">
                  <c:v>0.061478789</c:v>
                </c:pt>
                <c:pt idx="1">
                  <c:v>0.0630588797653051</c:v>
                </c:pt>
                <c:pt idx="2">
                  <c:v>0.0646389705306111</c:v>
                </c:pt>
                <c:pt idx="3">
                  <c:v>0.066219061295917</c:v>
                </c:pt>
                <c:pt idx="4">
                  <c:v>0.0677991520612228</c:v>
                </c:pt>
                <c:pt idx="5">
                  <c:v>0.0693792428265288</c:v>
                </c:pt>
                <c:pt idx="6">
                  <c:v>0.0709593335918347</c:v>
                </c:pt>
                <c:pt idx="7">
                  <c:v>0.0725394243571407</c:v>
                </c:pt>
                <c:pt idx="8">
                  <c:v>0.0741195151224465</c:v>
                </c:pt>
                <c:pt idx="9">
                  <c:v>0.0756996058877525</c:v>
                </c:pt>
                <c:pt idx="10">
                  <c:v>0.0772796966530584</c:v>
                </c:pt>
                <c:pt idx="11">
                  <c:v>0.0788597874183644</c:v>
                </c:pt>
                <c:pt idx="12">
                  <c:v>0.0804398781836702</c:v>
                </c:pt>
                <c:pt idx="13">
                  <c:v>0.0820199689489761</c:v>
                </c:pt>
                <c:pt idx="14">
                  <c:v>0.0836000597142821</c:v>
                </c:pt>
                <c:pt idx="15">
                  <c:v>0.085180150479588</c:v>
                </c:pt>
                <c:pt idx="16">
                  <c:v>0.0867602412448939</c:v>
                </c:pt>
                <c:pt idx="17">
                  <c:v>0.0883403320101998</c:v>
                </c:pt>
                <c:pt idx="18">
                  <c:v>0.0899204227755057</c:v>
                </c:pt>
                <c:pt idx="19">
                  <c:v>0.0915005135408117</c:v>
                </c:pt>
                <c:pt idx="20">
                  <c:v>0.0930806043061175</c:v>
                </c:pt>
                <c:pt idx="21">
                  <c:v>0.0946606950714235</c:v>
                </c:pt>
                <c:pt idx="22">
                  <c:v>0.0962407858367294</c:v>
                </c:pt>
                <c:pt idx="23">
                  <c:v>0.0978208766020348</c:v>
                </c:pt>
                <c:pt idx="24">
                  <c:v>0.0994009673673407</c:v>
                </c:pt>
                <c:pt idx="25">
                  <c:v>0.100981058132647</c:v>
                </c:pt>
                <c:pt idx="26">
                  <c:v>0.102561148897952</c:v>
                </c:pt>
                <c:pt idx="27">
                  <c:v>0.104141239663258</c:v>
                </c:pt>
                <c:pt idx="28">
                  <c:v>0.105721330428564</c:v>
                </c:pt>
                <c:pt idx="29">
                  <c:v>0.10730142119387</c:v>
                </c:pt>
                <c:pt idx="30">
                  <c:v>0.108881511959176</c:v>
                </c:pt>
                <c:pt idx="31">
                  <c:v>0.110461602724482</c:v>
                </c:pt>
                <c:pt idx="32">
                  <c:v>0.112041693489788</c:v>
                </c:pt>
                <c:pt idx="33">
                  <c:v>0.113621784255094</c:v>
                </c:pt>
                <c:pt idx="34">
                  <c:v>0.1152018750204</c:v>
                </c:pt>
                <c:pt idx="35">
                  <c:v>0.116781965785706</c:v>
                </c:pt>
                <c:pt idx="36">
                  <c:v>0.118362056551012</c:v>
                </c:pt>
                <c:pt idx="37">
                  <c:v>0.119942147316317</c:v>
                </c:pt>
                <c:pt idx="38">
                  <c:v>0.121522238081623</c:v>
                </c:pt>
                <c:pt idx="39">
                  <c:v>0.123102328846929</c:v>
                </c:pt>
                <c:pt idx="40">
                  <c:v>0.124682419612235</c:v>
                </c:pt>
                <c:pt idx="41">
                  <c:v>0.126262510377541</c:v>
                </c:pt>
                <c:pt idx="42">
                  <c:v>0.127842601142847</c:v>
                </c:pt>
                <c:pt idx="43">
                  <c:v>0.129422691908153</c:v>
                </c:pt>
                <c:pt idx="44">
                  <c:v>0.131002782673459</c:v>
                </c:pt>
                <c:pt idx="45">
                  <c:v>0.132582873438765</c:v>
                </c:pt>
                <c:pt idx="46">
                  <c:v>0.13416296420407</c:v>
                </c:pt>
                <c:pt idx="47">
                  <c:v>0.135743054969376</c:v>
                </c:pt>
                <c:pt idx="48">
                  <c:v>0.137323145734682</c:v>
                </c:pt>
                <c:pt idx="49">
                  <c:v>0.1389032365</c:v>
                </c:pt>
              </c:numCache>
            </c:numRef>
          </c:cat>
          <c:val>
            <c:numRef>
              <c:f>'Portefølje Norge '!$AH$70:$AH$119</c:f>
              <c:numCache>
                <c:formatCode>[=0]0;[&gt;0]0.00</c:formatCode>
                <c:ptCount val="50"/>
                <c:pt idx="0">
                  <c:v>1.0</c:v>
                </c:pt>
                <c:pt idx="1">
                  <c:v>0.979591836734706</c:v>
                </c:pt>
                <c:pt idx="2">
                  <c:v>0.959183673469401</c:v>
                </c:pt>
                <c:pt idx="3">
                  <c:v>0.938775510204098</c:v>
                </c:pt>
                <c:pt idx="4">
                  <c:v>0.918367346938795</c:v>
                </c:pt>
                <c:pt idx="5">
                  <c:v>0.89795918367349</c:v>
                </c:pt>
                <c:pt idx="6">
                  <c:v>0.877551020408187</c:v>
                </c:pt>
                <c:pt idx="7">
                  <c:v>0.857142857142882</c:v>
                </c:pt>
                <c:pt idx="8">
                  <c:v>0.836734693877579</c:v>
                </c:pt>
                <c:pt idx="9">
                  <c:v>0.816326530612274</c:v>
                </c:pt>
                <c:pt idx="10">
                  <c:v>0.795918367346971</c:v>
                </c:pt>
                <c:pt idx="11">
                  <c:v>0.775510204081667</c:v>
                </c:pt>
                <c:pt idx="12">
                  <c:v>0.755102040816364</c:v>
                </c:pt>
                <c:pt idx="13">
                  <c:v>0.73469387755106</c:v>
                </c:pt>
                <c:pt idx="14">
                  <c:v>0.714285714285756</c:v>
                </c:pt>
                <c:pt idx="15">
                  <c:v>0.693877551020453</c:v>
                </c:pt>
                <c:pt idx="16">
                  <c:v>0.673469387755148</c:v>
                </c:pt>
                <c:pt idx="17">
                  <c:v>0.653061224489845</c:v>
                </c:pt>
                <c:pt idx="18">
                  <c:v>0.632653061224542</c:v>
                </c:pt>
                <c:pt idx="19">
                  <c:v>0.612244897959237</c:v>
                </c:pt>
                <c:pt idx="20">
                  <c:v>0.591836734693934</c:v>
                </c:pt>
                <c:pt idx="21">
                  <c:v>0.571428571428629</c:v>
                </c:pt>
                <c:pt idx="22">
                  <c:v>0.551020408163326</c:v>
                </c:pt>
                <c:pt idx="23">
                  <c:v>0.530612244898047</c:v>
                </c:pt>
                <c:pt idx="24">
                  <c:v>0.510204081632745</c:v>
                </c:pt>
                <c:pt idx="25">
                  <c:v>0.489795918367443</c:v>
                </c:pt>
                <c:pt idx="26">
                  <c:v>0.46938775510214</c:v>
                </c:pt>
                <c:pt idx="27">
                  <c:v>0.448979591836837</c:v>
                </c:pt>
                <c:pt idx="28">
                  <c:v>0.428571428571534</c:v>
                </c:pt>
                <c:pt idx="29">
                  <c:v>0.408163265306232</c:v>
                </c:pt>
                <c:pt idx="30">
                  <c:v>0.387755102040927</c:v>
                </c:pt>
                <c:pt idx="31">
                  <c:v>0.367346938775624</c:v>
                </c:pt>
                <c:pt idx="32">
                  <c:v>0.346938775510325</c:v>
                </c:pt>
                <c:pt idx="33">
                  <c:v>0.32653061224502</c:v>
                </c:pt>
                <c:pt idx="34">
                  <c:v>0.306122448979718</c:v>
                </c:pt>
                <c:pt idx="35">
                  <c:v>0.285714285714416</c:v>
                </c:pt>
                <c:pt idx="36">
                  <c:v>0.265306122449112</c:v>
                </c:pt>
                <c:pt idx="37">
                  <c:v>0.244897959183809</c:v>
                </c:pt>
                <c:pt idx="38">
                  <c:v>0.224489795918507</c:v>
                </c:pt>
                <c:pt idx="39">
                  <c:v>0.204081632653203</c:v>
                </c:pt>
                <c:pt idx="40">
                  <c:v>0.1836734693879</c:v>
                </c:pt>
                <c:pt idx="41">
                  <c:v>0.163265306122598</c:v>
                </c:pt>
                <c:pt idx="42">
                  <c:v>0.142857142857296</c:v>
                </c:pt>
                <c:pt idx="43">
                  <c:v>0.122448979591993</c:v>
                </c:pt>
                <c:pt idx="44">
                  <c:v>0.102040816326691</c:v>
                </c:pt>
                <c:pt idx="45">
                  <c:v>0.0816326530613875</c:v>
                </c:pt>
                <c:pt idx="46">
                  <c:v>0.0612244897960848</c:v>
                </c:pt>
                <c:pt idx="47">
                  <c:v>0.0408163265307826</c:v>
                </c:pt>
                <c:pt idx="48">
                  <c:v>0.020408163265478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'Portefølje Norge '!$AI$69</c:f>
              <c:strCache>
                <c:ptCount val="1"/>
                <c:pt idx="0">
                  <c:v>Handel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cat>
            <c:numRef>
              <c:f>'Portefølje Norge '!$AE$70:$AE$119</c:f>
              <c:numCache>
                <c:formatCode>[=0]0;[&gt;0]0.00</c:formatCode>
                <c:ptCount val="50"/>
                <c:pt idx="0">
                  <c:v>0.061478789</c:v>
                </c:pt>
                <c:pt idx="1">
                  <c:v>0.0630588797653051</c:v>
                </c:pt>
                <c:pt idx="2">
                  <c:v>0.0646389705306111</c:v>
                </c:pt>
                <c:pt idx="3">
                  <c:v>0.066219061295917</c:v>
                </c:pt>
                <c:pt idx="4">
                  <c:v>0.0677991520612228</c:v>
                </c:pt>
                <c:pt idx="5">
                  <c:v>0.0693792428265288</c:v>
                </c:pt>
                <c:pt idx="6">
                  <c:v>0.0709593335918347</c:v>
                </c:pt>
                <c:pt idx="7">
                  <c:v>0.0725394243571407</c:v>
                </c:pt>
                <c:pt idx="8">
                  <c:v>0.0741195151224465</c:v>
                </c:pt>
                <c:pt idx="9">
                  <c:v>0.0756996058877525</c:v>
                </c:pt>
                <c:pt idx="10">
                  <c:v>0.0772796966530584</c:v>
                </c:pt>
                <c:pt idx="11">
                  <c:v>0.0788597874183644</c:v>
                </c:pt>
                <c:pt idx="12">
                  <c:v>0.0804398781836702</c:v>
                </c:pt>
                <c:pt idx="13">
                  <c:v>0.0820199689489761</c:v>
                </c:pt>
                <c:pt idx="14">
                  <c:v>0.0836000597142821</c:v>
                </c:pt>
                <c:pt idx="15">
                  <c:v>0.085180150479588</c:v>
                </c:pt>
                <c:pt idx="16">
                  <c:v>0.0867602412448939</c:v>
                </c:pt>
                <c:pt idx="17">
                  <c:v>0.0883403320101998</c:v>
                </c:pt>
                <c:pt idx="18">
                  <c:v>0.0899204227755057</c:v>
                </c:pt>
                <c:pt idx="19">
                  <c:v>0.0915005135408117</c:v>
                </c:pt>
                <c:pt idx="20">
                  <c:v>0.0930806043061175</c:v>
                </c:pt>
                <c:pt idx="21">
                  <c:v>0.0946606950714235</c:v>
                </c:pt>
                <c:pt idx="22">
                  <c:v>0.0962407858367294</c:v>
                </c:pt>
                <c:pt idx="23">
                  <c:v>0.0978208766020348</c:v>
                </c:pt>
                <c:pt idx="24">
                  <c:v>0.0994009673673407</c:v>
                </c:pt>
                <c:pt idx="25">
                  <c:v>0.100981058132647</c:v>
                </c:pt>
                <c:pt idx="26">
                  <c:v>0.102561148897952</c:v>
                </c:pt>
                <c:pt idx="27">
                  <c:v>0.104141239663258</c:v>
                </c:pt>
                <c:pt idx="28">
                  <c:v>0.105721330428564</c:v>
                </c:pt>
                <c:pt idx="29">
                  <c:v>0.10730142119387</c:v>
                </c:pt>
                <c:pt idx="30">
                  <c:v>0.108881511959176</c:v>
                </c:pt>
                <c:pt idx="31">
                  <c:v>0.110461602724482</c:v>
                </c:pt>
                <c:pt idx="32">
                  <c:v>0.112041693489788</c:v>
                </c:pt>
                <c:pt idx="33">
                  <c:v>0.113621784255094</c:v>
                </c:pt>
                <c:pt idx="34">
                  <c:v>0.1152018750204</c:v>
                </c:pt>
                <c:pt idx="35">
                  <c:v>0.116781965785706</c:v>
                </c:pt>
                <c:pt idx="36">
                  <c:v>0.118362056551012</c:v>
                </c:pt>
                <c:pt idx="37">
                  <c:v>0.119942147316317</c:v>
                </c:pt>
                <c:pt idx="38">
                  <c:v>0.121522238081623</c:v>
                </c:pt>
                <c:pt idx="39">
                  <c:v>0.123102328846929</c:v>
                </c:pt>
                <c:pt idx="40">
                  <c:v>0.124682419612235</c:v>
                </c:pt>
                <c:pt idx="41">
                  <c:v>0.126262510377541</c:v>
                </c:pt>
                <c:pt idx="42">
                  <c:v>0.127842601142847</c:v>
                </c:pt>
                <c:pt idx="43">
                  <c:v>0.129422691908153</c:v>
                </c:pt>
                <c:pt idx="44">
                  <c:v>0.131002782673459</c:v>
                </c:pt>
                <c:pt idx="45">
                  <c:v>0.132582873438765</c:v>
                </c:pt>
                <c:pt idx="46">
                  <c:v>0.13416296420407</c:v>
                </c:pt>
                <c:pt idx="47">
                  <c:v>0.135743054969376</c:v>
                </c:pt>
                <c:pt idx="48">
                  <c:v>0.137323145734682</c:v>
                </c:pt>
                <c:pt idx="49">
                  <c:v>0.1389032365</c:v>
                </c:pt>
              </c:numCache>
            </c:numRef>
          </c:cat>
          <c:val>
            <c:numRef>
              <c:f>'Portefølje Norge '!$AI$70:$AI$119</c:f>
              <c:numCache>
                <c:formatCode>[=0]0;[&gt;0]0.00</c:formatCode>
                <c:ptCount val="50"/>
                <c:pt idx="0">
                  <c:v>1.52655665885959E-16</c:v>
                </c:pt>
                <c:pt idx="1">
                  <c:v>1.07444435293313E-15</c:v>
                </c:pt>
                <c:pt idx="2">
                  <c:v>1.32879818259823E-15</c:v>
                </c:pt>
                <c:pt idx="3">
                  <c:v>1.57122578836599E-15</c:v>
                </c:pt>
                <c:pt idx="4">
                  <c:v>1.81712284108571E-15</c:v>
                </c:pt>
                <c:pt idx="5">
                  <c:v>2.05998412772246E-15</c:v>
                </c:pt>
                <c:pt idx="6">
                  <c:v>2.30631486131117E-15</c:v>
                </c:pt>
                <c:pt idx="7">
                  <c:v>2.5578497653278E-15</c:v>
                </c:pt>
                <c:pt idx="8">
                  <c:v>2.80331313717852E-15</c:v>
                </c:pt>
                <c:pt idx="9">
                  <c:v>3.04270497686332E-15</c:v>
                </c:pt>
                <c:pt idx="10">
                  <c:v>3.29597460435593E-15</c:v>
                </c:pt>
                <c:pt idx="11">
                  <c:v>3.53883589099269E-15</c:v>
                </c:pt>
                <c:pt idx="12">
                  <c:v>3.78690134805737E-15</c:v>
                </c:pt>
                <c:pt idx="13">
                  <c:v>4.03323208164608E-15</c:v>
                </c:pt>
                <c:pt idx="14">
                  <c:v>4.27956281523478E-15</c:v>
                </c:pt>
                <c:pt idx="15">
                  <c:v>4.52936299577544E-15</c:v>
                </c:pt>
                <c:pt idx="16">
                  <c:v>4.7722242824122E-15</c:v>
                </c:pt>
                <c:pt idx="17">
                  <c:v>5.0185550160009E-15</c:v>
                </c:pt>
                <c:pt idx="18">
                  <c:v>5.26835519654156E-15</c:v>
                </c:pt>
                <c:pt idx="19">
                  <c:v>5.50948175970234E-15</c:v>
                </c:pt>
                <c:pt idx="20">
                  <c:v>5.759281940243E-15</c:v>
                </c:pt>
                <c:pt idx="21">
                  <c:v>6.01255156773561E-15</c:v>
                </c:pt>
                <c:pt idx="22">
                  <c:v>6.24153506656455E-15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'Portefølje Norge '!$AJ$69</c:f>
              <c:strCache>
                <c:ptCount val="1"/>
                <c:pt idx="0">
                  <c:v>Kontor</c:v>
                </c:pt>
              </c:strCache>
            </c:strRef>
          </c:tx>
          <c:spPr>
            <a:solidFill>
              <a:schemeClr val="dk1">
                <a:tint val="30000"/>
              </a:schemeClr>
            </a:solidFill>
            <a:ln>
              <a:noFill/>
            </a:ln>
            <a:effectLst/>
          </c:spPr>
          <c:cat>
            <c:numRef>
              <c:f>'Portefølje Norge '!$AE$70:$AE$119</c:f>
              <c:numCache>
                <c:formatCode>[=0]0;[&gt;0]0.00</c:formatCode>
                <c:ptCount val="50"/>
                <c:pt idx="0">
                  <c:v>0.061478789</c:v>
                </c:pt>
                <c:pt idx="1">
                  <c:v>0.0630588797653051</c:v>
                </c:pt>
                <c:pt idx="2">
                  <c:v>0.0646389705306111</c:v>
                </c:pt>
                <c:pt idx="3">
                  <c:v>0.066219061295917</c:v>
                </c:pt>
                <c:pt idx="4">
                  <c:v>0.0677991520612228</c:v>
                </c:pt>
                <c:pt idx="5">
                  <c:v>0.0693792428265288</c:v>
                </c:pt>
                <c:pt idx="6">
                  <c:v>0.0709593335918347</c:v>
                </c:pt>
                <c:pt idx="7">
                  <c:v>0.0725394243571407</c:v>
                </c:pt>
                <c:pt idx="8">
                  <c:v>0.0741195151224465</c:v>
                </c:pt>
                <c:pt idx="9">
                  <c:v>0.0756996058877525</c:v>
                </c:pt>
                <c:pt idx="10">
                  <c:v>0.0772796966530584</c:v>
                </c:pt>
                <c:pt idx="11">
                  <c:v>0.0788597874183644</c:v>
                </c:pt>
                <c:pt idx="12">
                  <c:v>0.0804398781836702</c:v>
                </c:pt>
                <c:pt idx="13">
                  <c:v>0.0820199689489761</c:v>
                </c:pt>
                <c:pt idx="14">
                  <c:v>0.0836000597142821</c:v>
                </c:pt>
                <c:pt idx="15">
                  <c:v>0.085180150479588</c:v>
                </c:pt>
                <c:pt idx="16">
                  <c:v>0.0867602412448939</c:v>
                </c:pt>
                <c:pt idx="17">
                  <c:v>0.0883403320101998</c:v>
                </c:pt>
                <c:pt idx="18">
                  <c:v>0.0899204227755057</c:v>
                </c:pt>
                <c:pt idx="19">
                  <c:v>0.0915005135408117</c:v>
                </c:pt>
                <c:pt idx="20">
                  <c:v>0.0930806043061175</c:v>
                </c:pt>
                <c:pt idx="21">
                  <c:v>0.0946606950714235</c:v>
                </c:pt>
                <c:pt idx="22">
                  <c:v>0.0962407858367294</c:v>
                </c:pt>
                <c:pt idx="23">
                  <c:v>0.0978208766020348</c:v>
                </c:pt>
                <c:pt idx="24">
                  <c:v>0.0994009673673407</c:v>
                </c:pt>
                <c:pt idx="25">
                  <c:v>0.100981058132647</c:v>
                </c:pt>
                <c:pt idx="26">
                  <c:v>0.102561148897952</c:v>
                </c:pt>
                <c:pt idx="27">
                  <c:v>0.104141239663258</c:v>
                </c:pt>
                <c:pt idx="28">
                  <c:v>0.105721330428564</c:v>
                </c:pt>
                <c:pt idx="29">
                  <c:v>0.10730142119387</c:v>
                </c:pt>
                <c:pt idx="30">
                  <c:v>0.108881511959176</c:v>
                </c:pt>
                <c:pt idx="31">
                  <c:v>0.110461602724482</c:v>
                </c:pt>
                <c:pt idx="32">
                  <c:v>0.112041693489788</c:v>
                </c:pt>
                <c:pt idx="33">
                  <c:v>0.113621784255094</c:v>
                </c:pt>
                <c:pt idx="34">
                  <c:v>0.1152018750204</c:v>
                </c:pt>
                <c:pt idx="35">
                  <c:v>0.116781965785706</c:v>
                </c:pt>
                <c:pt idx="36">
                  <c:v>0.118362056551012</c:v>
                </c:pt>
                <c:pt idx="37">
                  <c:v>0.119942147316317</c:v>
                </c:pt>
                <c:pt idx="38">
                  <c:v>0.121522238081623</c:v>
                </c:pt>
                <c:pt idx="39">
                  <c:v>0.123102328846929</c:v>
                </c:pt>
                <c:pt idx="40">
                  <c:v>0.124682419612235</c:v>
                </c:pt>
                <c:pt idx="41">
                  <c:v>0.126262510377541</c:v>
                </c:pt>
                <c:pt idx="42">
                  <c:v>0.127842601142847</c:v>
                </c:pt>
                <c:pt idx="43">
                  <c:v>0.129422691908153</c:v>
                </c:pt>
                <c:pt idx="44">
                  <c:v>0.131002782673459</c:v>
                </c:pt>
                <c:pt idx="45">
                  <c:v>0.132582873438765</c:v>
                </c:pt>
                <c:pt idx="46">
                  <c:v>0.13416296420407</c:v>
                </c:pt>
                <c:pt idx="47">
                  <c:v>0.135743054969376</c:v>
                </c:pt>
                <c:pt idx="48">
                  <c:v>0.137323145734682</c:v>
                </c:pt>
                <c:pt idx="49">
                  <c:v>0.1389032365</c:v>
                </c:pt>
              </c:numCache>
            </c:numRef>
          </c:cat>
          <c:val>
            <c:numRef>
              <c:f>'Portefølje Norge '!$AJ$70:$AJ$119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'Portefølje Norge '!$AK$69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chemeClr val="dk1">
                <a:tint val="60000"/>
              </a:schemeClr>
            </a:solidFill>
            <a:ln>
              <a:noFill/>
            </a:ln>
            <a:effectLst/>
          </c:spPr>
          <c:cat>
            <c:numRef>
              <c:f>'Portefølje Norge '!$AE$70:$AE$119</c:f>
              <c:numCache>
                <c:formatCode>[=0]0;[&gt;0]0.00</c:formatCode>
                <c:ptCount val="50"/>
                <c:pt idx="0">
                  <c:v>0.061478789</c:v>
                </c:pt>
                <c:pt idx="1">
                  <c:v>0.0630588797653051</c:v>
                </c:pt>
                <c:pt idx="2">
                  <c:v>0.0646389705306111</c:v>
                </c:pt>
                <c:pt idx="3">
                  <c:v>0.066219061295917</c:v>
                </c:pt>
                <c:pt idx="4">
                  <c:v>0.0677991520612228</c:v>
                </c:pt>
                <c:pt idx="5">
                  <c:v>0.0693792428265288</c:v>
                </c:pt>
                <c:pt idx="6">
                  <c:v>0.0709593335918347</c:v>
                </c:pt>
                <c:pt idx="7">
                  <c:v>0.0725394243571407</c:v>
                </c:pt>
                <c:pt idx="8">
                  <c:v>0.0741195151224465</c:v>
                </c:pt>
                <c:pt idx="9">
                  <c:v>0.0756996058877525</c:v>
                </c:pt>
                <c:pt idx="10">
                  <c:v>0.0772796966530584</c:v>
                </c:pt>
                <c:pt idx="11">
                  <c:v>0.0788597874183644</c:v>
                </c:pt>
                <c:pt idx="12">
                  <c:v>0.0804398781836702</c:v>
                </c:pt>
                <c:pt idx="13">
                  <c:v>0.0820199689489761</c:v>
                </c:pt>
                <c:pt idx="14">
                  <c:v>0.0836000597142821</c:v>
                </c:pt>
                <c:pt idx="15">
                  <c:v>0.085180150479588</c:v>
                </c:pt>
                <c:pt idx="16">
                  <c:v>0.0867602412448939</c:v>
                </c:pt>
                <c:pt idx="17">
                  <c:v>0.0883403320101998</c:v>
                </c:pt>
                <c:pt idx="18">
                  <c:v>0.0899204227755057</c:v>
                </c:pt>
                <c:pt idx="19">
                  <c:v>0.0915005135408117</c:v>
                </c:pt>
                <c:pt idx="20">
                  <c:v>0.0930806043061175</c:v>
                </c:pt>
                <c:pt idx="21">
                  <c:v>0.0946606950714235</c:v>
                </c:pt>
                <c:pt idx="22">
                  <c:v>0.0962407858367294</c:v>
                </c:pt>
                <c:pt idx="23">
                  <c:v>0.0978208766020348</c:v>
                </c:pt>
                <c:pt idx="24">
                  <c:v>0.0994009673673407</c:v>
                </c:pt>
                <c:pt idx="25">
                  <c:v>0.100981058132647</c:v>
                </c:pt>
                <c:pt idx="26">
                  <c:v>0.102561148897952</c:v>
                </c:pt>
                <c:pt idx="27">
                  <c:v>0.104141239663258</c:v>
                </c:pt>
                <c:pt idx="28">
                  <c:v>0.105721330428564</c:v>
                </c:pt>
                <c:pt idx="29">
                  <c:v>0.10730142119387</c:v>
                </c:pt>
                <c:pt idx="30">
                  <c:v>0.108881511959176</c:v>
                </c:pt>
                <c:pt idx="31">
                  <c:v>0.110461602724482</c:v>
                </c:pt>
                <c:pt idx="32">
                  <c:v>0.112041693489788</c:v>
                </c:pt>
                <c:pt idx="33">
                  <c:v>0.113621784255094</c:v>
                </c:pt>
                <c:pt idx="34">
                  <c:v>0.1152018750204</c:v>
                </c:pt>
                <c:pt idx="35">
                  <c:v>0.116781965785706</c:v>
                </c:pt>
                <c:pt idx="36">
                  <c:v>0.118362056551012</c:v>
                </c:pt>
                <c:pt idx="37">
                  <c:v>0.119942147316317</c:v>
                </c:pt>
                <c:pt idx="38">
                  <c:v>0.121522238081623</c:v>
                </c:pt>
                <c:pt idx="39">
                  <c:v>0.123102328846929</c:v>
                </c:pt>
                <c:pt idx="40">
                  <c:v>0.124682419612235</c:v>
                </c:pt>
                <c:pt idx="41">
                  <c:v>0.126262510377541</c:v>
                </c:pt>
                <c:pt idx="42">
                  <c:v>0.127842601142847</c:v>
                </c:pt>
                <c:pt idx="43">
                  <c:v>0.129422691908153</c:v>
                </c:pt>
                <c:pt idx="44">
                  <c:v>0.131002782673459</c:v>
                </c:pt>
                <c:pt idx="45">
                  <c:v>0.132582873438765</c:v>
                </c:pt>
                <c:pt idx="46">
                  <c:v>0.13416296420407</c:v>
                </c:pt>
                <c:pt idx="47">
                  <c:v>0.135743054969376</c:v>
                </c:pt>
                <c:pt idx="48">
                  <c:v>0.137323145734682</c:v>
                </c:pt>
                <c:pt idx="49">
                  <c:v>0.1389032365</c:v>
                </c:pt>
              </c:numCache>
            </c:numRef>
          </c:cat>
          <c:val>
            <c:numRef>
              <c:f>'Portefølje Norge '!$AK$70:$AK$119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'Portefølje Norge '!$AL$69</c:f>
              <c:strCache>
                <c:ptCount val="1"/>
                <c:pt idx="0">
                  <c:v>Andre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noFill/>
            </a:ln>
            <a:effectLst/>
          </c:spPr>
          <c:cat>
            <c:numRef>
              <c:f>'Portefølje Norge '!$AE$70:$AE$119</c:f>
              <c:numCache>
                <c:formatCode>[=0]0;[&gt;0]0.00</c:formatCode>
                <c:ptCount val="50"/>
                <c:pt idx="0">
                  <c:v>0.061478789</c:v>
                </c:pt>
                <c:pt idx="1">
                  <c:v>0.0630588797653051</c:v>
                </c:pt>
                <c:pt idx="2">
                  <c:v>0.0646389705306111</c:v>
                </c:pt>
                <c:pt idx="3">
                  <c:v>0.066219061295917</c:v>
                </c:pt>
                <c:pt idx="4">
                  <c:v>0.0677991520612228</c:v>
                </c:pt>
                <c:pt idx="5">
                  <c:v>0.0693792428265288</c:v>
                </c:pt>
                <c:pt idx="6">
                  <c:v>0.0709593335918347</c:v>
                </c:pt>
                <c:pt idx="7">
                  <c:v>0.0725394243571407</c:v>
                </c:pt>
                <c:pt idx="8">
                  <c:v>0.0741195151224465</c:v>
                </c:pt>
                <c:pt idx="9">
                  <c:v>0.0756996058877525</c:v>
                </c:pt>
                <c:pt idx="10">
                  <c:v>0.0772796966530584</c:v>
                </c:pt>
                <c:pt idx="11">
                  <c:v>0.0788597874183644</c:v>
                </c:pt>
                <c:pt idx="12">
                  <c:v>0.0804398781836702</c:v>
                </c:pt>
                <c:pt idx="13">
                  <c:v>0.0820199689489761</c:v>
                </c:pt>
                <c:pt idx="14">
                  <c:v>0.0836000597142821</c:v>
                </c:pt>
                <c:pt idx="15">
                  <c:v>0.085180150479588</c:v>
                </c:pt>
                <c:pt idx="16">
                  <c:v>0.0867602412448939</c:v>
                </c:pt>
                <c:pt idx="17">
                  <c:v>0.0883403320101998</c:v>
                </c:pt>
                <c:pt idx="18">
                  <c:v>0.0899204227755057</c:v>
                </c:pt>
                <c:pt idx="19">
                  <c:v>0.0915005135408117</c:v>
                </c:pt>
                <c:pt idx="20">
                  <c:v>0.0930806043061175</c:v>
                </c:pt>
                <c:pt idx="21">
                  <c:v>0.0946606950714235</c:v>
                </c:pt>
                <c:pt idx="22">
                  <c:v>0.0962407858367294</c:v>
                </c:pt>
                <c:pt idx="23">
                  <c:v>0.0978208766020348</c:v>
                </c:pt>
                <c:pt idx="24">
                  <c:v>0.0994009673673407</c:v>
                </c:pt>
                <c:pt idx="25">
                  <c:v>0.100981058132647</c:v>
                </c:pt>
                <c:pt idx="26">
                  <c:v>0.102561148897952</c:v>
                </c:pt>
                <c:pt idx="27">
                  <c:v>0.104141239663258</c:v>
                </c:pt>
                <c:pt idx="28">
                  <c:v>0.105721330428564</c:v>
                </c:pt>
                <c:pt idx="29">
                  <c:v>0.10730142119387</c:v>
                </c:pt>
                <c:pt idx="30">
                  <c:v>0.108881511959176</c:v>
                </c:pt>
                <c:pt idx="31">
                  <c:v>0.110461602724482</c:v>
                </c:pt>
                <c:pt idx="32">
                  <c:v>0.112041693489788</c:v>
                </c:pt>
                <c:pt idx="33">
                  <c:v>0.113621784255094</c:v>
                </c:pt>
                <c:pt idx="34">
                  <c:v>0.1152018750204</c:v>
                </c:pt>
                <c:pt idx="35">
                  <c:v>0.116781965785706</c:v>
                </c:pt>
                <c:pt idx="36">
                  <c:v>0.118362056551012</c:v>
                </c:pt>
                <c:pt idx="37">
                  <c:v>0.119942147316317</c:v>
                </c:pt>
                <c:pt idx="38">
                  <c:v>0.121522238081623</c:v>
                </c:pt>
                <c:pt idx="39">
                  <c:v>0.123102328846929</c:v>
                </c:pt>
                <c:pt idx="40">
                  <c:v>0.124682419612235</c:v>
                </c:pt>
                <c:pt idx="41">
                  <c:v>0.126262510377541</c:v>
                </c:pt>
                <c:pt idx="42">
                  <c:v>0.127842601142847</c:v>
                </c:pt>
                <c:pt idx="43">
                  <c:v>0.129422691908153</c:v>
                </c:pt>
                <c:pt idx="44">
                  <c:v>0.131002782673459</c:v>
                </c:pt>
                <c:pt idx="45">
                  <c:v>0.132582873438765</c:v>
                </c:pt>
                <c:pt idx="46">
                  <c:v>0.13416296420407</c:v>
                </c:pt>
                <c:pt idx="47">
                  <c:v>0.135743054969376</c:v>
                </c:pt>
                <c:pt idx="48">
                  <c:v>0.137323145734682</c:v>
                </c:pt>
                <c:pt idx="49">
                  <c:v>0.1389032365</c:v>
                </c:pt>
              </c:numCache>
            </c:numRef>
          </c:cat>
          <c:val>
            <c:numRef>
              <c:f>'Portefølje Norge '!$AL$70:$AL$119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7075648"/>
        <c:axId val="-2087072464"/>
      </c:areaChart>
      <c:catAx>
        <c:axId val="-2087075648"/>
        <c:scaling>
          <c:orientation val="minMax"/>
        </c:scaling>
        <c:delete val="0"/>
        <c:axPos val="b"/>
        <c:numFmt formatCode="[=0]0;[&gt;0]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87072464"/>
        <c:crosses val="autoZero"/>
        <c:auto val="1"/>
        <c:lblAlgn val="ctr"/>
        <c:lblOffset val="100"/>
        <c:tickLblSkip val="7"/>
        <c:noMultiLvlLbl val="0"/>
      </c:catAx>
      <c:valAx>
        <c:axId val="-208707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87075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Aksjer,</a:t>
            </a:r>
            <a:r>
              <a:rPr lang="nb-NO" baseline="0"/>
              <a:t> Obligasjoner og Unotert eiendom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'Portefølje Norge '!$AF$122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'Portefølje Norge '!$AE$123:$AE$172</c:f>
              <c:numCache>
                <c:formatCode>[=0]0;[&gt;0]0.00</c:formatCode>
                <c:ptCount val="50"/>
                <c:pt idx="0">
                  <c:v>0.0627225180666847</c:v>
                </c:pt>
                <c:pt idx="1">
                  <c:v>0.0642772266061399</c:v>
                </c:pt>
                <c:pt idx="2">
                  <c:v>0.0658319351455952</c:v>
                </c:pt>
                <c:pt idx="3">
                  <c:v>0.0673866436850506</c:v>
                </c:pt>
                <c:pt idx="4">
                  <c:v>0.0689413522245059</c:v>
                </c:pt>
                <c:pt idx="5">
                  <c:v>0.0704960607639612</c:v>
                </c:pt>
                <c:pt idx="6">
                  <c:v>0.0720507693034165</c:v>
                </c:pt>
                <c:pt idx="7">
                  <c:v>0.0736054778428719</c:v>
                </c:pt>
                <c:pt idx="8">
                  <c:v>0.0751601863823271</c:v>
                </c:pt>
                <c:pt idx="9">
                  <c:v>0.0767148949217825</c:v>
                </c:pt>
                <c:pt idx="10">
                  <c:v>0.078269603461238</c:v>
                </c:pt>
                <c:pt idx="11">
                  <c:v>0.0798243120006932</c:v>
                </c:pt>
                <c:pt idx="12">
                  <c:v>0.0813790205401484</c:v>
                </c:pt>
                <c:pt idx="13">
                  <c:v>0.0829337290796038</c:v>
                </c:pt>
                <c:pt idx="14">
                  <c:v>0.0844884376190591</c:v>
                </c:pt>
                <c:pt idx="15">
                  <c:v>0.0860431461585146</c:v>
                </c:pt>
                <c:pt idx="16">
                  <c:v>0.0875978546979698</c:v>
                </c:pt>
                <c:pt idx="17">
                  <c:v>0.0891525632374252</c:v>
                </c:pt>
                <c:pt idx="18">
                  <c:v>0.0907072717768807</c:v>
                </c:pt>
                <c:pt idx="19">
                  <c:v>0.0922619803163359</c:v>
                </c:pt>
                <c:pt idx="20">
                  <c:v>0.0938166888557912</c:v>
                </c:pt>
                <c:pt idx="21">
                  <c:v>0.0953713973952465</c:v>
                </c:pt>
                <c:pt idx="22">
                  <c:v>0.096926105934702</c:v>
                </c:pt>
                <c:pt idx="23">
                  <c:v>0.0984808144741573</c:v>
                </c:pt>
                <c:pt idx="24">
                  <c:v>0.100035523013613</c:v>
                </c:pt>
                <c:pt idx="25">
                  <c:v>0.101590231553068</c:v>
                </c:pt>
                <c:pt idx="26">
                  <c:v>0.103144940092523</c:v>
                </c:pt>
                <c:pt idx="27">
                  <c:v>0.104699648631979</c:v>
                </c:pt>
                <c:pt idx="28">
                  <c:v>0.106254357171434</c:v>
                </c:pt>
                <c:pt idx="29">
                  <c:v>0.107809065710889</c:v>
                </c:pt>
                <c:pt idx="30">
                  <c:v>0.109363774250345</c:v>
                </c:pt>
                <c:pt idx="31">
                  <c:v>0.1109184827898</c:v>
                </c:pt>
                <c:pt idx="32">
                  <c:v>0.112473191329255</c:v>
                </c:pt>
                <c:pt idx="33">
                  <c:v>0.114027899868711</c:v>
                </c:pt>
                <c:pt idx="34">
                  <c:v>0.115582608408166</c:v>
                </c:pt>
                <c:pt idx="35">
                  <c:v>0.117137316947621</c:v>
                </c:pt>
                <c:pt idx="36">
                  <c:v>0.118692025487076</c:v>
                </c:pt>
                <c:pt idx="37">
                  <c:v>0.120246734026532</c:v>
                </c:pt>
                <c:pt idx="38">
                  <c:v>0.121801442565987</c:v>
                </c:pt>
                <c:pt idx="39">
                  <c:v>0.123356151105442</c:v>
                </c:pt>
                <c:pt idx="40">
                  <c:v>0.124910859644898</c:v>
                </c:pt>
                <c:pt idx="41">
                  <c:v>0.126465568184353</c:v>
                </c:pt>
                <c:pt idx="42">
                  <c:v>0.128020276723808</c:v>
                </c:pt>
                <c:pt idx="43">
                  <c:v>0.129574985263264</c:v>
                </c:pt>
                <c:pt idx="44">
                  <c:v>0.131129693802719</c:v>
                </c:pt>
                <c:pt idx="45">
                  <c:v>0.132684402342174</c:v>
                </c:pt>
                <c:pt idx="46">
                  <c:v>0.13423911088163</c:v>
                </c:pt>
                <c:pt idx="47">
                  <c:v>0.135793819421085</c:v>
                </c:pt>
                <c:pt idx="48">
                  <c:v>0.13734852796054</c:v>
                </c:pt>
                <c:pt idx="49">
                  <c:v>0.1389032365</c:v>
                </c:pt>
              </c:numCache>
            </c:numRef>
          </c:cat>
          <c:val>
            <c:numRef>
              <c:f>'Portefølje Norge '!$AF$123:$AF$172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0.00436296436351998</c:v>
                </c:pt>
                <c:pt idx="14">
                  <c:v>0.0101148103517652</c:v>
                </c:pt>
                <c:pt idx="15">
                  <c:v>0.0158666563400111</c:v>
                </c:pt>
                <c:pt idx="16">
                  <c:v>0.0216185023282563</c:v>
                </c:pt>
                <c:pt idx="17">
                  <c:v>0.0273703483165019</c:v>
                </c:pt>
                <c:pt idx="18">
                  <c:v>0.0331221943047478</c:v>
                </c:pt>
                <c:pt idx="19">
                  <c:v>0.038874040292993</c:v>
                </c:pt>
                <c:pt idx="20">
                  <c:v>0.0446258862812382</c:v>
                </c:pt>
                <c:pt idx="21">
                  <c:v>0.0503777322694834</c:v>
                </c:pt>
                <c:pt idx="22">
                  <c:v>0.0561295782577294</c:v>
                </c:pt>
                <c:pt idx="23">
                  <c:v>0.0662794795791773</c:v>
                </c:pt>
                <c:pt idx="24">
                  <c:v>0.102831796346396</c:v>
                </c:pt>
                <c:pt idx="25">
                  <c:v>0.139384113113621</c:v>
                </c:pt>
                <c:pt idx="26">
                  <c:v>0.17593642988084</c:v>
                </c:pt>
                <c:pt idx="27">
                  <c:v>0.212488746648061</c:v>
                </c:pt>
                <c:pt idx="28">
                  <c:v>0.24904106341528</c:v>
                </c:pt>
                <c:pt idx="29">
                  <c:v>0.285593380182504</c:v>
                </c:pt>
                <c:pt idx="30">
                  <c:v>0.322145696949723</c:v>
                </c:pt>
                <c:pt idx="31">
                  <c:v>0.358698013716942</c:v>
                </c:pt>
                <c:pt idx="32">
                  <c:v>0.395250330484161</c:v>
                </c:pt>
                <c:pt idx="33">
                  <c:v>0.431802647251385</c:v>
                </c:pt>
                <c:pt idx="34">
                  <c:v>0.468354964018605</c:v>
                </c:pt>
                <c:pt idx="35">
                  <c:v>0.504907280785827</c:v>
                </c:pt>
                <c:pt idx="36">
                  <c:v>0.540888970459201</c:v>
                </c:pt>
                <c:pt idx="37">
                  <c:v>0.576205203500796</c:v>
                </c:pt>
                <c:pt idx="38">
                  <c:v>0.611521436542386</c:v>
                </c:pt>
                <c:pt idx="39">
                  <c:v>0.646837669583979</c:v>
                </c:pt>
                <c:pt idx="40">
                  <c:v>0.682153902625574</c:v>
                </c:pt>
                <c:pt idx="41">
                  <c:v>0.717470135667164</c:v>
                </c:pt>
                <c:pt idx="42">
                  <c:v>0.752786368708754</c:v>
                </c:pt>
                <c:pt idx="43">
                  <c:v>0.788102601750345</c:v>
                </c:pt>
                <c:pt idx="44">
                  <c:v>0.823418834791938</c:v>
                </c:pt>
                <c:pt idx="45">
                  <c:v>0.858735067833533</c:v>
                </c:pt>
                <c:pt idx="46">
                  <c:v>0.894051300875124</c:v>
                </c:pt>
                <c:pt idx="47">
                  <c:v>0.929367533916719</c:v>
                </c:pt>
                <c:pt idx="48">
                  <c:v>0.964683766958309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'Portefølje Norge '!$AG$122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'Portefølje Norge '!$AE$123:$AE$172</c:f>
              <c:numCache>
                <c:formatCode>[=0]0;[&gt;0]0.00</c:formatCode>
                <c:ptCount val="50"/>
                <c:pt idx="0">
                  <c:v>0.0627225180666847</c:v>
                </c:pt>
                <c:pt idx="1">
                  <c:v>0.0642772266061399</c:v>
                </c:pt>
                <c:pt idx="2">
                  <c:v>0.0658319351455952</c:v>
                </c:pt>
                <c:pt idx="3">
                  <c:v>0.0673866436850506</c:v>
                </c:pt>
                <c:pt idx="4">
                  <c:v>0.0689413522245059</c:v>
                </c:pt>
                <c:pt idx="5">
                  <c:v>0.0704960607639612</c:v>
                </c:pt>
                <c:pt idx="6">
                  <c:v>0.0720507693034165</c:v>
                </c:pt>
                <c:pt idx="7">
                  <c:v>0.0736054778428719</c:v>
                </c:pt>
                <c:pt idx="8">
                  <c:v>0.0751601863823271</c:v>
                </c:pt>
                <c:pt idx="9">
                  <c:v>0.0767148949217825</c:v>
                </c:pt>
                <c:pt idx="10">
                  <c:v>0.078269603461238</c:v>
                </c:pt>
                <c:pt idx="11">
                  <c:v>0.0798243120006932</c:v>
                </c:pt>
                <c:pt idx="12">
                  <c:v>0.0813790205401484</c:v>
                </c:pt>
                <c:pt idx="13">
                  <c:v>0.0829337290796038</c:v>
                </c:pt>
                <c:pt idx="14">
                  <c:v>0.0844884376190591</c:v>
                </c:pt>
                <c:pt idx="15">
                  <c:v>0.0860431461585146</c:v>
                </c:pt>
                <c:pt idx="16">
                  <c:v>0.0875978546979698</c:v>
                </c:pt>
                <c:pt idx="17">
                  <c:v>0.0891525632374252</c:v>
                </c:pt>
                <c:pt idx="18">
                  <c:v>0.0907072717768807</c:v>
                </c:pt>
                <c:pt idx="19">
                  <c:v>0.0922619803163359</c:v>
                </c:pt>
                <c:pt idx="20">
                  <c:v>0.0938166888557912</c:v>
                </c:pt>
                <c:pt idx="21">
                  <c:v>0.0953713973952465</c:v>
                </c:pt>
                <c:pt idx="22">
                  <c:v>0.096926105934702</c:v>
                </c:pt>
                <c:pt idx="23">
                  <c:v>0.0984808144741573</c:v>
                </c:pt>
                <c:pt idx="24">
                  <c:v>0.100035523013613</c:v>
                </c:pt>
                <c:pt idx="25">
                  <c:v>0.101590231553068</c:v>
                </c:pt>
                <c:pt idx="26">
                  <c:v>0.103144940092523</c:v>
                </c:pt>
                <c:pt idx="27">
                  <c:v>0.104699648631979</c:v>
                </c:pt>
                <c:pt idx="28">
                  <c:v>0.106254357171434</c:v>
                </c:pt>
                <c:pt idx="29">
                  <c:v>0.107809065710889</c:v>
                </c:pt>
                <c:pt idx="30">
                  <c:v>0.109363774250345</c:v>
                </c:pt>
                <c:pt idx="31">
                  <c:v>0.1109184827898</c:v>
                </c:pt>
                <c:pt idx="32">
                  <c:v>0.112473191329255</c:v>
                </c:pt>
                <c:pt idx="33">
                  <c:v>0.114027899868711</c:v>
                </c:pt>
                <c:pt idx="34">
                  <c:v>0.115582608408166</c:v>
                </c:pt>
                <c:pt idx="35">
                  <c:v>0.117137316947621</c:v>
                </c:pt>
                <c:pt idx="36">
                  <c:v>0.118692025487076</c:v>
                </c:pt>
                <c:pt idx="37">
                  <c:v>0.120246734026532</c:v>
                </c:pt>
                <c:pt idx="38">
                  <c:v>0.121801442565987</c:v>
                </c:pt>
                <c:pt idx="39">
                  <c:v>0.123356151105442</c:v>
                </c:pt>
                <c:pt idx="40">
                  <c:v>0.124910859644898</c:v>
                </c:pt>
                <c:pt idx="41">
                  <c:v>0.126465568184353</c:v>
                </c:pt>
                <c:pt idx="42">
                  <c:v>0.128020276723808</c:v>
                </c:pt>
                <c:pt idx="43">
                  <c:v>0.129574985263264</c:v>
                </c:pt>
                <c:pt idx="44">
                  <c:v>0.131129693802719</c:v>
                </c:pt>
                <c:pt idx="45">
                  <c:v>0.132684402342174</c:v>
                </c:pt>
                <c:pt idx="46">
                  <c:v>0.13423911088163</c:v>
                </c:pt>
                <c:pt idx="47">
                  <c:v>0.135793819421085</c:v>
                </c:pt>
                <c:pt idx="48">
                  <c:v>0.13734852796054</c:v>
                </c:pt>
                <c:pt idx="49">
                  <c:v>0.1389032365</c:v>
                </c:pt>
              </c:numCache>
            </c:numRef>
          </c:cat>
          <c:val>
            <c:numRef>
              <c:f>'Portefølje Norge '!$AG$123:$AG$172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2.16840434497101E-19</c:v>
                </c:pt>
                <c:pt idx="15">
                  <c:v>0.0</c:v>
                </c:pt>
                <c:pt idx="16">
                  <c:v>0.0</c:v>
                </c:pt>
                <c:pt idx="17">
                  <c:v>8.67361737988404E-19</c:v>
                </c:pt>
                <c:pt idx="18">
                  <c:v>8.67361737988404E-19</c:v>
                </c:pt>
                <c:pt idx="19">
                  <c:v>8.67361737988404E-19</c:v>
                </c:pt>
                <c:pt idx="20">
                  <c:v>-8.67361737988404E-19</c:v>
                </c:pt>
                <c:pt idx="21">
                  <c:v>0.0</c:v>
                </c:pt>
                <c:pt idx="22">
                  <c:v>0.0</c:v>
                </c:pt>
                <c:pt idx="23">
                  <c:v>3.80826013085533E-17</c:v>
                </c:pt>
                <c:pt idx="24">
                  <c:v>5.85469173142172E-17</c:v>
                </c:pt>
                <c:pt idx="25">
                  <c:v>2.68882138776405E-17</c:v>
                </c:pt>
                <c:pt idx="26">
                  <c:v>3.12250225675825E-17</c:v>
                </c:pt>
                <c:pt idx="27">
                  <c:v>4.16333634234434E-17</c:v>
                </c:pt>
                <c:pt idx="28">
                  <c:v>4.68375338513738E-17</c:v>
                </c:pt>
                <c:pt idx="29">
                  <c:v>5.89805981832114E-17</c:v>
                </c:pt>
                <c:pt idx="30">
                  <c:v>6.24500451351651E-17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1.04083408558608E-17</c:v>
                </c:pt>
                <c:pt idx="35">
                  <c:v>3.46944695195361E-18</c:v>
                </c:pt>
                <c:pt idx="36">
                  <c:v>1.10588621593521E-17</c:v>
                </c:pt>
                <c:pt idx="37">
                  <c:v>9.10729824887824E-18</c:v>
                </c:pt>
                <c:pt idx="38">
                  <c:v>2.08166817117217E-17</c:v>
                </c:pt>
                <c:pt idx="39">
                  <c:v>2.86229373536173E-17</c:v>
                </c:pt>
                <c:pt idx="40">
                  <c:v>4.0766001685455E-17</c:v>
                </c:pt>
                <c:pt idx="41">
                  <c:v>2.94902990916057E-17</c:v>
                </c:pt>
                <c:pt idx="42">
                  <c:v>2.94902990916057E-17</c:v>
                </c:pt>
                <c:pt idx="43">
                  <c:v>4.5102810375397E-17</c:v>
                </c:pt>
                <c:pt idx="44">
                  <c:v>2.77555756156289E-17</c:v>
                </c:pt>
                <c:pt idx="45">
                  <c:v>2.42861286636753E-17</c:v>
                </c:pt>
                <c:pt idx="46">
                  <c:v>2.94902990916057E-17</c:v>
                </c:pt>
                <c:pt idx="47">
                  <c:v>2.08166817117217E-17</c:v>
                </c:pt>
                <c:pt idx="48">
                  <c:v>1.17961196366423E-16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'Portefølje Norge '!$AH$122</c:f>
              <c:strCache>
                <c:ptCount val="1"/>
                <c:pt idx="0">
                  <c:v>Obligasjoner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'Portefølje Norge '!$AE$123:$AE$172</c:f>
              <c:numCache>
                <c:formatCode>[=0]0;[&gt;0]0.00</c:formatCode>
                <c:ptCount val="50"/>
                <c:pt idx="0">
                  <c:v>0.0627225180666847</c:v>
                </c:pt>
                <c:pt idx="1">
                  <c:v>0.0642772266061399</c:v>
                </c:pt>
                <c:pt idx="2">
                  <c:v>0.0658319351455952</c:v>
                </c:pt>
                <c:pt idx="3">
                  <c:v>0.0673866436850506</c:v>
                </c:pt>
                <c:pt idx="4">
                  <c:v>0.0689413522245059</c:v>
                </c:pt>
                <c:pt idx="5">
                  <c:v>0.0704960607639612</c:v>
                </c:pt>
                <c:pt idx="6">
                  <c:v>0.0720507693034165</c:v>
                </c:pt>
                <c:pt idx="7">
                  <c:v>0.0736054778428719</c:v>
                </c:pt>
                <c:pt idx="8">
                  <c:v>0.0751601863823271</c:v>
                </c:pt>
                <c:pt idx="9">
                  <c:v>0.0767148949217825</c:v>
                </c:pt>
                <c:pt idx="10">
                  <c:v>0.078269603461238</c:v>
                </c:pt>
                <c:pt idx="11">
                  <c:v>0.0798243120006932</c:v>
                </c:pt>
                <c:pt idx="12">
                  <c:v>0.0813790205401484</c:v>
                </c:pt>
                <c:pt idx="13">
                  <c:v>0.0829337290796038</c:v>
                </c:pt>
                <c:pt idx="14">
                  <c:v>0.0844884376190591</c:v>
                </c:pt>
                <c:pt idx="15">
                  <c:v>0.0860431461585146</c:v>
                </c:pt>
                <c:pt idx="16">
                  <c:v>0.0875978546979698</c:v>
                </c:pt>
                <c:pt idx="17">
                  <c:v>0.0891525632374252</c:v>
                </c:pt>
                <c:pt idx="18">
                  <c:v>0.0907072717768807</c:v>
                </c:pt>
                <c:pt idx="19">
                  <c:v>0.0922619803163359</c:v>
                </c:pt>
                <c:pt idx="20">
                  <c:v>0.0938166888557912</c:v>
                </c:pt>
                <c:pt idx="21">
                  <c:v>0.0953713973952465</c:v>
                </c:pt>
                <c:pt idx="22">
                  <c:v>0.096926105934702</c:v>
                </c:pt>
                <c:pt idx="23">
                  <c:v>0.0984808144741573</c:v>
                </c:pt>
                <c:pt idx="24">
                  <c:v>0.100035523013613</c:v>
                </c:pt>
                <c:pt idx="25">
                  <c:v>0.101590231553068</c:v>
                </c:pt>
                <c:pt idx="26">
                  <c:v>0.103144940092523</c:v>
                </c:pt>
                <c:pt idx="27">
                  <c:v>0.104699648631979</c:v>
                </c:pt>
                <c:pt idx="28">
                  <c:v>0.106254357171434</c:v>
                </c:pt>
                <c:pt idx="29">
                  <c:v>0.107809065710889</c:v>
                </c:pt>
                <c:pt idx="30">
                  <c:v>0.109363774250345</c:v>
                </c:pt>
                <c:pt idx="31">
                  <c:v>0.1109184827898</c:v>
                </c:pt>
                <c:pt idx="32">
                  <c:v>0.112473191329255</c:v>
                </c:pt>
                <c:pt idx="33">
                  <c:v>0.114027899868711</c:v>
                </c:pt>
                <c:pt idx="34">
                  <c:v>0.115582608408166</c:v>
                </c:pt>
                <c:pt idx="35">
                  <c:v>0.117137316947621</c:v>
                </c:pt>
                <c:pt idx="36">
                  <c:v>0.118692025487076</c:v>
                </c:pt>
                <c:pt idx="37">
                  <c:v>0.120246734026532</c:v>
                </c:pt>
                <c:pt idx="38">
                  <c:v>0.121801442565987</c:v>
                </c:pt>
                <c:pt idx="39">
                  <c:v>0.123356151105442</c:v>
                </c:pt>
                <c:pt idx="40">
                  <c:v>0.124910859644898</c:v>
                </c:pt>
                <c:pt idx="41">
                  <c:v>0.126465568184353</c:v>
                </c:pt>
                <c:pt idx="42">
                  <c:v>0.128020276723808</c:v>
                </c:pt>
                <c:pt idx="43">
                  <c:v>0.129574985263264</c:v>
                </c:pt>
                <c:pt idx="44">
                  <c:v>0.131129693802719</c:v>
                </c:pt>
                <c:pt idx="45">
                  <c:v>0.132684402342174</c:v>
                </c:pt>
                <c:pt idx="46">
                  <c:v>0.13423911088163</c:v>
                </c:pt>
                <c:pt idx="47">
                  <c:v>0.135793819421085</c:v>
                </c:pt>
                <c:pt idx="48">
                  <c:v>0.13734852796054</c:v>
                </c:pt>
                <c:pt idx="49">
                  <c:v>0.1389032365</c:v>
                </c:pt>
              </c:numCache>
            </c:numRef>
          </c:cat>
          <c:val>
            <c:numRef>
              <c:f>'Portefølje Norge '!$AH$123:$AH$172</c:f>
              <c:numCache>
                <c:formatCode>[=0]0;[&gt;0]0.00</c:formatCode>
                <c:ptCount val="50"/>
                <c:pt idx="0">
                  <c:v>0.962764784324148</c:v>
                </c:pt>
                <c:pt idx="1">
                  <c:v>0.916219351455863</c:v>
                </c:pt>
                <c:pt idx="2">
                  <c:v>0.87023646723818</c:v>
                </c:pt>
                <c:pt idx="3">
                  <c:v>0.825004540080449</c:v>
                </c:pt>
                <c:pt idx="4">
                  <c:v>0.779772612922724</c:v>
                </c:pt>
                <c:pt idx="5">
                  <c:v>0.734540685764995</c:v>
                </c:pt>
                <c:pt idx="6">
                  <c:v>0.689308758607271</c:v>
                </c:pt>
                <c:pt idx="7">
                  <c:v>0.64407683144954</c:v>
                </c:pt>
                <c:pt idx="8">
                  <c:v>0.598844904291815</c:v>
                </c:pt>
                <c:pt idx="9">
                  <c:v>0.553612977134087</c:v>
                </c:pt>
                <c:pt idx="10">
                  <c:v>0.508381049976356</c:v>
                </c:pt>
                <c:pt idx="11">
                  <c:v>0.463149122818631</c:v>
                </c:pt>
                <c:pt idx="12">
                  <c:v>0.417917195660905</c:v>
                </c:pt>
                <c:pt idx="13">
                  <c:v>0.377913903642082</c:v>
                </c:pt>
                <c:pt idx="14">
                  <c:v>0.339575066031264</c:v>
                </c:pt>
                <c:pt idx="15">
                  <c:v>0.301236228420441</c:v>
                </c:pt>
                <c:pt idx="16">
                  <c:v>0.262897390809622</c:v>
                </c:pt>
                <c:pt idx="17">
                  <c:v>0.224558553198801</c:v>
                </c:pt>
                <c:pt idx="18">
                  <c:v>0.186219715587978</c:v>
                </c:pt>
                <c:pt idx="19">
                  <c:v>0.14788087797716</c:v>
                </c:pt>
                <c:pt idx="20">
                  <c:v>0.109542040366341</c:v>
                </c:pt>
                <c:pt idx="21">
                  <c:v>0.0712032027555231</c:v>
                </c:pt>
                <c:pt idx="22">
                  <c:v>0.0328643651446995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'Portefølje Norge '!$AI$122</c:f>
              <c:strCache>
                <c:ptCount val="1"/>
                <c:pt idx="0">
                  <c:v>Handel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cat>
            <c:numRef>
              <c:f>'Portefølje Norge '!$AE$123:$AE$172</c:f>
              <c:numCache>
                <c:formatCode>[=0]0;[&gt;0]0.00</c:formatCode>
                <c:ptCount val="50"/>
                <c:pt idx="0">
                  <c:v>0.0627225180666847</c:v>
                </c:pt>
                <c:pt idx="1">
                  <c:v>0.0642772266061399</c:v>
                </c:pt>
                <c:pt idx="2">
                  <c:v>0.0658319351455952</c:v>
                </c:pt>
                <c:pt idx="3">
                  <c:v>0.0673866436850506</c:v>
                </c:pt>
                <c:pt idx="4">
                  <c:v>0.0689413522245059</c:v>
                </c:pt>
                <c:pt idx="5">
                  <c:v>0.0704960607639612</c:v>
                </c:pt>
                <c:pt idx="6">
                  <c:v>0.0720507693034165</c:v>
                </c:pt>
                <c:pt idx="7">
                  <c:v>0.0736054778428719</c:v>
                </c:pt>
                <c:pt idx="8">
                  <c:v>0.0751601863823271</c:v>
                </c:pt>
                <c:pt idx="9">
                  <c:v>0.0767148949217825</c:v>
                </c:pt>
                <c:pt idx="10">
                  <c:v>0.078269603461238</c:v>
                </c:pt>
                <c:pt idx="11">
                  <c:v>0.0798243120006932</c:v>
                </c:pt>
                <c:pt idx="12">
                  <c:v>0.0813790205401484</c:v>
                </c:pt>
                <c:pt idx="13">
                  <c:v>0.0829337290796038</c:v>
                </c:pt>
                <c:pt idx="14">
                  <c:v>0.0844884376190591</c:v>
                </c:pt>
                <c:pt idx="15">
                  <c:v>0.0860431461585146</c:v>
                </c:pt>
                <c:pt idx="16">
                  <c:v>0.0875978546979698</c:v>
                </c:pt>
                <c:pt idx="17">
                  <c:v>0.0891525632374252</c:v>
                </c:pt>
                <c:pt idx="18">
                  <c:v>0.0907072717768807</c:v>
                </c:pt>
                <c:pt idx="19">
                  <c:v>0.0922619803163359</c:v>
                </c:pt>
                <c:pt idx="20">
                  <c:v>0.0938166888557912</c:v>
                </c:pt>
                <c:pt idx="21">
                  <c:v>0.0953713973952465</c:v>
                </c:pt>
                <c:pt idx="22">
                  <c:v>0.096926105934702</c:v>
                </c:pt>
                <c:pt idx="23">
                  <c:v>0.0984808144741573</c:v>
                </c:pt>
                <c:pt idx="24">
                  <c:v>0.100035523013613</c:v>
                </c:pt>
                <c:pt idx="25">
                  <c:v>0.101590231553068</c:v>
                </c:pt>
                <c:pt idx="26">
                  <c:v>0.103144940092523</c:v>
                </c:pt>
                <c:pt idx="27">
                  <c:v>0.104699648631979</c:v>
                </c:pt>
                <c:pt idx="28">
                  <c:v>0.106254357171434</c:v>
                </c:pt>
                <c:pt idx="29">
                  <c:v>0.107809065710889</c:v>
                </c:pt>
                <c:pt idx="30">
                  <c:v>0.109363774250345</c:v>
                </c:pt>
                <c:pt idx="31">
                  <c:v>0.1109184827898</c:v>
                </c:pt>
                <c:pt idx="32">
                  <c:v>0.112473191329255</c:v>
                </c:pt>
                <c:pt idx="33">
                  <c:v>0.114027899868711</c:v>
                </c:pt>
                <c:pt idx="34">
                  <c:v>0.115582608408166</c:v>
                </c:pt>
                <c:pt idx="35">
                  <c:v>0.117137316947621</c:v>
                </c:pt>
                <c:pt idx="36">
                  <c:v>0.118692025487076</c:v>
                </c:pt>
                <c:pt idx="37">
                  <c:v>0.120246734026532</c:v>
                </c:pt>
                <c:pt idx="38">
                  <c:v>0.121801442565987</c:v>
                </c:pt>
                <c:pt idx="39">
                  <c:v>0.123356151105442</c:v>
                </c:pt>
                <c:pt idx="40">
                  <c:v>0.124910859644898</c:v>
                </c:pt>
                <c:pt idx="41">
                  <c:v>0.126465568184353</c:v>
                </c:pt>
                <c:pt idx="42">
                  <c:v>0.128020276723808</c:v>
                </c:pt>
                <c:pt idx="43">
                  <c:v>0.129574985263264</c:v>
                </c:pt>
                <c:pt idx="44">
                  <c:v>0.131129693802719</c:v>
                </c:pt>
                <c:pt idx="45">
                  <c:v>0.132684402342174</c:v>
                </c:pt>
                <c:pt idx="46">
                  <c:v>0.13423911088163</c:v>
                </c:pt>
                <c:pt idx="47">
                  <c:v>0.135793819421085</c:v>
                </c:pt>
                <c:pt idx="48">
                  <c:v>0.13734852796054</c:v>
                </c:pt>
                <c:pt idx="49">
                  <c:v>0.1389032365</c:v>
                </c:pt>
              </c:numCache>
            </c:numRef>
          </c:cat>
          <c:val>
            <c:numRef>
              <c:f>'Portefølje Norge '!$AI$123:$AI$172</c:f>
              <c:numCache>
                <c:formatCode>[=0]0;[&gt;0]0.00</c:formatCode>
                <c:ptCount val="50"/>
                <c:pt idx="0">
                  <c:v>0.0372352156758526</c:v>
                </c:pt>
                <c:pt idx="1">
                  <c:v>0.0837806485441367</c:v>
                </c:pt>
                <c:pt idx="2">
                  <c:v>0.126940936125187</c:v>
                </c:pt>
                <c:pt idx="3">
                  <c:v>0.165582327874348</c:v>
                </c:pt>
                <c:pt idx="4">
                  <c:v>0.204223719623505</c:v>
                </c:pt>
                <c:pt idx="5">
                  <c:v>0.242865111372663</c:v>
                </c:pt>
                <c:pt idx="6">
                  <c:v>0.28150650312182</c:v>
                </c:pt>
                <c:pt idx="7">
                  <c:v>0.320147894870981</c:v>
                </c:pt>
                <c:pt idx="8">
                  <c:v>0.358789286620137</c:v>
                </c:pt>
                <c:pt idx="9">
                  <c:v>0.397430678369296</c:v>
                </c:pt>
                <c:pt idx="10">
                  <c:v>0.436072070118457</c:v>
                </c:pt>
                <c:pt idx="11">
                  <c:v>0.474713461867614</c:v>
                </c:pt>
                <c:pt idx="12">
                  <c:v>0.51335485361677</c:v>
                </c:pt>
                <c:pt idx="13">
                  <c:v>0.545021699700135</c:v>
                </c:pt>
                <c:pt idx="14">
                  <c:v>0.57446830800273</c:v>
                </c:pt>
                <c:pt idx="15">
                  <c:v>0.60391491630533</c:v>
                </c:pt>
                <c:pt idx="16">
                  <c:v>0.633361524607925</c:v>
                </c:pt>
                <c:pt idx="17">
                  <c:v>0.662808132910522</c:v>
                </c:pt>
                <c:pt idx="18">
                  <c:v>0.692254741213122</c:v>
                </c:pt>
                <c:pt idx="19">
                  <c:v>0.721701349515717</c:v>
                </c:pt>
                <c:pt idx="20">
                  <c:v>0.751147957818313</c:v>
                </c:pt>
                <c:pt idx="21">
                  <c:v>0.780594566120908</c:v>
                </c:pt>
                <c:pt idx="22">
                  <c:v>0.810041174423507</c:v>
                </c:pt>
                <c:pt idx="23">
                  <c:v>0.831230868930001</c:v>
                </c:pt>
                <c:pt idx="24">
                  <c:v>0.802852640382216</c:v>
                </c:pt>
                <c:pt idx="25">
                  <c:v>0.774474411834426</c:v>
                </c:pt>
                <c:pt idx="26">
                  <c:v>0.746096183286642</c:v>
                </c:pt>
                <c:pt idx="27">
                  <c:v>0.717717954738855</c:v>
                </c:pt>
                <c:pt idx="28">
                  <c:v>0.68933972619107</c:v>
                </c:pt>
                <c:pt idx="29">
                  <c:v>0.660961497643281</c:v>
                </c:pt>
                <c:pt idx="30">
                  <c:v>0.632583269095496</c:v>
                </c:pt>
                <c:pt idx="31">
                  <c:v>0.604205040547712</c:v>
                </c:pt>
                <c:pt idx="32">
                  <c:v>0.575826811999927</c:v>
                </c:pt>
                <c:pt idx="33">
                  <c:v>0.547448583452139</c:v>
                </c:pt>
                <c:pt idx="34">
                  <c:v>0.519070354904352</c:v>
                </c:pt>
                <c:pt idx="35">
                  <c:v>0.490692126356565</c:v>
                </c:pt>
                <c:pt idx="36">
                  <c:v>0.459111029540799</c:v>
                </c:pt>
                <c:pt idx="37">
                  <c:v>0.423794796499204</c:v>
                </c:pt>
                <c:pt idx="38">
                  <c:v>0.388478563457614</c:v>
                </c:pt>
                <c:pt idx="39">
                  <c:v>0.353162330416021</c:v>
                </c:pt>
                <c:pt idx="40">
                  <c:v>0.317846097374426</c:v>
                </c:pt>
                <c:pt idx="41">
                  <c:v>0.282529864332835</c:v>
                </c:pt>
                <c:pt idx="42">
                  <c:v>0.247213631291244</c:v>
                </c:pt>
                <c:pt idx="43">
                  <c:v>0.211897398249654</c:v>
                </c:pt>
                <c:pt idx="44">
                  <c:v>0.176581165208061</c:v>
                </c:pt>
                <c:pt idx="45">
                  <c:v>0.141264932166466</c:v>
                </c:pt>
                <c:pt idx="46">
                  <c:v>0.105948699124875</c:v>
                </c:pt>
                <c:pt idx="47">
                  <c:v>0.0706324660832801</c:v>
                </c:pt>
                <c:pt idx="48">
                  <c:v>0.0353162330416886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'Portefølje Norge '!$AJ$122</c:f>
              <c:strCache>
                <c:ptCount val="1"/>
                <c:pt idx="0">
                  <c:v>Kontor</c:v>
                </c:pt>
              </c:strCache>
            </c:strRef>
          </c:tx>
          <c:spPr>
            <a:solidFill>
              <a:schemeClr val="dk1">
                <a:tint val="30000"/>
              </a:schemeClr>
            </a:solidFill>
            <a:ln>
              <a:noFill/>
            </a:ln>
            <a:effectLst/>
          </c:spPr>
          <c:cat>
            <c:numRef>
              <c:f>'Portefølje Norge '!$AE$123:$AE$172</c:f>
              <c:numCache>
                <c:formatCode>[=0]0;[&gt;0]0.00</c:formatCode>
                <c:ptCount val="50"/>
                <c:pt idx="0">
                  <c:v>0.0627225180666847</c:v>
                </c:pt>
                <c:pt idx="1">
                  <c:v>0.0642772266061399</c:v>
                </c:pt>
                <c:pt idx="2">
                  <c:v>0.0658319351455952</c:v>
                </c:pt>
                <c:pt idx="3">
                  <c:v>0.0673866436850506</c:v>
                </c:pt>
                <c:pt idx="4">
                  <c:v>0.0689413522245059</c:v>
                </c:pt>
                <c:pt idx="5">
                  <c:v>0.0704960607639612</c:v>
                </c:pt>
                <c:pt idx="6">
                  <c:v>0.0720507693034165</c:v>
                </c:pt>
                <c:pt idx="7">
                  <c:v>0.0736054778428719</c:v>
                </c:pt>
                <c:pt idx="8">
                  <c:v>0.0751601863823271</c:v>
                </c:pt>
                <c:pt idx="9">
                  <c:v>0.0767148949217825</c:v>
                </c:pt>
                <c:pt idx="10">
                  <c:v>0.078269603461238</c:v>
                </c:pt>
                <c:pt idx="11">
                  <c:v>0.0798243120006932</c:v>
                </c:pt>
                <c:pt idx="12">
                  <c:v>0.0813790205401484</c:v>
                </c:pt>
                <c:pt idx="13">
                  <c:v>0.0829337290796038</c:v>
                </c:pt>
                <c:pt idx="14">
                  <c:v>0.0844884376190591</c:v>
                </c:pt>
                <c:pt idx="15">
                  <c:v>0.0860431461585146</c:v>
                </c:pt>
                <c:pt idx="16">
                  <c:v>0.0875978546979698</c:v>
                </c:pt>
                <c:pt idx="17">
                  <c:v>0.0891525632374252</c:v>
                </c:pt>
                <c:pt idx="18">
                  <c:v>0.0907072717768807</c:v>
                </c:pt>
                <c:pt idx="19">
                  <c:v>0.0922619803163359</c:v>
                </c:pt>
                <c:pt idx="20">
                  <c:v>0.0938166888557912</c:v>
                </c:pt>
                <c:pt idx="21">
                  <c:v>0.0953713973952465</c:v>
                </c:pt>
                <c:pt idx="22">
                  <c:v>0.096926105934702</c:v>
                </c:pt>
                <c:pt idx="23">
                  <c:v>0.0984808144741573</c:v>
                </c:pt>
                <c:pt idx="24">
                  <c:v>0.100035523013613</c:v>
                </c:pt>
                <c:pt idx="25">
                  <c:v>0.101590231553068</c:v>
                </c:pt>
                <c:pt idx="26">
                  <c:v>0.103144940092523</c:v>
                </c:pt>
                <c:pt idx="27">
                  <c:v>0.104699648631979</c:v>
                </c:pt>
                <c:pt idx="28">
                  <c:v>0.106254357171434</c:v>
                </c:pt>
                <c:pt idx="29">
                  <c:v>0.107809065710889</c:v>
                </c:pt>
                <c:pt idx="30">
                  <c:v>0.109363774250345</c:v>
                </c:pt>
                <c:pt idx="31">
                  <c:v>0.1109184827898</c:v>
                </c:pt>
                <c:pt idx="32">
                  <c:v>0.112473191329255</c:v>
                </c:pt>
                <c:pt idx="33">
                  <c:v>0.114027899868711</c:v>
                </c:pt>
                <c:pt idx="34">
                  <c:v>0.115582608408166</c:v>
                </c:pt>
                <c:pt idx="35">
                  <c:v>0.117137316947621</c:v>
                </c:pt>
                <c:pt idx="36">
                  <c:v>0.118692025487076</c:v>
                </c:pt>
                <c:pt idx="37">
                  <c:v>0.120246734026532</c:v>
                </c:pt>
                <c:pt idx="38">
                  <c:v>0.121801442565987</c:v>
                </c:pt>
                <c:pt idx="39">
                  <c:v>0.123356151105442</c:v>
                </c:pt>
                <c:pt idx="40">
                  <c:v>0.124910859644898</c:v>
                </c:pt>
                <c:pt idx="41">
                  <c:v>0.126465568184353</c:v>
                </c:pt>
                <c:pt idx="42">
                  <c:v>0.128020276723808</c:v>
                </c:pt>
                <c:pt idx="43">
                  <c:v>0.129574985263264</c:v>
                </c:pt>
                <c:pt idx="44">
                  <c:v>0.131129693802719</c:v>
                </c:pt>
                <c:pt idx="45">
                  <c:v>0.132684402342174</c:v>
                </c:pt>
                <c:pt idx="46">
                  <c:v>0.13423911088163</c:v>
                </c:pt>
                <c:pt idx="47">
                  <c:v>0.135793819421085</c:v>
                </c:pt>
                <c:pt idx="48">
                  <c:v>0.13734852796054</c:v>
                </c:pt>
                <c:pt idx="49">
                  <c:v>0.1389032365</c:v>
                </c:pt>
              </c:numCache>
            </c:numRef>
          </c:cat>
          <c:val>
            <c:numRef>
              <c:f>'Portefølje Norge '!$AJ$123:$AJ$172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'Portefølje Norge '!$AK$122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chemeClr val="dk1">
                <a:tint val="60000"/>
              </a:schemeClr>
            </a:solidFill>
            <a:ln>
              <a:noFill/>
            </a:ln>
            <a:effectLst/>
          </c:spPr>
          <c:cat>
            <c:numRef>
              <c:f>'Portefølje Norge '!$AE$123:$AE$172</c:f>
              <c:numCache>
                <c:formatCode>[=0]0;[&gt;0]0.00</c:formatCode>
                <c:ptCount val="50"/>
                <c:pt idx="0">
                  <c:v>0.0627225180666847</c:v>
                </c:pt>
                <c:pt idx="1">
                  <c:v>0.0642772266061399</c:v>
                </c:pt>
                <c:pt idx="2">
                  <c:v>0.0658319351455952</c:v>
                </c:pt>
                <c:pt idx="3">
                  <c:v>0.0673866436850506</c:v>
                </c:pt>
                <c:pt idx="4">
                  <c:v>0.0689413522245059</c:v>
                </c:pt>
                <c:pt idx="5">
                  <c:v>0.0704960607639612</c:v>
                </c:pt>
                <c:pt idx="6">
                  <c:v>0.0720507693034165</c:v>
                </c:pt>
                <c:pt idx="7">
                  <c:v>0.0736054778428719</c:v>
                </c:pt>
                <c:pt idx="8">
                  <c:v>0.0751601863823271</c:v>
                </c:pt>
                <c:pt idx="9">
                  <c:v>0.0767148949217825</c:v>
                </c:pt>
                <c:pt idx="10">
                  <c:v>0.078269603461238</c:v>
                </c:pt>
                <c:pt idx="11">
                  <c:v>0.0798243120006932</c:v>
                </c:pt>
                <c:pt idx="12">
                  <c:v>0.0813790205401484</c:v>
                </c:pt>
                <c:pt idx="13">
                  <c:v>0.0829337290796038</c:v>
                </c:pt>
                <c:pt idx="14">
                  <c:v>0.0844884376190591</c:v>
                </c:pt>
                <c:pt idx="15">
                  <c:v>0.0860431461585146</c:v>
                </c:pt>
                <c:pt idx="16">
                  <c:v>0.0875978546979698</c:v>
                </c:pt>
                <c:pt idx="17">
                  <c:v>0.0891525632374252</c:v>
                </c:pt>
                <c:pt idx="18">
                  <c:v>0.0907072717768807</c:v>
                </c:pt>
                <c:pt idx="19">
                  <c:v>0.0922619803163359</c:v>
                </c:pt>
                <c:pt idx="20">
                  <c:v>0.0938166888557912</c:v>
                </c:pt>
                <c:pt idx="21">
                  <c:v>0.0953713973952465</c:v>
                </c:pt>
                <c:pt idx="22">
                  <c:v>0.096926105934702</c:v>
                </c:pt>
                <c:pt idx="23">
                  <c:v>0.0984808144741573</c:v>
                </c:pt>
                <c:pt idx="24">
                  <c:v>0.100035523013613</c:v>
                </c:pt>
                <c:pt idx="25">
                  <c:v>0.101590231553068</c:v>
                </c:pt>
                <c:pt idx="26">
                  <c:v>0.103144940092523</c:v>
                </c:pt>
                <c:pt idx="27">
                  <c:v>0.104699648631979</c:v>
                </c:pt>
                <c:pt idx="28">
                  <c:v>0.106254357171434</c:v>
                </c:pt>
                <c:pt idx="29">
                  <c:v>0.107809065710889</c:v>
                </c:pt>
                <c:pt idx="30">
                  <c:v>0.109363774250345</c:v>
                </c:pt>
                <c:pt idx="31">
                  <c:v>0.1109184827898</c:v>
                </c:pt>
                <c:pt idx="32">
                  <c:v>0.112473191329255</c:v>
                </c:pt>
                <c:pt idx="33">
                  <c:v>0.114027899868711</c:v>
                </c:pt>
                <c:pt idx="34">
                  <c:v>0.115582608408166</c:v>
                </c:pt>
                <c:pt idx="35">
                  <c:v>0.117137316947621</c:v>
                </c:pt>
                <c:pt idx="36">
                  <c:v>0.118692025487076</c:v>
                </c:pt>
                <c:pt idx="37">
                  <c:v>0.120246734026532</c:v>
                </c:pt>
                <c:pt idx="38">
                  <c:v>0.121801442565987</c:v>
                </c:pt>
                <c:pt idx="39">
                  <c:v>0.123356151105442</c:v>
                </c:pt>
                <c:pt idx="40">
                  <c:v>0.124910859644898</c:v>
                </c:pt>
                <c:pt idx="41">
                  <c:v>0.126465568184353</c:v>
                </c:pt>
                <c:pt idx="42">
                  <c:v>0.128020276723808</c:v>
                </c:pt>
                <c:pt idx="43">
                  <c:v>0.129574985263264</c:v>
                </c:pt>
                <c:pt idx="44">
                  <c:v>0.131129693802719</c:v>
                </c:pt>
                <c:pt idx="45">
                  <c:v>0.132684402342174</c:v>
                </c:pt>
                <c:pt idx="46">
                  <c:v>0.13423911088163</c:v>
                </c:pt>
                <c:pt idx="47">
                  <c:v>0.135793819421085</c:v>
                </c:pt>
                <c:pt idx="48">
                  <c:v>0.13734852796054</c:v>
                </c:pt>
                <c:pt idx="49">
                  <c:v>0.1389032365</c:v>
                </c:pt>
              </c:numCache>
            </c:numRef>
          </c:cat>
          <c:val>
            <c:numRef>
              <c:f>'Portefølje Norge '!$AK$123:$AK$172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0.0028225966366335</c:v>
                </c:pt>
                <c:pt idx="3">
                  <c:v>0.00941313204520318</c:v>
                </c:pt>
                <c:pt idx="4">
                  <c:v>0.016003667453772</c:v>
                </c:pt>
                <c:pt idx="5">
                  <c:v>0.0225942028623412</c:v>
                </c:pt>
                <c:pt idx="6">
                  <c:v>0.02918473827091</c:v>
                </c:pt>
                <c:pt idx="7">
                  <c:v>0.0357752736794797</c:v>
                </c:pt>
                <c:pt idx="8">
                  <c:v>0.0423658090880485</c:v>
                </c:pt>
                <c:pt idx="9">
                  <c:v>0.0489563444966177</c:v>
                </c:pt>
                <c:pt idx="10">
                  <c:v>0.0555468799051874</c:v>
                </c:pt>
                <c:pt idx="11">
                  <c:v>0.0621374153137562</c:v>
                </c:pt>
                <c:pt idx="12">
                  <c:v>0.068727950722325</c:v>
                </c:pt>
                <c:pt idx="13">
                  <c:v>0.0727014322942634</c:v>
                </c:pt>
                <c:pt idx="14">
                  <c:v>0.0758418156142411</c:v>
                </c:pt>
                <c:pt idx="15">
                  <c:v>0.0789821989342192</c:v>
                </c:pt>
                <c:pt idx="16">
                  <c:v>0.0821225822541969</c:v>
                </c:pt>
                <c:pt idx="17">
                  <c:v>0.0852629655741749</c:v>
                </c:pt>
                <c:pt idx="18">
                  <c:v>0.088403348894153</c:v>
                </c:pt>
                <c:pt idx="19">
                  <c:v>0.0915437322141307</c:v>
                </c:pt>
                <c:pt idx="20">
                  <c:v>0.0946841155341085</c:v>
                </c:pt>
                <c:pt idx="21">
                  <c:v>0.0978244988540862</c:v>
                </c:pt>
                <c:pt idx="22">
                  <c:v>0.100964882174064</c:v>
                </c:pt>
                <c:pt idx="23">
                  <c:v>0.102489651490822</c:v>
                </c:pt>
                <c:pt idx="24">
                  <c:v>0.0943155632713882</c:v>
                </c:pt>
                <c:pt idx="25">
                  <c:v>0.0861414750519527</c:v>
                </c:pt>
                <c:pt idx="26">
                  <c:v>0.0779673868325186</c:v>
                </c:pt>
                <c:pt idx="27">
                  <c:v>0.069793298613084</c:v>
                </c:pt>
                <c:pt idx="28">
                  <c:v>0.0616192103936499</c:v>
                </c:pt>
                <c:pt idx="29">
                  <c:v>0.0534451221742147</c:v>
                </c:pt>
                <c:pt idx="30">
                  <c:v>0.0452710339547806</c:v>
                </c:pt>
                <c:pt idx="31">
                  <c:v>0.0370969457353465</c:v>
                </c:pt>
                <c:pt idx="32">
                  <c:v>0.0289228575159124</c:v>
                </c:pt>
                <c:pt idx="33">
                  <c:v>0.0207487692964773</c:v>
                </c:pt>
                <c:pt idx="34">
                  <c:v>0.0125746810770428</c:v>
                </c:pt>
                <c:pt idx="35">
                  <c:v>0.0044005928576082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'Portefølje Norge '!$AL$122</c:f>
              <c:strCache>
                <c:ptCount val="1"/>
                <c:pt idx="0">
                  <c:v>Andre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noFill/>
            </a:ln>
            <a:effectLst/>
          </c:spPr>
          <c:cat>
            <c:numRef>
              <c:f>'Portefølje Norge '!$AE$123:$AE$172</c:f>
              <c:numCache>
                <c:formatCode>[=0]0;[&gt;0]0.00</c:formatCode>
                <c:ptCount val="50"/>
                <c:pt idx="0">
                  <c:v>0.0627225180666847</c:v>
                </c:pt>
                <c:pt idx="1">
                  <c:v>0.0642772266061399</c:v>
                </c:pt>
                <c:pt idx="2">
                  <c:v>0.0658319351455952</c:v>
                </c:pt>
                <c:pt idx="3">
                  <c:v>0.0673866436850506</c:v>
                </c:pt>
                <c:pt idx="4">
                  <c:v>0.0689413522245059</c:v>
                </c:pt>
                <c:pt idx="5">
                  <c:v>0.0704960607639612</c:v>
                </c:pt>
                <c:pt idx="6">
                  <c:v>0.0720507693034165</c:v>
                </c:pt>
                <c:pt idx="7">
                  <c:v>0.0736054778428719</c:v>
                </c:pt>
                <c:pt idx="8">
                  <c:v>0.0751601863823271</c:v>
                </c:pt>
                <c:pt idx="9">
                  <c:v>0.0767148949217825</c:v>
                </c:pt>
                <c:pt idx="10">
                  <c:v>0.078269603461238</c:v>
                </c:pt>
                <c:pt idx="11">
                  <c:v>0.0798243120006932</c:v>
                </c:pt>
                <c:pt idx="12">
                  <c:v>0.0813790205401484</c:v>
                </c:pt>
                <c:pt idx="13">
                  <c:v>0.0829337290796038</c:v>
                </c:pt>
                <c:pt idx="14">
                  <c:v>0.0844884376190591</c:v>
                </c:pt>
                <c:pt idx="15">
                  <c:v>0.0860431461585146</c:v>
                </c:pt>
                <c:pt idx="16">
                  <c:v>0.0875978546979698</c:v>
                </c:pt>
                <c:pt idx="17">
                  <c:v>0.0891525632374252</c:v>
                </c:pt>
                <c:pt idx="18">
                  <c:v>0.0907072717768807</c:v>
                </c:pt>
                <c:pt idx="19">
                  <c:v>0.0922619803163359</c:v>
                </c:pt>
                <c:pt idx="20">
                  <c:v>0.0938166888557912</c:v>
                </c:pt>
                <c:pt idx="21">
                  <c:v>0.0953713973952465</c:v>
                </c:pt>
                <c:pt idx="22">
                  <c:v>0.096926105934702</c:v>
                </c:pt>
                <c:pt idx="23">
                  <c:v>0.0984808144741573</c:v>
                </c:pt>
                <c:pt idx="24">
                  <c:v>0.100035523013613</c:v>
                </c:pt>
                <c:pt idx="25">
                  <c:v>0.101590231553068</c:v>
                </c:pt>
                <c:pt idx="26">
                  <c:v>0.103144940092523</c:v>
                </c:pt>
                <c:pt idx="27">
                  <c:v>0.104699648631979</c:v>
                </c:pt>
                <c:pt idx="28">
                  <c:v>0.106254357171434</c:v>
                </c:pt>
                <c:pt idx="29">
                  <c:v>0.107809065710889</c:v>
                </c:pt>
                <c:pt idx="30">
                  <c:v>0.109363774250345</c:v>
                </c:pt>
                <c:pt idx="31">
                  <c:v>0.1109184827898</c:v>
                </c:pt>
                <c:pt idx="32">
                  <c:v>0.112473191329255</c:v>
                </c:pt>
                <c:pt idx="33">
                  <c:v>0.114027899868711</c:v>
                </c:pt>
                <c:pt idx="34">
                  <c:v>0.115582608408166</c:v>
                </c:pt>
                <c:pt idx="35">
                  <c:v>0.117137316947621</c:v>
                </c:pt>
                <c:pt idx="36">
                  <c:v>0.118692025487076</c:v>
                </c:pt>
                <c:pt idx="37">
                  <c:v>0.120246734026532</c:v>
                </c:pt>
                <c:pt idx="38">
                  <c:v>0.121801442565987</c:v>
                </c:pt>
                <c:pt idx="39">
                  <c:v>0.123356151105442</c:v>
                </c:pt>
                <c:pt idx="40">
                  <c:v>0.124910859644898</c:v>
                </c:pt>
                <c:pt idx="41">
                  <c:v>0.126465568184353</c:v>
                </c:pt>
                <c:pt idx="42">
                  <c:v>0.128020276723808</c:v>
                </c:pt>
                <c:pt idx="43">
                  <c:v>0.129574985263264</c:v>
                </c:pt>
                <c:pt idx="44">
                  <c:v>0.131129693802719</c:v>
                </c:pt>
                <c:pt idx="45">
                  <c:v>0.132684402342174</c:v>
                </c:pt>
                <c:pt idx="46">
                  <c:v>0.13423911088163</c:v>
                </c:pt>
                <c:pt idx="47">
                  <c:v>0.135793819421085</c:v>
                </c:pt>
                <c:pt idx="48">
                  <c:v>0.13734852796054</c:v>
                </c:pt>
                <c:pt idx="49">
                  <c:v>0.1389032365</c:v>
                </c:pt>
              </c:numCache>
            </c:numRef>
          </c:cat>
          <c:val>
            <c:numRef>
              <c:f>'Portefølje Norge '!$AL$123:$AL$172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4207120"/>
        <c:axId val="-2104917024"/>
      </c:areaChart>
      <c:catAx>
        <c:axId val="-2104207120"/>
        <c:scaling>
          <c:orientation val="minMax"/>
        </c:scaling>
        <c:delete val="0"/>
        <c:axPos val="b"/>
        <c:numFmt formatCode="[=0]0;[&gt;0]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4917024"/>
        <c:crosses val="autoZero"/>
        <c:auto val="1"/>
        <c:lblAlgn val="ctr"/>
        <c:lblOffset val="100"/>
        <c:tickLblSkip val="7"/>
        <c:noMultiLvlLbl val="0"/>
      </c:catAx>
      <c:valAx>
        <c:axId val="-210491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420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4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Aksjer,</a:t>
            </a:r>
            <a:r>
              <a:rPr lang="nb-NO" baseline="0"/>
              <a:t> Eiendomsaksjer og Obligasjoner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'Portefølje Norge '!$AF$175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'Portefølje Norge '!$AE$176:$AE$225</c:f>
              <c:numCache>
                <c:formatCode>[=0]0;[&gt;0]0.00</c:formatCode>
                <c:ptCount val="50"/>
                <c:pt idx="0">
                  <c:v>0.061478789</c:v>
                </c:pt>
                <c:pt idx="1">
                  <c:v>0.0633838477772098</c:v>
                </c:pt>
                <c:pt idx="2">
                  <c:v>0.0652889065544205</c:v>
                </c:pt>
                <c:pt idx="3">
                  <c:v>0.0671939653316312</c:v>
                </c:pt>
                <c:pt idx="4">
                  <c:v>0.0690990241088417</c:v>
                </c:pt>
                <c:pt idx="5">
                  <c:v>0.0710040828860524</c:v>
                </c:pt>
                <c:pt idx="6">
                  <c:v>0.0729091416632631</c:v>
                </c:pt>
                <c:pt idx="7">
                  <c:v>0.0748142004404737</c:v>
                </c:pt>
                <c:pt idx="8">
                  <c:v>0.0767192592176843</c:v>
                </c:pt>
                <c:pt idx="9">
                  <c:v>0.078624317994895</c:v>
                </c:pt>
                <c:pt idx="10">
                  <c:v>0.0805293767721056</c:v>
                </c:pt>
                <c:pt idx="11">
                  <c:v>0.0824344355493163</c:v>
                </c:pt>
                <c:pt idx="12">
                  <c:v>0.084339494326527</c:v>
                </c:pt>
                <c:pt idx="13">
                  <c:v>0.0862445531037375</c:v>
                </c:pt>
                <c:pt idx="14">
                  <c:v>0.0881496118809482</c:v>
                </c:pt>
                <c:pt idx="15">
                  <c:v>0.0900546706581589</c:v>
                </c:pt>
                <c:pt idx="16">
                  <c:v>0.0919597294353695</c:v>
                </c:pt>
                <c:pt idx="17">
                  <c:v>0.0938647882125801</c:v>
                </c:pt>
                <c:pt idx="18">
                  <c:v>0.0957698469897908</c:v>
                </c:pt>
                <c:pt idx="19">
                  <c:v>0.0976749057669976</c:v>
                </c:pt>
                <c:pt idx="20">
                  <c:v>0.099579964544208</c:v>
                </c:pt>
                <c:pt idx="21">
                  <c:v>0.101485023321418</c:v>
                </c:pt>
                <c:pt idx="22">
                  <c:v>0.103390082098629</c:v>
                </c:pt>
                <c:pt idx="23">
                  <c:v>0.105295140875839</c:v>
                </c:pt>
                <c:pt idx="24">
                  <c:v>0.10720019965305</c:v>
                </c:pt>
                <c:pt idx="25">
                  <c:v>0.10910525843026</c:v>
                </c:pt>
                <c:pt idx="26">
                  <c:v>0.111010317207471</c:v>
                </c:pt>
                <c:pt idx="27">
                  <c:v>0.112915375984681</c:v>
                </c:pt>
                <c:pt idx="28">
                  <c:v>0.114820434761891</c:v>
                </c:pt>
                <c:pt idx="29">
                  <c:v>0.116725493539102</c:v>
                </c:pt>
                <c:pt idx="30">
                  <c:v>0.118630552316312</c:v>
                </c:pt>
                <c:pt idx="31">
                  <c:v>0.120535611093523</c:v>
                </c:pt>
                <c:pt idx="32">
                  <c:v>0.122440669870733</c:v>
                </c:pt>
                <c:pt idx="33">
                  <c:v>0.124345728647944</c:v>
                </c:pt>
                <c:pt idx="34">
                  <c:v>0.126250787425154</c:v>
                </c:pt>
                <c:pt idx="35">
                  <c:v>0.128155846202365</c:v>
                </c:pt>
                <c:pt idx="36">
                  <c:v>0.130060904979575</c:v>
                </c:pt>
                <c:pt idx="37">
                  <c:v>0.131965963756785</c:v>
                </c:pt>
                <c:pt idx="38">
                  <c:v>0.133871022533996</c:v>
                </c:pt>
                <c:pt idx="39">
                  <c:v>0.135776081311206</c:v>
                </c:pt>
                <c:pt idx="40">
                  <c:v>0.137681140088417</c:v>
                </c:pt>
                <c:pt idx="41">
                  <c:v>0.139586198865627</c:v>
                </c:pt>
                <c:pt idx="42">
                  <c:v>0.141491257642838</c:v>
                </c:pt>
                <c:pt idx="43">
                  <c:v>0.143396316420048</c:v>
                </c:pt>
                <c:pt idx="44">
                  <c:v>0.145301375197259</c:v>
                </c:pt>
                <c:pt idx="45">
                  <c:v>0.147206433974469</c:v>
                </c:pt>
                <c:pt idx="46">
                  <c:v>0.14911149275168</c:v>
                </c:pt>
                <c:pt idx="47">
                  <c:v>0.15101655152889</c:v>
                </c:pt>
                <c:pt idx="48">
                  <c:v>0.152921610306099</c:v>
                </c:pt>
                <c:pt idx="49">
                  <c:v>0.154826669083333</c:v>
                </c:pt>
              </c:numCache>
            </c:numRef>
          </c:cat>
          <c:val>
            <c:numRef>
              <c:f>'Portefølje Norge '!$AF$176:$AF$225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0.00302240348658365</c:v>
                </c:pt>
                <c:pt idx="5">
                  <c:v>0.00673614189587297</c:v>
                </c:pt>
                <c:pt idx="6">
                  <c:v>0.0104498803051622</c:v>
                </c:pt>
                <c:pt idx="7">
                  <c:v>0.0141636187144513</c:v>
                </c:pt>
                <c:pt idx="8">
                  <c:v>0.0178773571237405</c:v>
                </c:pt>
                <c:pt idx="9">
                  <c:v>0.0215910955330297</c:v>
                </c:pt>
                <c:pt idx="10">
                  <c:v>0.0253048339423188</c:v>
                </c:pt>
                <c:pt idx="11">
                  <c:v>0.029018572351608</c:v>
                </c:pt>
                <c:pt idx="12">
                  <c:v>0.0327323107608973</c:v>
                </c:pt>
                <c:pt idx="13">
                  <c:v>0.0364460491701864</c:v>
                </c:pt>
                <c:pt idx="14">
                  <c:v>0.0401597875794757</c:v>
                </c:pt>
                <c:pt idx="15">
                  <c:v>0.0438735259887649</c:v>
                </c:pt>
                <c:pt idx="16">
                  <c:v>0.0475872643980539</c:v>
                </c:pt>
                <c:pt idx="17">
                  <c:v>0.0513010028073432</c:v>
                </c:pt>
                <c:pt idx="18">
                  <c:v>0.0550147412166324</c:v>
                </c:pt>
                <c:pt idx="19">
                  <c:v>0.058728479625911</c:v>
                </c:pt>
                <c:pt idx="20">
                  <c:v>0.0624422180351995</c:v>
                </c:pt>
                <c:pt idx="21">
                  <c:v>0.0661559564444881</c:v>
                </c:pt>
                <c:pt idx="22">
                  <c:v>0.0698696948537765</c:v>
                </c:pt>
                <c:pt idx="23">
                  <c:v>0.0735834332630651</c:v>
                </c:pt>
                <c:pt idx="24">
                  <c:v>0.0772971716723543</c:v>
                </c:pt>
                <c:pt idx="25">
                  <c:v>0.0810109100816434</c:v>
                </c:pt>
                <c:pt idx="26">
                  <c:v>0.0847246484909322</c:v>
                </c:pt>
                <c:pt idx="27">
                  <c:v>0.0884383869002209</c:v>
                </c:pt>
                <c:pt idx="28">
                  <c:v>0.0921521253095095</c:v>
                </c:pt>
                <c:pt idx="29">
                  <c:v>0.0958658637187983</c:v>
                </c:pt>
                <c:pt idx="30">
                  <c:v>0.0995796021280869</c:v>
                </c:pt>
                <c:pt idx="31">
                  <c:v>0.103293340537376</c:v>
                </c:pt>
                <c:pt idx="32">
                  <c:v>0.107007078946664</c:v>
                </c:pt>
                <c:pt idx="33">
                  <c:v>0.110720817355953</c:v>
                </c:pt>
                <c:pt idx="34">
                  <c:v>0.114434555765241</c:v>
                </c:pt>
                <c:pt idx="35">
                  <c:v>0.11814829417453</c:v>
                </c:pt>
                <c:pt idx="36">
                  <c:v>0.121862032583819</c:v>
                </c:pt>
                <c:pt idx="37">
                  <c:v>0.125575770993108</c:v>
                </c:pt>
                <c:pt idx="38">
                  <c:v>0.129289509402396</c:v>
                </c:pt>
                <c:pt idx="39">
                  <c:v>0.133003247811685</c:v>
                </c:pt>
                <c:pt idx="40">
                  <c:v>0.136716986220974</c:v>
                </c:pt>
                <c:pt idx="41">
                  <c:v>0.140430724630262</c:v>
                </c:pt>
                <c:pt idx="42">
                  <c:v>0.144144463039551</c:v>
                </c:pt>
                <c:pt idx="43">
                  <c:v>0.14785820144884</c:v>
                </c:pt>
                <c:pt idx="44">
                  <c:v>0.151571939858128</c:v>
                </c:pt>
                <c:pt idx="45">
                  <c:v>0.155285678267417</c:v>
                </c:pt>
                <c:pt idx="46">
                  <c:v>0.158999416676706</c:v>
                </c:pt>
                <c:pt idx="47">
                  <c:v>0.162713155085994</c:v>
                </c:pt>
                <c:pt idx="48">
                  <c:v>0.119638700215312</c:v>
                </c:pt>
                <c:pt idx="49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'Portefølje Norge '!$AG$175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'Portefølje Norge '!$AE$176:$AE$225</c:f>
              <c:numCache>
                <c:formatCode>[=0]0;[&gt;0]0.00</c:formatCode>
                <c:ptCount val="50"/>
                <c:pt idx="0">
                  <c:v>0.061478789</c:v>
                </c:pt>
                <c:pt idx="1">
                  <c:v>0.0633838477772098</c:v>
                </c:pt>
                <c:pt idx="2">
                  <c:v>0.0652889065544205</c:v>
                </c:pt>
                <c:pt idx="3">
                  <c:v>0.0671939653316312</c:v>
                </c:pt>
                <c:pt idx="4">
                  <c:v>0.0690990241088417</c:v>
                </c:pt>
                <c:pt idx="5">
                  <c:v>0.0710040828860524</c:v>
                </c:pt>
                <c:pt idx="6">
                  <c:v>0.0729091416632631</c:v>
                </c:pt>
                <c:pt idx="7">
                  <c:v>0.0748142004404737</c:v>
                </c:pt>
                <c:pt idx="8">
                  <c:v>0.0767192592176843</c:v>
                </c:pt>
                <c:pt idx="9">
                  <c:v>0.078624317994895</c:v>
                </c:pt>
                <c:pt idx="10">
                  <c:v>0.0805293767721056</c:v>
                </c:pt>
                <c:pt idx="11">
                  <c:v>0.0824344355493163</c:v>
                </c:pt>
                <c:pt idx="12">
                  <c:v>0.084339494326527</c:v>
                </c:pt>
                <c:pt idx="13">
                  <c:v>0.0862445531037375</c:v>
                </c:pt>
                <c:pt idx="14">
                  <c:v>0.0881496118809482</c:v>
                </c:pt>
                <c:pt idx="15">
                  <c:v>0.0900546706581589</c:v>
                </c:pt>
                <c:pt idx="16">
                  <c:v>0.0919597294353695</c:v>
                </c:pt>
                <c:pt idx="17">
                  <c:v>0.0938647882125801</c:v>
                </c:pt>
                <c:pt idx="18">
                  <c:v>0.0957698469897908</c:v>
                </c:pt>
                <c:pt idx="19">
                  <c:v>0.0976749057669976</c:v>
                </c:pt>
                <c:pt idx="20">
                  <c:v>0.099579964544208</c:v>
                </c:pt>
                <c:pt idx="21">
                  <c:v>0.101485023321418</c:v>
                </c:pt>
                <c:pt idx="22">
                  <c:v>0.103390082098629</c:v>
                </c:pt>
                <c:pt idx="23">
                  <c:v>0.105295140875839</c:v>
                </c:pt>
                <c:pt idx="24">
                  <c:v>0.10720019965305</c:v>
                </c:pt>
                <c:pt idx="25">
                  <c:v>0.10910525843026</c:v>
                </c:pt>
                <c:pt idx="26">
                  <c:v>0.111010317207471</c:v>
                </c:pt>
                <c:pt idx="27">
                  <c:v>0.112915375984681</c:v>
                </c:pt>
                <c:pt idx="28">
                  <c:v>0.114820434761891</c:v>
                </c:pt>
                <c:pt idx="29">
                  <c:v>0.116725493539102</c:v>
                </c:pt>
                <c:pt idx="30">
                  <c:v>0.118630552316312</c:v>
                </c:pt>
                <c:pt idx="31">
                  <c:v>0.120535611093523</c:v>
                </c:pt>
                <c:pt idx="32">
                  <c:v>0.122440669870733</c:v>
                </c:pt>
                <c:pt idx="33">
                  <c:v>0.124345728647944</c:v>
                </c:pt>
                <c:pt idx="34">
                  <c:v>0.126250787425154</c:v>
                </c:pt>
                <c:pt idx="35">
                  <c:v>0.128155846202365</c:v>
                </c:pt>
                <c:pt idx="36">
                  <c:v>0.130060904979575</c:v>
                </c:pt>
                <c:pt idx="37">
                  <c:v>0.131965963756785</c:v>
                </c:pt>
                <c:pt idx="38">
                  <c:v>0.133871022533996</c:v>
                </c:pt>
                <c:pt idx="39">
                  <c:v>0.135776081311206</c:v>
                </c:pt>
                <c:pt idx="40">
                  <c:v>0.137681140088417</c:v>
                </c:pt>
                <c:pt idx="41">
                  <c:v>0.139586198865627</c:v>
                </c:pt>
                <c:pt idx="42">
                  <c:v>0.141491257642838</c:v>
                </c:pt>
                <c:pt idx="43">
                  <c:v>0.143396316420048</c:v>
                </c:pt>
                <c:pt idx="44">
                  <c:v>0.145301375197259</c:v>
                </c:pt>
                <c:pt idx="45">
                  <c:v>0.147206433974469</c:v>
                </c:pt>
                <c:pt idx="46">
                  <c:v>0.14911149275168</c:v>
                </c:pt>
                <c:pt idx="47">
                  <c:v>0.15101655152889</c:v>
                </c:pt>
                <c:pt idx="48">
                  <c:v>0.152921610306099</c:v>
                </c:pt>
                <c:pt idx="49">
                  <c:v>0.154826669083333</c:v>
                </c:pt>
              </c:numCache>
            </c:numRef>
          </c:cat>
          <c:val>
            <c:numRef>
              <c:f>'Portefølje Norge '!$AG$176:$AG$225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0.0204081632652947</c:v>
                </c:pt>
                <c:pt idx="2">
                  <c:v>0.0408163265305985</c:v>
                </c:pt>
                <c:pt idx="3">
                  <c:v>0.0612244897959023</c:v>
                </c:pt>
                <c:pt idx="4">
                  <c:v>0.0791258160568519</c:v>
                </c:pt>
                <c:pt idx="5">
                  <c:v>0.0964537364259908</c:v>
                </c:pt>
                <c:pt idx="6">
                  <c:v>0.11378165679513</c:v>
                </c:pt>
                <c:pt idx="7">
                  <c:v>0.131109577164268</c:v>
                </c:pt>
                <c:pt idx="8">
                  <c:v>0.148437497533406</c:v>
                </c:pt>
                <c:pt idx="9">
                  <c:v>0.165765417902545</c:v>
                </c:pt>
                <c:pt idx="10">
                  <c:v>0.183093338271683</c:v>
                </c:pt>
                <c:pt idx="11">
                  <c:v>0.200421258640822</c:v>
                </c:pt>
                <c:pt idx="12">
                  <c:v>0.217749179009961</c:v>
                </c:pt>
                <c:pt idx="13">
                  <c:v>0.235077099379099</c:v>
                </c:pt>
                <c:pt idx="14">
                  <c:v>0.252405019748238</c:v>
                </c:pt>
                <c:pt idx="15">
                  <c:v>0.269732940117377</c:v>
                </c:pt>
                <c:pt idx="16">
                  <c:v>0.287060860486515</c:v>
                </c:pt>
                <c:pt idx="17">
                  <c:v>0.304388780855654</c:v>
                </c:pt>
                <c:pt idx="18">
                  <c:v>0.321716701224792</c:v>
                </c:pt>
                <c:pt idx="19">
                  <c:v>0.339044621593896</c:v>
                </c:pt>
                <c:pt idx="20">
                  <c:v>0.356372541963033</c:v>
                </c:pt>
                <c:pt idx="21">
                  <c:v>0.373700462332169</c:v>
                </c:pt>
                <c:pt idx="22">
                  <c:v>0.391028382701305</c:v>
                </c:pt>
                <c:pt idx="23">
                  <c:v>0.408356303070441</c:v>
                </c:pt>
                <c:pt idx="24">
                  <c:v>0.425684223439581</c:v>
                </c:pt>
                <c:pt idx="25">
                  <c:v>0.443012143808715</c:v>
                </c:pt>
                <c:pt idx="26">
                  <c:v>0.460340064177852</c:v>
                </c:pt>
                <c:pt idx="27">
                  <c:v>0.477667984546989</c:v>
                </c:pt>
                <c:pt idx="28">
                  <c:v>0.494995904916125</c:v>
                </c:pt>
                <c:pt idx="29">
                  <c:v>0.512323825285263</c:v>
                </c:pt>
                <c:pt idx="30">
                  <c:v>0.529651745654399</c:v>
                </c:pt>
                <c:pt idx="31">
                  <c:v>0.546979666023535</c:v>
                </c:pt>
                <c:pt idx="32">
                  <c:v>0.564307586392673</c:v>
                </c:pt>
                <c:pt idx="33">
                  <c:v>0.581635506761809</c:v>
                </c:pt>
                <c:pt idx="34">
                  <c:v>0.598963427130945</c:v>
                </c:pt>
                <c:pt idx="35">
                  <c:v>0.616291347500083</c:v>
                </c:pt>
                <c:pt idx="36">
                  <c:v>0.633619267869218</c:v>
                </c:pt>
                <c:pt idx="37">
                  <c:v>0.650947188238356</c:v>
                </c:pt>
                <c:pt idx="38">
                  <c:v>0.668275108607492</c:v>
                </c:pt>
                <c:pt idx="39">
                  <c:v>0.68560302897663</c:v>
                </c:pt>
                <c:pt idx="40">
                  <c:v>0.702930949345766</c:v>
                </c:pt>
                <c:pt idx="41">
                  <c:v>0.720258869714902</c:v>
                </c:pt>
                <c:pt idx="42">
                  <c:v>0.73758679008404</c:v>
                </c:pt>
                <c:pt idx="43">
                  <c:v>0.754914710453176</c:v>
                </c:pt>
                <c:pt idx="44">
                  <c:v>0.772242630822313</c:v>
                </c:pt>
                <c:pt idx="45">
                  <c:v>0.78957055119145</c:v>
                </c:pt>
                <c:pt idx="46">
                  <c:v>0.806898471560587</c:v>
                </c:pt>
                <c:pt idx="47">
                  <c:v>0.824226391929723</c:v>
                </c:pt>
                <c:pt idx="48">
                  <c:v>0.8803612997847</c:v>
                </c:pt>
                <c:pt idx="49">
                  <c:v>1.0</c:v>
                </c:pt>
              </c:numCache>
            </c:numRef>
          </c:val>
        </c:ser>
        <c:ser>
          <c:idx val="2"/>
          <c:order val="2"/>
          <c:tx>
            <c:strRef>
              <c:f>'Portefølje Norge '!$AH$175</c:f>
              <c:strCache>
                <c:ptCount val="1"/>
                <c:pt idx="0">
                  <c:v>Obligasjoner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'Portefølje Norge '!$AE$176:$AE$225</c:f>
              <c:numCache>
                <c:formatCode>[=0]0;[&gt;0]0.00</c:formatCode>
                <c:ptCount val="50"/>
                <c:pt idx="0">
                  <c:v>0.061478789</c:v>
                </c:pt>
                <c:pt idx="1">
                  <c:v>0.0633838477772098</c:v>
                </c:pt>
                <c:pt idx="2">
                  <c:v>0.0652889065544205</c:v>
                </c:pt>
                <c:pt idx="3">
                  <c:v>0.0671939653316312</c:v>
                </c:pt>
                <c:pt idx="4">
                  <c:v>0.0690990241088417</c:v>
                </c:pt>
                <c:pt idx="5">
                  <c:v>0.0710040828860524</c:v>
                </c:pt>
                <c:pt idx="6">
                  <c:v>0.0729091416632631</c:v>
                </c:pt>
                <c:pt idx="7">
                  <c:v>0.0748142004404737</c:v>
                </c:pt>
                <c:pt idx="8">
                  <c:v>0.0767192592176843</c:v>
                </c:pt>
                <c:pt idx="9">
                  <c:v>0.078624317994895</c:v>
                </c:pt>
                <c:pt idx="10">
                  <c:v>0.0805293767721056</c:v>
                </c:pt>
                <c:pt idx="11">
                  <c:v>0.0824344355493163</c:v>
                </c:pt>
                <c:pt idx="12">
                  <c:v>0.084339494326527</c:v>
                </c:pt>
                <c:pt idx="13">
                  <c:v>0.0862445531037375</c:v>
                </c:pt>
                <c:pt idx="14">
                  <c:v>0.0881496118809482</c:v>
                </c:pt>
                <c:pt idx="15">
                  <c:v>0.0900546706581589</c:v>
                </c:pt>
                <c:pt idx="16">
                  <c:v>0.0919597294353695</c:v>
                </c:pt>
                <c:pt idx="17">
                  <c:v>0.0938647882125801</c:v>
                </c:pt>
                <c:pt idx="18">
                  <c:v>0.0957698469897908</c:v>
                </c:pt>
                <c:pt idx="19">
                  <c:v>0.0976749057669976</c:v>
                </c:pt>
                <c:pt idx="20">
                  <c:v>0.099579964544208</c:v>
                </c:pt>
                <c:pt idx="21">
                  <c:v>0.101485023321418</c:v>
                </c:pt>
                <c:pt idx="22">
                  <c:v>0.103390082098629</c:v>
                </c:pt>
                <c:pt idx="23">
                  <c:v>0.105295140875839</c:v>
                </c:pt>
                <c:pt idx="24">
                  <c:v>0.10720019965305</c:v>
                </c:pt>
                <c:pt idx="25">
                  <c:v>0.10910525843026</c:v>
                </c:pt>
                <c:pt idx="26">
                  <c:v>0.111010317207471</c:v>
                </c:pt>
                <c:pt idx="27">
                  <c:v>0.112915375984681</c:v>
                </c:pt>
                <c:pt idx="28">
                  <c:v>0.114820434761891</c:v>
                </c:pt>
                <c:pt idx="29">
                  <c:v>0.116725493539102</c:v>
                </c:pt>
                <c:pt idx="30">
                  <c:v>0.118630552316312</c:v>
                </c:pt>
                <c:pt idx="31">
                  <c:v>0.120535611093523</c:v>
                </c:pt>
                <c:pt idx="32">
                  <c:v>0.122440669870733</c:v>
                </c:pt>
                <c:pt idx="33">
                  <c:v>0.124345728647944</c:v>
                </c:pt>
                <c:pt idx="34">
                  <c:v>0.126250787425154</c:v>
                </c:pt>
                <c:pt idx="35">
                  <c:v>0.128155846202365</c:v>
                </c:pt>
                <c:pt idx="36">
                  <c:v>0.130060904979575</c:v>
                </c:pt>
                <c:pt idx="37">
                  <c:v>0.131965963756785</c:v>
                </c:pt>
                <c:pt idx="38">
                  <c:v>0.133871022533996</c:v>
                </c:pt>
                <c:pt idx="39">
                  <c:v>0.135776081311206</c:v>
                </c:pt>
                <c:pt idx="40">
                  <c:v>0.137681140088417</c:v>
                </c:pt>
                <c:pt idx="41">
                  <c:v>0.139586198865627</c:v>
                </c:pt>
                <c:pt idx="42">
                  <c:v>0.141491257642838</c:v>
                </c:pt>
                <c:pt idx="43">
                  <c:v>0.143396316420048</c:v>
                </c:pt>
                <c:pt idx="44">
                  <c:v>0.145301375197259</c:v>
                </c:pt>
                <c:pt idx="45">
                  <c:v>0.147206433974469</c:v>
                </c:pt>
                <c:pt idx="46">
                  <c:v>0.14911149275168</c:v>
                </c:pt>
                <c:pt idx="47">
                  <c:v>0.15101655152889</c:v>
                </c:pt>
                <c:pt idx="48">
                  <c:v>0.152921610306099</c:v>
                </c:pt>
                <c:pt idx="49">
                  <c:v>0.154826669083333</c:v>
                </c:pt>
              </c:numCache>
            </c:numRef>
          </c:cat>
          <c:val>
            <c:numRef>
              <c:f>'Portefølje Norge '!$AH$176:$AH$225</c:f>
              <c:numCache>
                <c:formatCode>[=0]0;[&gt;0]0.00</c:formatCode>
                <c:ptCount val="50"/>
                <c:pt idx="0">
                  <c:v>1.0</c:v>
                </c:pt>
                <c:pt idx="1">
                  <c:v>0.979591836734704</c:v>
                </c:pt>
                <c:pt idx="2">
                  <c:v>0.9591836734694</c:v>
                </c:pt>
                <c:pt idx="3">
                  <c:v>0.938775510204096</c:v>
                </c:pt>
                <c:pt idx="4">
                  <c:v>0.917851780456563</c:v>
                </c:pt>
                <c:pt idx="5">
                  <c:v>0.896810121678134</c:v>
                </c:pt>
                <c:pt idx="6">
                  <c:v>0.875768462899706</c:v>
                </c:pt>
                <c:pt idx="7">
                  <c:v>0.854726804121279</c:v>
                </c:pt>
                <c:pt idx="8">
                  <c:v>0.83368514534285</c:v>
                </c:pt>
                <c:pt idx="9">
                  <c:v>0.812643486564422</c:v>
                </c:pt>
                <c:pt idx="10">
                  <c:v>0.791601827785995</c:v>
                </c:pt>
                <c:pt idx="11">
                  <c:v>0.770560169007566</c:v>
                </c:pt>
                <c:pt idx="12">
                  <c:v>0.749518510229138</c:v>
                </c:pt>
                <c:pt idx="13">
                  <c:v>0.728476851450711</c:v>
                </c:pt>
                <c:pt idx="14">
                  <c:v>0.707435192672283</c:v>
                </c:pt>
                <c:pt idx="15">
                  <c:v>0.686393533893854</c:v>
                </c:pt>
                <c:pt idx="16">
                  <c:v>0.665351875115427</c:v>
                </c:pt>
                <c:pt idx="17">
                  <c:v>0.644310216336999</c:v>
                </c:pt>
                <c:pt idx="18">
                  <c:v>0.62326855755857</c:v>
                </c:pt>
                <c:pt idx="19">
                  <c:v>0.602226898780198</c:v>
                </c:pt>
                <c:pt idx="20">
                  <c:v>0.581185240001773</c:v>
                </c:pt>
                <c:pt idx="21">
                  <c:v>0.560143581223348</c:v>
                </c:pt>
                <c:pt idx="22">
                  <c:v>0.539101922444924</c:v>
                </c:pt>
                <c:pt idx="23">
                  <c:v>0.518060263666499</c:v>
                </c:pt>
                <c:pt idx="24">
                  <c:v>0.497018604888071</c:v>
                </c:pt>
                <c:pt idx="25">
                  <c:v>0.475976946109648</c:v>
                </c:pt>
                <c:pt idx="26">
                  <c:v>0.454935287331222</c:v>
                </c:pt>
                <c:pt idx="27">
                  <c:v>0.433893628552797</c:v>
                </c:pt>
                <c:pt idx="28">
                  <c:v>0.412851969774372</c:v>
                </c:pt>
                <c:pt idx="29">
                  <c:v>0.391810310995946</c:v>
                </c:pt>
                <c:pt idx="30">
                  <c:v>0.370768652217522</c:v>
                </c:pt>
                <c:pt idx="31">
                  <c:v>0.349726993439097</c:v>
                </c:pt>
                <c:pt idx="32">
                  <c:v>0.32868533466067</c:v>
                </c:pt>
                <c:pt idx="33">
                  <c:v>0.307643675882246</c:v>
                </c:pt>
                <c:pt idx="34">
                  <c:v>0.286602017103822</c:v>
                </c:pt>
                <c:pt idx="35">
                  <c:v>0.265560358325395</c:v>
                </c:pt>
                <c:pt idx="36">
                  <c:v>0.244518699546972</c:v>
                </c:pt>
                <c:pt idx="37">
                  <c:v>0.223477040768546</c:v>
                </c:pt>
                <c:pt idx="38">
                  <c:v>0.202435381990121</c:v>
                </c:pt>
                <c:pt idx="39">
                  <c:v>0.181393723211694</c:v>
                </c:pt>
                <c:pt idx="40">
                  <c:v>0.16035206443327</c:v>
                </c:pt>
                <c:pt idx="41">
                  <c:v>0.139310405654845</c:v>
                </c:pt>
                <c:pt idx="42">
                  <c:v>0.118268746876419</c:v>
                </c:pt>
                <c:pt idx="43">
                  <c:v>0.0972270880979944</c:v>
                </c:pt>
                <c:pt idx="44">
                  <c:v>0.0761854293195696</c:v>
                </c:pt>
                <c:pt idx="45">
                  <c:v>0.0551437705411431</c:v>
                </c:pt>
                <c:pt idx="46">
                  <c:v>0.0341021117627184</c:v>
                </c:pt>
                <c:pt idx="47">
                  <c:v>0.0130604529842931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'Portefølje Norge '!$AI$175</c:f>
              <c:strCache>
                <c:ptCount val="1"/>
                <c:pt idx="0">
                  <c:v>Handel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cat>
            <c:numRef>
              <c:f>'Portefølje Norge '!$AE$176:$AE$225</c:f>
              <c:numCache>
                <c:formatCode>[=0]0;[&gt;0]0.00</c:formatCode>
                <c:ptCount val="50"/>
                <c:pt idx="0">
                  <c:v>0.061478789</c:v>
                </c:pt>
                <c:pt idx="1">
                  <c:v>0.0633838477772098</c:v>
                </c:pt>
                <c:pt idx="2">
                  <c:v>0.0652889065544205</c:v>
                </c:pt>
                <c:pt idx="3">
                  <c:v>0.0671939653316312</c:v>
                </c:pt>
                <c:pt idx="4">
                  <c:v>0.0690990241088417</c:v>
                </c:pt>
                <c:pt idx="5">
                  <c:v>0.0710040828860524</c:v>
                </c:pt>
                <c:pt idx="6">
                  <c:v>0.0729091416632631</c:v>
                </c:pt>
                <c:pt idx="7">
                  <c:v>0.0748142004404737</c:v>
                </c:pt>
                <c:pt idx="8">
                  <c:v>0.0767192592176843</c:v>
                </c:pt>
                <c:pt idx="9">
                  <c:v>0.078624317994895</c:v>
                </c:pt>
                <c:pt idx="10">
                  <c:v>0.0805293767721056</c:v>
                </c:pt>
                <c:pt idx="11">
                  <c:v>0.0824344355493163</c:v>
                </c:pt>
                <c:pt idx="12">
                  <c:v>0.084339494326527</c:v>
                </c:pt>
                <c:pt idx="13">
                  <c:v>0.0862445531037375</c:v>
                </c:pt>
                <c:pt idx="14">
                  <c:v>0.0881496118809482</c:v>
                </c:pt>
                <c:pt idx="15">
                  <c:v>0.0900546706581589</c:v>
                </c:pt>
                <c:pt idx="16">
                  <c:v>0.0919597294353695</c:v>
                </c:pt>
                <c:pt idx="17">
                  <c:v>0.0938647882125801</c:v>
                </c:pt>
                <c:pt idx="18">
                  <c:v>0.0957698469897908</c:v>
                </c:pt>
                <c:pt idx="19">
                  <c:v>0.0976749057669976</c:v>
                </c:pt>
                <c:pt idx="20">
                  <c:v>0.099579964544208</c:v>
                </c:pt>
                <c:pt idx="21">
                  <c:v>0.101485023321418</c:v>
                </c:pt>
                <c:pt idx="22">
                  <c:v>0.103390082098629</c:v>
                </c:pt>
                <c:pt idx="23">
                  <c:v>0.105295140875839</c:v>
                </c:pt>
                <c:pt idx="24">
                  <c:v>0.10720019965305</c:v>
                </c:pt>
                <c:pt idx="25">
                  <c:v>0.10910525843026</c:v>
                </c:pt>
                <c:pt idx="26">
                  <c:v>0.111010317207471</c:v>
                </c:pt>
                <c:pt idx="27">
                  <c:v>0.112915375984681</c:v>
                </c:pt>
                <c:pt idx="28">
                  <c:v>0.114820434761891</c:v>
                </c:pt>
                <c:pt idx="29">
                  <c:v>0.116725493539102</c:v>
                </c:pt>
                <c:pt idx="30">
                  <c:v>0.118630552316312</c:v>
                </c:pt>
                <c:pt idx="31">
                  <c:v>0.120535611093523</c:v>
                </c:pt>
                <c:pt idx="32">
                  <c:v>0.122440669870733</c:v>
                </c:pt>
                <c:pt idx="33">
                  <c:v>0.124345728647944</c:v>
                </c:pt>
                <c:pt idx="34">
                  <c:v>0.126250787425154</c:v>
                </c:pt>
                <c:pt idx="35">
                  <c:v>0.128155846202365</c:v>
                </c:pt>
                <c:pt idx="36">
                  <c:v>0.130060904979575</c:v>
                </c:pt>
                <c:pt idx="37">
                  <c:v>0.131965963756785</c:v>
                </c:pt>
                <c:pt idx="38">
                  <c:v>0.133871022533996</c:v>
                </c:pt>
                <c:pt idx="39">
                  <c:v>0.135776081311206</c:v>
                </c:pt>
                <c:pt idx="40">
                  <c:v>0.137681140088417</c:v>
                </c:pt>
                <c:pt idx="41">
                  <c:v>0.139586198865627</c:v>
                </c:pt>
                <c:pt idx="42">
                  <c:v>0.141491257642838</c:v>
                </c:pt>
                <c:pt idx="43">
                  <c:v>0.143396316420048</c:v>
                </c:pt>
                <c:pt idx="44">
                  <c:v>0.145301375197259</c:v>
                </c:pt>
                <c:pt idx="45">
                  <c:v>0.147206433974469</c:v>
                </c:pt>
                <c:pt idx="46">
                  <c:v>0.14911149275168</c:v>
                </c:pt>
                <c:pt idx="47">
                  <c:v>0.15101655152889</c:v>
                </c:pt>
                <c:pt idx="48">
                  <c:v>0.152921610306099</c:v>
                </c:pt>
                <c:pt idx="49">
                  <c:v>0.154826669083333</c:v>
                </c:pt>
              </c:numCache>
            </c:numRef>
          </c:cat>
          <c:val>
            <c:numRef>
              <c:f>'Portefølje Norge '!$AI$176:$AI$225</c:f>
              <c:numCache>
                <c:formatCode>[=0]0;[&gt;0]0.00</c:formatCode>
                <c:ptCount val="50"/>
                <c:pt idx="0">
                  <c:v>1.52655665885959E-16</c:v>
                </c:pt>
                <c:pt idx="1">
                  <c:v>9.49977943531799E-16</c:v>
                </c:pt>
                <c:pt idx="2">
                  <c:v>1.10458517332823E-15</c:v>
                </c:pt>
                <c:pt idx="3">
                  <c:v>1.2637460522491E-15</c:v>
                </c:pt>
                <c:pt idx="4">
                  <c:v>1.43027950594288E-15</c:v>
                </c:pt>
                <c:pt idx="5">
                  <c:v>1.59768032137464E-15</c:v>
                </c:pt>
                <c:pt idx="6">
                  <c:v>1.76941794549634E-15</c:v>
                </c:pt>
                <c:pt idx="7">
                  <c:v>1.93681876092811E-15</c:v>
                </c:pt>
                <c:pt idx="8">
                  <c:v>2.11115847026377E-15</c:v>
                </c:pt>
                <c:pt idx="9">
                  <c:v>2.27595720048157E-15</c:v>
                </c:pt>
                <c:pt idx="10">
                  <c:v>2.44769482460328E-15</c:v>
                </c:pt>
                <c:pt idx="11">
                  <c:v>2.60902410786912E-15</c:v>
                </c:pt>
                <c:pt idx="12">
                  <c:v>2.77729228503887E-15</c:v>
                </c:pt>
                <c:pt idx="13">
                  <c:v>2.95596880306448E-15</c:v>
                </c:pt>
                <c:pt idx="14">
                  <c:v>3.12250225675825E-15</c:v>
                </c:pt>
                <c:pt idx="15">
                  <c:v>3.28730098697605E-15</c:v>
                </c:pt>
                <c:pt idx="16">
                  <c:v>3.46250805804971E-15</c:v>
                </c:pt>
                <c:pt idx="17">
                  <c:v>3.62210261783957E-15</c:v>
                </c:pt>
                <c:pt idx="18">
                  <c:v>3.7921055184853E-15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'Portefølje Norge '!$AJ$175</c:f>
              <c:strCache>
                <c:ptCount val="1"/>
                <c:pt idx="0">
                  <c:v>Kontor</c:v>
                </c:pt>
              </c:strCache>
            </c:strRef>
          </c:tx>
          <c:spPr>
            <a:solidFill>
              <a:schemeClr val="dk1">
                <a:tint val="30000"/>
              </a:schemeClr>
            </a:solidFill>
            <a:ln>
              <a:noFill/>
            </a:ln>
            <a:effectLst/>
          </c:spPr>
          <c:cat>
            <c:numRef>
              <c:f>'Portefølje Norge '!$AE$176:$AE$225</c:f>
              <c:numCache>
                <c:formatCode>[=0]0;[&gt;0]0.00</c:formatCode>
                <c:ptCount val="50"/>
                <c:pt idx="0">
                  <c:v>0.061478789</c:v>
                </c:pt>
                <c:pt idx="1">
                  <c:v>0.0633838477772098</c:v>
                </c:pt>
                <c:pt idx="2">
                  <c:v>0.0652889065544205</c:v>
                </c:pt>
                <c:pt idx="3">
                  <c:v>0.0671939653316312</c:v>
                </c:pt>
                <c:pt idx="4">
                  <c:v>0.0690990241088417</c:v>
                </c:pt>
                <c:pt idx="5">
                  <c:v>0.0710040828860524</c:v>
                </c:pt>
                <c:pt idx="6">
                  <c:v>0.0729091416632631</c:v>
                </c:pt>
                <c:pt idx="7">
                  <c:v>0.0748142004404737</c:v>
                </c:pt>
                <c:pt idx="8">
                  <c:v>0.0767192592176843</c:v>
                </c:pt>
                <c:pt idx="9">
                  <c:v>0.078624317994895</c:v>
                </c:pt>
                <c:pt idx="10">
                  <c:v>0.0805293767721056</c:v>
                </c:pt>
                <c:pt idx="11">
                  <c:v>0.0824344355493163</c:v>
                </c:pt>
                <c:pt idx="12">
                  <c:v>0.084339494326527</c:v>
                </c:pt>
                <c:pt idx="13">
                  <c:v>0.0862445531037375</c:v>
                </c:pt>
                <c:pt idx="14">
                  <c:v>0.0881496118809482</c:v>
                </c:pt>
                <c:pt idx="15">
                  <c:v>0.0900546706581589</c:v>
                </c:pt>
                <c:pt idx="16">
                  <c:v>0.0919597294353695</c:v>
                </c:pt>
                <c:pt idx="17">
                  <c:v>0.0938647882125801</c:v>
                </c:pt>
                <c:pt idx="18">
                  <c:v>0.0957698469897908</c:v>
                </c:pt>
                <c:pt idx="19">
                  <c:v>0.0976749057669976</c:v>
                </c:pt>
                <c:pt idx="20">
                  <c:v>0.099579964544208</c:v>
                </c:pt>
                <c:pt idx="21">
                  <c:v>0.101485023321418</c:v>
                </c:pt>
                <c:pt idx="22">
                  <c:v>0.103390082098629</c:v>
                </c:pt>
                <c:pt idx="23">
                  <c:v>0.105295140875839</c:v>
                </c:pt>
                <c:pt idx="24">
                  <c:v>0.10720019965305</c:v>
                </c:pt>
                <c:pt idx="25">
                  <c:v>0.10910525843026</c:v>
                </c:pt>
                <c:pt idx="26">
                  <c:v>0.111010317207471</c:v>
                </c:pt>
                <c:pt idx="27">
                  <c:v>0.112915375984681</c:v>
                </c:pt>
                <c:pt idx="28">
                  <c:v>0.114820434761891</c:v>
                </c:pt>
                <c:pt idx="29">
                  <c:v>0.116725493539102</c:v>
                </c:pt>
                <c:pt idx="30">
                  <c:v>0.118630552316312</c:v>
                </c:pt>
                <c:pt idx="31">
                  <c:v>0.120535611093523</c:v>
                </c:pt>
                <c:pt idx="32">
                  <c:v>0.122440669870733</c:v>
                </c:pt>
                <c:pt idx="33">
                  <c:v>0.124345728647944</c:v>
                </c:pt>
                <c:pt idx="34">
                  <c:v>0.126250787425154</c:v>
                </c:pt>
                <c:pt idx="35">
                  <c:v>0.128155846202365</c:v>
                </c:pt>
                <c:pt idx="36">
                  <c:v>0.130060904979575</c:v>
                </c:pt>
                <c:pt idx="37">
                  <c:v>0.131965963756785</c:v>
                </c:pt>
                <c:pt idx="38">
                  <c:v>0.133871022533996</c:v>
                </c:pt>
                <c:pt idx="39">
                  <c:v>0.135776081311206</c:v>
                </c:pt>
                <c:pt idx="40">
                  <c:v>0.137681140088417</c:v>
                </c:pt>
                <c:pt idx="41">
                  <c:v>0.139586198865627</c:v>
                </c:pt>
                <c:pt idx="42">
                  <c:v>0.141491257642838</c:v>
                </c:pt>
                <c:pt idx="43">
                  <c:v>0.143396316420048</c:v>
                </c:pt>
                <c:pt idx="44">
                  <c:v>0.145301375197259</c:v>
                </c:pt>
                <c:pt idx="45">
                  <c:v>0.147206433974469</c:v>
                </c:pt>
                <c:pt idx="46">
                  <c:v>0.14911149275168</c:v>
                </c:pt>
                <c:pt idx="47">
                  <c:v>0.15101655152889</c:v>
                </c:pt>
                <c:pt idx="48">
                  <c:v>0.152921610306099</c:v>
                </c:pt>
                <c:pt idx="49">
                  <c:v>0.154826669083333</c:v>
                </c:pt>
              </c:numCache>
            </c:numRef>
          </c:cat>
          <c:val>
            <c:numRef>
              <c:f>'Portefølje Norge '!$AJ$176:$AJ$225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'Portefølje Norge '!$AK$175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chemeClr val="dk1">
                <a:tint val="60000"/>
              </a:schemeClr>
            </a:solidFill>
            <a:ln>
              <a:noFill/>
            </a:ln>
            <a:effectLst/>
          </c:spPr>
          <c:cat>
            <c:numRef>
              <c:f>'Portefølje Norge '!$AE$176:$AE$225</c:f>
              <c:numCache>
                <c:formatCode>[=0]0;[&gt;0]0.00</c:formatCode>
                <c:ptCount val="50"/>
                <c:pt idx="0">
                  <c:v>0.061478789</c:v>
                </c:pt>
                <c:pt idx="1">
                  <c:v>0.0633838477772098</c:v>
                </c:pt>
                <c:pt idx="2">
                  <c:v>0.0652889065544205</c:v>
                </c:pt>
                <c:pt idx="3">
                  <c:v>0.0671939653316312</c:v>
                </c:pt>
                <c:pt idx="4">
                  <c:v>0.0690990241088417</c:v>
                </c:pt>
                <c:pt idx="5">
                  <c:v>0.0710040828860524</c:v>
                </c:pt>
                <c:pt idx="6">
                  <c:v>0.0729091416632631</c:v>
                </c:pt>
                <c:pt idx="7">
                  <c:v>0.0748142004404737</c:v>
                </c:pt>
                <c:pt idx="8">
                  <c:v>0.0767192592176843</c:v>
                </c:pt>
                <c:pt idx="9">
                  <c:v>0.078624317994895</c:v>
                </c:pt>
                <c:pt idx="10">
                  <c:v>0.0805293767721056</c:v>
                </c:pt>
                <c:pt idx="11">
                  <c:v>0.0824344355493163</c:v>
                </c:pt>
                <c:pt idx="12">
                  <c:v>0.084339494326527</c:v>
                </c:pt>
                <c:pt idx="13">
                  <c:v>0.0862445531037375</c:v>
                </c:pt>
                <c:pt idx="14">
                  <c:v>0.0881496118809482</c:v>
                </c:pt>
                <c:pt idx="15">
                  <c:v>0.0900546706581589</c:v>
                </c:pt>
                <c:pt idx="16">
                  <c:v>0.0919597294353695</c:v>
                </c:pt>
                <c:pt idx="17">
                  <c:v>0.0938647882125801</c:v>
                </c:pt>
                <c:pt idx="18">
                  <c:v>0.0957698469897908</c:v>
                </c:pt>
                <c:pt idx="19">
                  <c:v>0.0976749057669976</c:v>
                </c:pt>
                <c:pt idx="20">
                  <c:v>0.099579964544208</c:v>
                </c:pt>
                <c:pt idx="21">
                  <c:v>0.101485023321418</c:v>
                </c:pt>
                <c:pt idx="22">
                  <c:v>0.103390082098629</c:v>
                </c:pt>
                <c:pt idx="23">
                  <c:v>0.105295140875839</c:v>
                </c:pt>
                <c:pt idx="24">
                  <c:v>0.10720019965305</c:v>
                </c:pt>
                <c:pt idx="25">
                  <c:v>0.10910525843026</c:v>
                </c:pt>
                <c:pt idx="26">
                  <c:v>0.111010317207471</c:v>
                </c:pt>
                <c:pt idx="27">
                  <c:v>0.112915375984681</c:v>
                </c:pt>
                <c:pt idx="28">
                  <c:v>0.114820434761891</c:v>
                </c:pt>
                <c:pt idx="29">
                  <c:v>0.116725493539102</c:v>
                </c:pt>
                <c:pt idx="30">
                  <c:v>0.118630552316312</c:v>
                </c:pt>
                <c:pt idx="31">
                  <c:v>0.120535611093523</c:v>
                </c:pt>
                <c:pt idx="32">
                  <c:v>0.122440669870733</c:v>
                </c:pt>
                <c:pt idx="33">
                  <c:v>0.124345728647944</c:v>
                </c:pt>
                <c:pt idx="34">
                  <c:v>0.126250787425154</c:v>
                </c:pt>
                <c:pt idx="35">
                  <c:v>0.128155846202365</c:v>
                </c:pt>
                <c:pt idx="36">
                  <c:v>0.130060904979575</c:v>
                </c:pt>
                <c:pt idx="37">
                  <c:v>0.131965963756785</c:v>
                </c:pt>
                <c:pt idx="38">
                  <c:v>0.133871022533996</c:v>
                </c:pt>
                <c:pt idx="39">
                  <c:v>0.135776081311206</c:v>
                </c:pt>
                <c:pt idx="40">
                  <c:v>0.137681140088417</c:v>
                </c:pt>
                <c:pt idx="41">
                  <c:v>0.139586198865627</c:v>
                </c:pt>
                <c:pt idx="42">
                  <c:v>0.141491257642838</c:v>
                </c:pt>
                <c:pt idx="43">
                  <c:v>0.143396316420048</c:v>
                </c:pt>
                <c:pt idx="44">
                  <c:v>0.145301375197259</c:v>
                </c:pt>
                <c:pt idx="45">
                  <c:v>0.147206433974469</c:v>
                </c:pt>
                <c:pt idx="46">
                  <c:v>0.14911149275168</c:v>
                </c:pt>
                <c:pt idx="47">
                  <c:v>0.15101655152889</c:v>
                </c:pt>
                <c:pt idx="48">
                  <c:v>0.152921610306099</c:v>
                </c:pt>
                <c:pt idx="49">
                  <c:v>0.154826669083333</c:v>
                </c:pt>
              </c:numCache>
            </c:numRef>
          </c:cat>
          <c:val>
            <c:numRef>
              <c:f>'Portefølje Norge '!$AK$176:$AK$225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'Portefølje Norge '!$AL$175</c:f>
              <c:strCache>
                <c:ptCount val="1"/>
                <c:pt idx="0">
                  <c:v>Andre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noFill/>
            </a:ln>
            <a:effectLst/>
          </c:spPr>
          <c:cat>
            <c:numRef>
              <c:f>'Portefølje Norge '!$AE$176:$AE$225</c:f>
              <c:numCache>
                <c:formatCode>[=0]0;[&gt;0]0.00</c:formatCode>
                <c:ptCount val="50"/>
                <c:pt idx="0">
                  <c:v>0.061478789</c:v>
                </c:pt>
                <c:pt idx="1">
                  <c:v>0.0633838477772098</c:v>
                </c:pt>
                <c:pt idx="2">
                  <c:v>0.0652889065544205</c:v>
                </c:pt>
                <c:pt idx="3">
                  <c:v>0.0671939653316312</c:v>
                </c:pt>
                <c:pt idx="4">
                  <c:v>0.0690990241088417</c:v>
                </c:pt>
                <c:pt idx="5">
                  <c:v>0.0710040828860524</c:v>
                </c:pt>
                <c:pt idx="6">
                  <c:v>0.0729091416632631</c:v>
                </c:pt>
                <c:pt idx="7">
                  <c:v>0.0748142004404737</c:v>
                </c:pt>
                <c:pt idx="8">
                  <c:v>0.0767192592176843</c:v>
                </c:pt>
                <c:pt idx="9">
                  <c:v>0.078624317994895</c:v>
                </c:pt>
                <c:pt idx="10">
                  <c:v>0.0805293767721056</c:v>
                </c:pt>
                <c:pt idx="11">
                  <c:v>0.0824344355493163</c:v>
                </c:pt>
                <c:pt idx="12">
                  <c:v>0.084339494326527</c:v>
                </c:pt>
                <c:pt idx="13">
                  <c:v>0.0862445531037375</c:v>
                </c:pt>
                <c:pt idx="14">
                  <c:v>0.0881496118809482</c:v>
                </c:pt>
                <c:pt idx="15">
                  <c:v>0.0900546706581589</c:v>
                </c:pt>
                <c:pt idx="16">
                  <c:v>0.0919597294353695</c:v>
                </c:pt>
                <c:pt idx="17">
                  <c:v>0.0938647882125801</c:v>
                </c:pt>
                <c:pt idx="18">
                  <c:v>0.0957698469897908</c:v>
                </c:pt>
                <c:pt idx="19">
                  <c:v>0.0976749057669976</c:v>
                </c:pt>
                <c:pt idx="20">
                  <c:v>0.099579964544208</c:v>
                </c:pt>
                <c:pt idx="21">
                  <c:v>0.101485023321418</c:v>
                </c:pt>
                <c:pt idx="22">
                  <c:v>0.103390082098629</c:v>
                </c:pt>
                <c:pt idx="23">
                  <c:v>0.105295140875839</c:v>
                </c:pt>
                <c:pt idx="24">
                  <c:v>0.10720019965305</c:v>
                </c:pt>
                <c:pt idx="25">
                  <c:v>0.10910525843026</c:v>
                </c:pt>
                <c:pt idx="26">
                  <c:v>0.111010317207471</c:v>
                </c:pt>
                <c:pt idx="27">
                  <c:v>0.112915375984681</c:v>
                </c:pt>
                <c:pt idx="28">
                  <c:v>0.114820434761891</c:v>
                </c:pt>
                <c:pt idx="29">
                  <c:v>0.116725493539102</c:v>
                </c:pt>
                <c:pt idx="30">
                  <c:v>0.118630552316312</c:v>
                </c:pt>
                <c:pt idx="31">
                  <c:v>0.120535611093523</c:v>
                </c:pt>
                <c:pt idx="32">
                  <c:v>0.122440669870733</c:v>
                </c:pt>
                <c:pt idx="33">
                  <c:v>0.124345728647944</c:v>
                </c:pt>
                <c:pt idx="34">
                  <c:v>0.126250787425154</c:v>
                </c:pt>
                <c:pt idx="35">
                  <c:v>0.128155846202365</c:v>
                </c:pt>
                <c:pt idx="36">
                  <c:v>0.130060904979575</c:v>
                </c:pt>
                <c:pt idx="37">
                  <c:v>0.131965963756785</c:v>
                </c:pt>
                <c:pt idx="38">
                  <c:v>0.133871022533996</c:v>
                </c:pt>
                <c:pt idx="39">
                  <c:v>0.135776081311206</c:v>
                </c:pt>
                <c:pt idx="40">
                  <c:v>0.137681140088417</c:v>
                </c:pt>
                <c:pt idx="41">
                  <c:v>0.139586198865627</c:v>
                </c:pt>
                <c:pt idx="42">
                  <c:v>0.141491257642838</c:v>
                </c:pt>
                <c:pt idx="43">
                  <c:v>0.143396316420048</c:v>
                </c:pt>
                <c:pt idx="44">
                  <c:v>0.145301375197259</c:v>
                </c:pt>
                <c:pt idx="45">
                  <c:v>0.147206433974469</c:v>
                </c:pt>
                <c:pt idx="46">
                  <c:v>0.14911149275168</c:v>
                </c:pt>
                <c:pt idx="47">
                  <c:v>0.15101655152889</c:v>
                </c:pt>
                <c:pt idx="48">
                  <c:v>0.152921610306099</c:v>
                </c:pt>
                <c:pt idx="49">
                  <c:v>0.154826669083333</c:v>
                </c:pt>
              </c:numCache>
            </c:numRef>
          </c:cat>
          <c:val>
            <c:numRef>
              <c:f>'Portefølje Norge '!$AL$176:$AL$225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7530736"/>
        <c:axId val="-2103954528"/>
      </c:areaChart>
      <c:catAx>
        <c:axId val="-2097530736"/>
        <c:scaling>
          <c:orientation val="minMax"/>
        </c:scaling>
        <c:delete val="0"/>
        <c:axPos val="b"/>
        <c:numFmt formatCode="[=0]0;[&gt;0]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3954528"/>
        <c:crosses val="autoZero"/>
        <c:auto val="1"/>
        <c:lblAlgn val="ctr"/>
        <c:lblOffset val="100"/>
        <c:tickLblSkip val="7"/>
        <c:noMultiLvlLbl val="0"/>
      </c:catAx>
      <c:valAx>
        <c:axId val="-210395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75307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Robusthetstest Norge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Justeringsfaktor lik 0,1</c:v>
          </c:tx>
          <c:spPr>
            <a:ln w="19050" cap="rnd">
              <a:solidFill>
                <a:schemeClr val="dk1">
                  <a:tint val="8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Norge '!$BF$17:$BF$66</c:f>
              <c:numCache>
                <c:formatCode>General</c:formatCode>
                <c:ptCount val="50"/>
                <c:pt idx="0">
                  <c:v>0.0338401338000077</c:v>
                </c:pt>
                <c:pt idx="1">
                  <c:v>0.0372300897142698</c:v>
                </c:pt>
                <c:pt idx="2">
                  <c:v>0.0415076110688869</c:v>
                </c:pt>
                <c:pt idx="3">
                  <c:v>0.0464280221971871</c:v>
                </c:pt>
                <c:pt idx="4">
                  <c:v>0.051808474071548</c:v>
                </c:pt>
                <c:pt idx="5">
                  <c:v>0.0575200138915592</c:v>
                </c:pt>
                <c:pt idx="6">
                  <c:v>0.0634733273314957</c:v>
                </c:pt>
                <c:pt idx="7">
                  <c:v>0.0696064065942254</c:v>
                </c:pt>
                <c:pt idx="8">
                  <c:v>0.0758756724344042</c:v>
                </c:pt>
                <c:pt idx="9">
                  <c:v>0.0822499894697175</c:v>
                </c:pt>
                <c:pt idx="10">
                  <c:v>0.0887067141773807</c:v>
                </c:pt>
                <c:pt idx="11">
                  <c:v>0.0952290858115812</c:v>
                </c:pt>
                <c:pt idx="12">
                  <c:v>0.101804487626305</c:v>
                </c:pt>
                <c:pt idx="13">
                  <c:v>0.108423271898532</c:v>
                </c:pt>
                <c:pt idx="14">
                  <c:v>0.115077953359862</c:v>
                </c:pt>
                <c:pt idx="15">
                  <c:v>0.121762646496326</c:v>
                </c:pt>
                <c:pt idx="16">
                  <c:v>0.12847266668855</c:v>
                </c:pt>
                <c:pt idx="17">
                  <c:v>0.135204243137293</c:v>
                </c:pt>
                <c:pt idx="18">
                  <c:v>0.141954309235657</c:v>
                </c:pt>
                <c:pt idx="19">
                  <c:v>0.148720347400079</c:v>
                </c:pt>
                <c:pt idx="20">
                  <c:v>0.155500272742561</c:v>
                </c:pt>
                <c:pt idx="21">
                  <c:v>0.162292344820095</c:v>
                </c:pt>
                <c:pt idx="22">
                  <c:v>0.169095099939003</c:v>
                </c:pt>
                <c:pt idx="23">
                  <c:v>0.175907298687525</c:v>
                </c:pt>
                <c:pt idx="24">
                  <c:v>0.182727884877173</c:v>
                </c:pt>
                <c:pt idx="25">
                  <c:v>0.18955595312153</c:v>
                </c:pt>
                <c:pt idx="26">
                  <c:v>0.19639072301899</c:v>
                </c:pt>
                <c:pt idx="27">
                  <c:v>0.203231518431601</c:v>
                </c:pt>
                <c:pt idx="28">
                  <c:v>0.210077750730749</c:v>
                </c:pt>
                <c:pt idx="29">
                  <c:v>0.216928905155928</c:v>
                </c:pt>
                <c:pt idx="30">
                  <c:v>0.223784529635523</c:v>
                </c:pt>
                <c:pt idx="31">
                  <c:v>0.230644225568771</c:v>
                </c:pt>
                <c:pt idx="32">
                  <c:v>0.237507640180746</c:v>
                </c:pt>
                <c:pt idx="33">
                  <c:v>0.244374460147166</c:v>
                </c:pt>
                <c:pt idx="34">
                  <c:v>0.251244406250556</c:v>
                </c:pt>
                <c:pt idx="35">
                  <c:v>0.258117228878958</c:v>
                </c:pt>
                <c:pt idx="36">
                  <c:v>0.264992704216728</c:v>
                </c:pt>
                <c:pt idx="37">
                  <c:v>0.271870631006769</c:v>
                </c:pt>
                <c:pt idx="38">
                  <c:v>0.27875082778698</c:v>
                </c:pt>
                <c:pt idx="39">
                  <c:v>0.285633130522036</c:v>
                </c:pt>
                <c:pt idx="40">
                  <c:v>0.292517390566257</c:v>
                </c:pt>
                <c:pt idx="41">
                  <c:v>0.299403472904957</c:v>
                </c:pt>
                <c:pt idx="42">
                  <c:v>0.306291254630932</c:v>
                </c:pt>
                <c:pt idx="43">
                  <c:v>0.313180623620322</c:v>
                </c:pt>
                <c:pt idx="44">
                  <c:v>0.320071477378134</c:v>
                </c:pt>
                <c:pt idx="45">
                  <c:v>0.326963722028624</c:v>
                </c:pt>
                <c:pt idx="46">
                  <c:v>0.33385727142985</c:v>
                </c:pt>
                <c:pt idx="47">
                  <c:v>0.340752046394943</c:v>
                </c:pt>
                <c:pt idx="48">
                  <c:v>0.347647974005431</c:v>
                </c:pt>
                <c:pt idx="49">
                  <c:v>0.35454498700421</c:v>
                </c:pt>
              </c:numCache>
            </c:numRef>
          </c:xVal>
          <c:yVal>
            <c:numRef>
              <c:f>'Portefølje Norge '!$BG$17:$BG$66</c:f>
              <c:numCache>
                <c:formatCode>General</c:formatCode>
                <c:ptCount val="50"/>
                <c:pt idx="0">
                  <c:v>0.061478789</c:v>
                </c:pt>
                <c:pt idx="1">
                  <c:v>0.0630588797653058</c:v>
                </c:pt>
                <c:pt idx="2">
                  <c:v>0.064638970530612</c:v>
                </c:pt>
                <c:pt idx="3">
                  <c:v>0.066219061295918</c:v>
                </c:pt>
                <c:pt idx="4">
                  <c:v>0.0677991520612241</c:v>
                </c:pt>
                <c:pt idx="5">
                  <c:v>0.0693792428265301</c:v>
                </c:pt>
                <c:pt idx="6">
                  <c:v>0.070959333591836</c:v>
                </c:pt>
                <c:pt idx="7">
                  <c:v>0.0725394243571423</c:v>
                </c:pt>
                <c:pt idx="8">
                  <c:v>0.0741195151224483</c:v>
                </c:pt>
                <c:pt idx="9">
                  <c:v>0.0756996058877543</c:v>
                </c:pt>
                <c:pt idx="10">
                  <c:v>0.0772796966530604</c:v>
                </c:pt>
                <c:pt idx="11">
                  <c:v>0.0788597874183664</c:v>
                </c:pt>
                <c:pt idx="12">
                  <c:v>0.0804398781836724</c:v>
                </c:pt>
                <c:pt idx="13">
                  <c:v>0.0820199689489785</c:v>
                </c:pt>
                <c:pt idx="14">
                  <c:v>0.0836000597142846</c:v>
                </c:pt>
                <c:pt idx="15">
                  <c:v>0.0851801504795906</c:v>
                </c:pt>
                <c:pt idx="16">
                  <c:v>0.0867602412448967</c:v>
                </c:pt>
                <c:pt idx="17">
                  <c:v>0.0883403320102027</c:v>
                </c:pt>
                <c:pt idx="18">
                  <c:v>0.0899204227755088</c:v>
                </c:pt>
                <c:pt idx="19">
                  <c:v>0.0915005135408148</c:v>
                </c:pt>
                <c:pt idx="20">
                  <c:v>0.0930806043061209</c:v>
                </c:pt>
                <c:pt idx="21">
                  <c:v>0.0946606950714269</c:v>
                </c:pt>
                <c:pt idx="22">
                  <c:v>0.0962407858367329</c:v>
                </c:pt>
                <c:pt idx="23">
                  <c:v>0.0978208766020392</c:v>
                </c:pt>
                <c:pt idx="24">
                  <c:v>0.0994009673673451</c:v>
                </c:pt>
                <c:pt idx="25">
                  <c:v>0.100981058132651</c:v>
                </c:pt>
                <c:pt idx="26">
                  <c:v>0.102561148897957</c:v>
                </c:pt>
                <c:pt idx="27">
                  <c:v>0.104141239663263</c:v>
                </c:pt>
                <c:pt idx="28">
                  <c:v>0.105721330428569</c:v>
                </c:pt>
                <c:pt idx="29">
                  <c:v>0.107301421193875</c:v>
                </c:pt>
                <c:pt idx="30">
                  <c:v>0.108881511959181</c:v>
                </c:pt>
                <c:pt idx="31">
                  <c:v>0.110461602724487</c:v>
                </c:pt>
                <c:pt idx="32">
                  <c:v>0.112041693489793</c:v>
                </c:pt>
                <c:pt idx="33">
                  <c:v>0.1136217842551</c:v>
                </c:pt>
                <c:pt idx="34">
                  <c:v>0.115201875020406</c:v>
                </c:pt>
                <c:pt idx="35">
                  <c:v>0.116781965785712</c:v>
                </c:pt>
                <c:pt idx="36">
                  <c:v>0.118362056551018</c:v>
                </c:pt>
                <c:pt idx="37">
                  <c:v>0.119942147316324</c:v>
                </c:pt>
                <c:pt idx="38">
                  <c:v>0.12152223808163</c:v>
                </c:pt>
                <c:pt idx="39">
                  <c:v>0.123102328846936</c:v>
                </c:pt>
                <c:pt idx="40">
                  <c:v>0.124682419612242</c:v>
                </c:pt>
                <c:pt idx="41">
                  <c:v>0.126262510377548</c:v>
                </c:pt>
                <c:pt idx="42">
                  <c:v>0.127842601142854</c:v>
                </c:pt>
                <c:pt idx="43">
                  <c:v>0.12942269190816</c:v>
                </c:pt>
                <c:pt idx="44">
                  <c:v>0.131002782673466</c:v>
                </c:pt>
                <c:pt idx="45">
                  <c:v>0.132582873438772</c:v>
                </c:pt>
                <c:pt idx="46">
                  <c:v>0.134162964204078</c:v>
                </c:pt>
                <c:pt idx="47">
                  <c:v>0.135743054969384</c:v>
                </c:pt>
                <c:pt idx="48">
                  <c:v>0.13732314573469</c:v>
                </c:pt>
                <c:pt idx="49">
                  <c:v>0.1389032365</c:v>
                </c:pt>
              </c:numCache>
            </c:numRef>
          </c:yVal>
          <c:smooth val="1"/>
        </c:ser>
        <c:ser>
          <c:idx val="1"/>
          <c:order val="1"/>
          <c:tx>
            <c:v>Justeringsfaktor lik 0,4</c:v>
          </c:tx>
          <c:spPr>
            <a:ln w="19050" cap="rnd">
              <a:solidFill>
                <a:schemeClr val="dk1">
                  <a:tint val="5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Norge '!$AD$123:$AD$172</c:f>
              <c:numCache>
                <c:formatCode>[=0]0;[&gt;0]0.00</c:formatCode>
                <c:ptCount val="50"/>
                <c:pt idx="0">
                  <c:v>0.0335142653694891</c:v>
                </c:pt>
                <c:pt idx="1">
                  <c:v>0.0340220937994599</c:v>
                </c:pt>
                <c:pt idx="2">
                  <c:v>0.0354960348023508</c:v>
                </c:pt>
                <c:pt idx="3">
                  <c:v>0.0377776506286838</c:v>
                </c:pt>
                <c:pt idx="4">
                  <c:v>0.0407221396882651</c:v>
                </c:pt>
                <c:pt idx="5">
                  <c:v>0.0441972149347988</c:v>
                </c:pt>
                <c:pt idx="6">
                  <c:v>0.0480879852835354</c:v>
                </c:pt>
                <c:pt idx="7">
                  <c:v>0.0523017611816352</c:v>
                </c:pt>
                <c:pt idx="8">
                  <c:v>0.0567666582617522</c:v>
                </c:pt>
                <c:pt idx="9">
                  <c:v>0.0614279425924949</c:v>
                </c:pt>
                <c:pt idx="10">
                  <c:v>0.0662441706531354</c:v>
                </c:pt>
                <c:pt idx="11">
                  <c:v>0.0711838993967809</c:v>
                </c:pt>
                <c:pt idx="12">
                  <c:v>0.0762231217845007</c:v>
                </c:pt>
                <c:pt idx="13">
                  <c:v>0.0813346223329013</c:v>
                </c:pt>
                <c:pt idx="14">
                  <c:v>0.0864861019982264</c:v>
                </c:pt>
                <c:pt idx="15">
                  <c:v>0.0916700364313935</c:v>
                </c:pt>
                <c:pt idx="16">
                  <c:v>0.0968812159889191</c:v>
                </c:pt>
                <c:pt idx="17">
                  <c:v>0.102115469618092</c:v>
                </c:pt>
                <c:pt idx="18">
                  <c:v>0.10736942279266</c:v>
                </c:pt>
                <c:pt idx="19">
                  <c:v>0.112640318971528</c:v>
                </c:pt>
                <c:pt idx="20">
                  <c:v>0.117925886288208</c:v>
                </c:pt>
                <c:pt idx="21">
                  <c:v>0.123224236850485</c:v>
                </c:pt>
                <c:pt idx="22">
                  <c:v>0.128533789835915</c:v>
                </c:pt>
                <c:pt idx="23">
                  <c:v>0.133858808994567</c:v>
                </c:pt>
                <c:pt idx="24">
                  <c:v>0.139525714617291</c:v>
                </c:pt>
                <c:pt idx="25">
                  <c:v>0.145680012062305</c:v>
                </c:pt>
                <c:pt idx="26">
                  <c:v>0.152262613173643</c:v>
                </c:pt>
                <c:pt idx="27">
                  <c:v>0.159220405122726</c:v>
                </c:pt>
                <c:pt idx="28">
                  <c:v>0.166506360315182</c:v>
                </c:pt>
                <c:pt idx="29">
                  <c:v>0.174079278561118</c:v>
                </c:pt>
                <c:pt idx="30">
                  <c:v>0.181903323235983</c:v>
                </c:pt>
                <c:pt idx="31">
                  <c:v>0.189947464750693</c:v>
                </c:pt>
                <c:pt idx="32">
                  <c:v>0.198184904337142</c:v>
                </c:pt>
                <c:pt idx="33">
                  <c:v>0.206592521234469</c:v>
                </c:pt>
                <c:pt idx="34">
                  <c:v>0.215150365869762</c:v>
                </c:pt>
                <c:pt idx="35">
                  <c:v>0.2238412084911</c:v>
                </c:pt>
                <c:pt idx="36">
                  <c:v>0.232651546849766</c:v>
                </c:pt>
                <c:pt idx="37">
                  <c:v>0.241577791884402</c:v>
                </c:pt>
                <c:pt idx="38">
                  <c:v>0.250609328776479</c:v>
                </c:pt>
                <c:pt idx="39">
                  <c:v>0.259735174101915</c:v>
                </c:pt>
                <c:pt idx="40">
                  <c:v>0.268945727832971</c:v>
                </c:pt>
                <c:pt idx="41">
                  <c:v>0.278232577588177</c:v>
                </c:pt>
                <c:pt idx="42">
                  <c:v>0.287588332171204</c:v>
                </c:pt>
                <c:pt idx="43">
                  <c:v>0.297006480112083</c:v>
                </c:pt>
                <c:pt idx="44">
                  <c:v>0.306481269434241</c:v>
                </c:pt>
                <c:pt idx="45">
                  <c:v>0.316007605379014</c:v>
                </c:pt>
                <c:pt idx="46">
                  <c:v>0.325580963292746</c:v>
                </c:pt>
                <c:pt idx="47">
                  <c:v>0.33519731430575</c:v>
                </c:pt>
                <c:pt idx="48">
                  <c:v>0.34485306180291</c:v>
                </c:pt>
                <c:pt idx="49">
                  <c:v>0.35454498700421</c:v>
                </c:pt>
              </c:numCache>
            </c:numRef>
          </c:xVal>
          <c:yVal>
            <c:numRef>
              <c:f>'Portefølje Norge '!$AE$123:$AE$172</c:f>
              <c:numCache>
                <c:formatCode>[=0]0;[&gt;0]0.00</c:formatCode>
                <c:ptCount val="50"/>
                <c:pt idx="0">
                  <c:v>0.0627225180666847</c:v>
                </c:pt>
                <c:pt idx="1">
                  <c:v>0.0642772266061399</c:v>
                </c:pt>
                <c:pt idx="2">
                  <c:v>0.0658319351455952</c:v>
                </c:pt>
                <c:pt idx="3">
                  <c:v>0.0673866436850506</c:v>
                </c:pt>
                <c:pt idx="4">
                  <c:v>0.0689413522245059</c:v>
                </c:pt>
                <c:pt idx="5">
                  <c:v>0.0704960607639612</c:v>
                </c:pt>
                <c:pt idx="6">
                  <c:v>0.0720507693034165</c:v>
                </c:pt>
                <c:pt idx="7">
                  <c:v>0.0736054778428719</c:v>
                </c:pt>
                <c:pt idx="8">
                  <c:v>0.0751601863823271</c:v>
                </c:pt>
                <c:pt idx="9">
                  <c:v>0.0767148949217825</c:v>
                </c:pt>
                <c:pt idx="10">
                  <c:v>0.078269603461238</c:v>
                </c:pt>
                <c:pt idx="11">
                  <c:v>0.0798243120006932</c:v>
                </c:pt>
                <c:pt idx="12">
                  <c:v>0.0813790205401484</c:v>
                </c:pt>
                <c:pt idx="13">
                  <c:v>0.0829337290796038</c:v>
                </c:pt>
                <c:pt idx="14">
                  <c:v>0.0844884376190591</c:v>
                </c:pt>
                <c:pt idx="15">
                  <c:v>0.0860431461585146</c:v>
                </c:pt>
                <c:pt idx="16">
                  <c:v>0.0875978546979698</c:v>
                </c:pt>
                <c:pt idx="17">
                  <c:v>0.0891525632374252</c:v>
                </c:pt>
                <c:pt idx="18">
                  <c:v>0.0907072717768807</c:v>
                </c:pt>
                <c:pt idx="19">
                  <c:v>0.0922619803163359</c:v>
                </c:pt>
                <c:pt idx="20">
                  <c:v>0.0938166888557912</c:v>
                </c:pt>
                <c:pt idx="21">
                  <c:v>0.0953713973952465</c:v>
                </c:pt>
                <c:pt idx="22">
                  <c:v>0.096926105934702</c:v>
                </c:pt>
                <c:pt idx="23">
                  <c:v>0.0984808144741573</c:v>
                </c:pt>
                <c:pt idx="24">
                  <c:v>0.100035523013613</c:v>
                </c:pt>
                <c:pt idx="25">
                  <c:v>0.101590231553068</c:v>
                </c:pt>
                <c:pt idx="26">
                  <c:v>0.103144940092523</c:v>
                </c:pt>
                <c:pt idx="27">
                  <c:v>0.104699648631979</c:v>
                </c:pt>
                <c:pt idx="28">
                  <c:v>0.106254357171434</c:v>
                </c:pt>
                <c:pt idx="29">
                  <c:v>0.107809065710889</c:v>
                </c:pt>
                <c:pt idx="30">
                  <c:v>0.109363774250345</c:v>
                </c:pt>
                <c:pt idx="31">
                  <c:v>0.1109184827898</c:v>
                </c:pt>
                <c:pt idx="32">
                  <c:v>0.112473191329255</c:v>
                </c:pt>
                <c:pt idx="33">
                  <c:v>0.114027899868711</c:v>
                </c:pt>
                <c:pt idx="34">
                  <c:v>0.115582608408166</c:v>
                </c:pt>
                <c:pt idx="35">
                  <c:v>0.117137316947621</c:v>
                </c:pt>
                <c:pt idx="36">
                  <c:v>0.118692025487076</c:v>
                </c:pt>
                <c:pt idx="37">
                  <c:v>0.120246734026532</c:v>
                </c:pt>
                <c:pt idx="38">
                  <c:v>0.121801442565987</c:v>
                </c:pt>
                <c:pt idx="39">
                  <c:v>0.123356151105442</c:v>
                </c:pt>
                <c:pt idx="40">
                  <c:v>0.124910859644898</c:v>
                </c:pt>
                <c:pt idx="41">
                  <c:v>0.126465568184353</c:v>
                </c:pt>
                <c:pt idx="42">
                  <c:v>0.128020276723808</c:v>
                </c:pt>
                <c:pt idx="43">
                  <c:v>0.129574985263264</c:v>
                </c:pt>
                <c:pt idx="44">
                  <c:v>0.131129693802719</c:v>
                </c:pt>
                <c:pt idx="45">
                  <c:v>0.132684402342174</c:v>
                </c:pt>
                <c:pt idx="46">
                  <c:v>0.13423911088163</c:v>
                </c:pt>
                <c:pt idx="47">
                  <c:v>0.135793819421085</c:v>
                </c:pt>
                <c:pt idx="48">
                  <c:v>0.13734852796054</c:v>
                </c:pt>
                <c:pt idx="49">
                  <c:v>0.1389032365</c:v>
                </c:pt>
              </c:numCache>
            </c:numRef>
          </c:yVal>
          <c:smooth val="1"/>
        </c:ser>
        <c:ser>
          <c:idx val="2"/>
          <c:order val="2"/>
          <c:tx>
            <c:v>Justeringsfaktor lik 0,6</c:v>
          </c:tx>
          <c:spPr>
            <a:ln w="19050" cap="rnd">
              <a:solidFill>
                <a:schemeClr val="dk1">
                  <a:tint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Norge '!$BF$70:$BF$119</c:f>
              <c:numCache>
                <c:formatCode>General</c:formatCode>
                <c:ptCount val="50"/>
                <c:pt idx="0">
                  <c:v>0.0319665354343823</c:v>
                </c:pt>
                <c:pt idx="1">
                  <c:v>0.0321647273485067</c:v>
                </c:pt>
                <c:pt idx="2">
                  <c:v>0.0327521080021154</c:v>
                </c:pt>
                <c:pt idx="3">
                  <c:v>0.0337083382446092</c:v>
                </c:pt>
                <c:pt idx="4">
                  <c:v>0.0350032020149023</c:v>
                </c:pt>
                <c:pt idx="5">
                  <c:v>0.0366001860678817</c:v>
                </c:pt>
                <c:pt idx="6">
                  <c:v>0.0384548573713574</c:v>
                </c:pt>
                <c:pt idx="7">
                  <c:v>0.0405299520789419</c:v>
                </c:pt>
                <c:pt idx="8">
                  <c:v>0.0427934165545738</c:v>
                </c:pt>
                <c:pt idx="9">
                  <c:v>0.0452169714833628</c:v>
                </c:pt>
                <c:pt idx="10">
                  <c:v>0.0477762602624277</c:v>
                </c:pt>
                <c:pt idx="11">
                  <c:v>0.0504506303629723</c:v>
                </c:pt>
                <c:pt idx="12">
                  <c:v>0.053222736571895</c:v>
                </c:pt>
                <c:pt idx="13">
                  <c:v>0.0560780866043363</c:v>
                </c:pt>
                <c:pt idx="14">
                  <c:v>0.0590045966940507</c:v>
                </c:pt>
                <c:pt idx="15">
                  <c:v>0.0619921897473686</c:v>
                </c:pt>
                <c:pt idx="16">
                  <c:v>0.0650324478483008</c:v>
                </c:pt>
                <c:pt idx="17">
                  <c:v>0.0681183197196775</c:v>
                </c:pt>
                <c:pt idx="18">
                  <c:v>0.0712438784355853</c:v>
                </c:pt>
                <c:pt idx="19">
                  <c:v>0.0744041226846925</c:v>
                </c:pt>
                <c:pt idx="20">
                  <c:v>0.0775948146156373</c:v>
                </c:pt>
                <c:pt idx="21">
                  <c:v>0.0808123478362901</c:v>
                </c:pt>
                <c:pt idx="22">
                  <c:v>0.0845001521885178</c:v>
                </c:pt>
                <c:pt idx="23">
                  <c:v>0.0900499020354671</c:v>
                </c:pt>
                <c:pt idx="24">
                  <c:v>0.0964397687102846</c:v>
                </c:pt>
                <c:pt idx="25">
                  <c:v>0.103639901538051</c:v>
                </c:pt>
                <c:pt idx="26">
                  <c:v>0.11157860206442</c:v>
                </c:pt>
                <c:pt idx="27">
                  <c:v>0.120109511415178</c:v>
                </c:pt>
                <c:pt idx="28">
                  <c:v>0.129115297591125</c:v>
                </c:pt>
                <c:pt idx="29">
                  <c:v>0.138503359011998</c:v>
                </c:pt>
                <c:pt idx="30">
                  <c:v>0.14820106574879</c:v>
                </c:pt>
                <c:pt idx="31">
                  <c:v>0.158151466532744</c:v>
                </c:pt>
                <c:pt idx="32">
                  <c:v>0.168309749835674</c:v>
                </c:pt>
                <c:pt idx="33">
                  <c:v>0.17864045582943</c:v>
                </c:pt>
                <c:pt idx="34">
                  <c:v>0.189115330087371</c:v>
                </c:pt>
                <c:pt idx="35">
                  <c:v>0.199711689029645</c:v>
                </c:pt>
                <c:pt idx="36">
                  <c:v>0.2104111794606</c:v>
                </c:pt>
                <c:pt idx="37">
                  <c:v>0.221198836332467</c:v>
                </c:pt>
                <c:pt idx="38">
                  <c:v>0.232062364448836</c:v>
                </c:pt>
                <c:pt idx="39">
                  <c:v>0.242991587998927</c:v>
                </c:pt>
                <c:pt idx="40">
                  <c:v>0.253978026074709</c:v>
                </c:pt>
                <c:pt idx="41">
                  <c:v>0.265014563119238</c:v>
                </c:pt>
                <c:pt idx="42">
                  <c:v>0.276095191279501</c:v>
                </c:pt>
                <c:pt idx="43">
                  <c:v>0.287214807549956</c:v>
                </c:pt>
                <c:pt idx="44">
                  <c:v>0.298369052936395</c:v>
                </c:pt>
                <c:pt idx="45">
                  <c:v>0.309554184061973</c:v>
                </c:pt>
                <c:pt idx="46">
                  <c:v>0.320766969989578</c:v>
                </c:pt>
                <c:pt idx="47">
                  <c:v>0.332004608775581</c:v>
                </c:pt>
                <c:pt idx="48">
                  <c:v>0.343264659564698</c:v>
                </c:pt>
                <c:pt idx="49">
                  <c:v>0.35454498700421</c:v>
                </c:pt>
              </c:numCache>
            </c:numRef>
          </c:xVal>
          <c:yVal>
            <c:numRef>
              <c:f>'Portefølje Norge '!$BG$70:$BG$119</c:f>
              <c:numCache>
                <c:formatCode>General</c:formatCode>
                <c:ptCount val="50"/>
                <c:pt idx="0">
                  <c:v>0.066105948427949</c:v>
                </c:pt>
                <c:pt idx="1">
                  <c:v>0.0675916073681951</c:v>
                </c:pt>
                <c:pt idx="2">
                  <c:v>0.0690772663084412</c:v>
                </c:pt>
                <c:pt idx="3">
                  <c:v>0.0705629252486871</c:v>
                </c:pt>
                <c:pt idx="4">
                  <c:v>0.0720485841889332</c:v>
                </c:pt>
                <c:pt idx="5">
                  <c:v>0.0735342431291791</c:v>
                </c:pt>
                <c:pt idx="6">
                  <c:v>0.0750199020694252</c:v>
                </c:pt>
                <c:pt idx="7">
                  <c:v>0.0765055610096711</c:v>
                </c:pt>
                <c:pt idx="8">
                  <c:v>0.0779912199499173</c:v>
                </c:pt>
                <c:pt idx="9">
                  <c:v>0.0794768788901633</c:v>
                </c:pt>
                <c:pt idx="10">
                  <c:v>0.0809625378304092</c:v>
                </c:pt>
                <c:pt idx="11">
                  <c:v>0.0824481967706552</c:v>
                </c:pt>
                <c:pt idx="12">
                  <c:v>0.0839338557109012</c:v>
                </c:pt>
                <c:pt idx="13">
                  <c:v>0.0854195146511473</c:v>
                </c:pt>
                <c:pt idx="14">
                  <c:v>0.0869051735913933</c:v>
                </c:pt>
                <c:pt idx="15">
                  <c:v>0.0883908325316393</c:v>
                </c:pt>
                <c:pt idx="16">
                  <c:v>0.0898764914718853</c:v>
                </c:pt>
                <c:pt idx="17">
                  <c:v>0.0913621504121313</c:v>
                </c:pt>
                <c:pt idx="18">
                  <c:v>0.0928478093523772</c:v>
                </c:pt>
                <c:pt idx="19">
                  <c:v>0.0943334682926232</c:v>
                </c:pt>
                <c:pt idx="20">
                  <c:v>0.0958191272328693</c:v>
                </c:pt>
                <c:pt idx="21">
                  <c:v>0.0973047861731154</c:v>
                </c:pt>
                <c:pt idx="22">
                  <c:v>0.0987904451133613</c:v>
                </c:pt>
                <c:pt idx="23">
                  <c:v>0.100276104053607</c:v>
                </c:pt>
                <c:pt idx="24">
                  <c:v>0.101761762993853</c:v>
                </c:pt>
                <c:pt idx="25">
                  <c:v>0.103247421934099</c:v>
                </c:pt>
                <c:pt idx="26">
                  <c:v>0.104733080874345</c:v>
                </c:pt>
                <c:pt idx="27">
                  <c:v>0.106218739814591</c:v>
                </c:pt>
                <c:pt idx="28">
                  <c:v>0.107704398754837</c:v>
                </c:pt>
                <c:pt idx="29">
                  <c:v>0.109190057695083</c:v>
                </c:pt>
                <c:pt idx="30">
                  <c:v>0.110675716635329</c:v>
                </c:pt>
                <c:pt idx="31">
                  <c:v>0.112161375575575</c:v>
                </c:pt>
                <c:pt idx="32">
                  <c:v>0.113647034515821</c:v>
                </c:pt>
                <c:pt idx="33">
                  <c:v>0.115132693456067</c:v>
                </c:pt>
                <c:pt idx="34">
                  <c:v>0.116618352396313</c:v>
                </c:pt>
                <c:pt idx="35">
                  <c:v>0.118104011336559</c:v>
                </c:pt>
                <c:pt idx="36">
                  <c:v>0.119589670276804</c:v>
                </c:pt>
                <c:pt idx="37">
                  <c:v>0.12107532921705</c:v>
                </c:pt>
                <c:pt idx="38">
                  <c:v>0.122560988157296</c:v>
                </c:pt>
                <c:pt idx="39">
                  <c:v>0.124046647097542</c:v>
                </c:pt>
                <c:pt idx="40">
                  <c:v>0.125532306037788</c:v>
                </c:pt>
                <c:pt idx="41">
                  <c:v>0.127017964978034</c:v>
                </c:pt>
                <c:pt idx="42">
                  <c:v>0.12850362391828</c:v>
                </c:pt>
                <c:pt idx="43">
                  <c:v>0.129989282858526</c:v>
                </c:pt>
                <c:pt idx="44">
                  <c:v>0.131474941798772</c:v>
                </c:pt>
                <c:pt idx="45">
                  <c:v>0.132960600739018</c:v>
                </c:pt>
                <c:pt idx="46">
                  <c:v>0.134446259679264</c:v>
                </c:pt>
                <c:pt idx="47">
                  <c:v>0.13593191861951</c:v>
                </c:pt>
                <c:pt idx="48">
                  <c:v>0.137417577559756</c:v>
                </c:pt>
                <c:pt idx="49">
                  <c:v>0.1389032365</c:v>
                </c:pt>
              </c:numCache>
            </c:numRef>
          </c:yVal>
          <c:smooth val="1"/>
        </c:ser>
        <c:ser>
          <c:idx val="3"/>
          <c:order val="3"/>
          <c:tx>
            <c:v>Justeringsfaktor lik 0,8</c:v>
          </c:tx>
          <c:spPr>
            <a:ln w="19050" cap="rnd">
              <a:solidFill>
                <a:schemeClr val="dk1">
                  <a:tint val="9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Norge '!$BF$123:$BF$172</c:f>
              <c:numCache>
                <c:formatCode>General</c:formatCode>
                <c:ptCount val="50"/>
                <c:pt idx="0">
                  <c:v>0.029373453538963</c:v>
                </c:pt>
                <c:pt idx="1">
                  <c:v>0.0294605092695523</c:v>
                </c:pt>
                <c:pt idx="2">
                  <c:v>0.0297201464880076</c:v>
                </c:pt>
                <c:pt idx="3">
                  <c:v>0.0301479066495066</c:v>
                </c:pt>
                <c:pt idx="4">
                  <c:v>0.030736771311535</c:v>
                </c:pt>
                <c:pt idx="5">
                  <c:v>0.0315132021410423</c:v>
                </c:pt>
                <c:pt idx="6">
                  <c:v>0.0325100636708302</c:v>
                </c:pt>
                <c:pt idx="7">
                  <c:v>0.0337080424940372</c:v>
                </c:pt>
                <c:pt idx="8">
                  <c:v>0.0350865440856941</c:v>
                </c:pt>
                <c:pt idx="9">
                  <c:v>0.0366251905274777</c:v>
                </c:pt>
                <c:pt idx="10">
                  <c:v>0.0383046882857681</c:v>
                </c:pt>
                <c:pt idx="11">
                  <c:v>0.0401073232981805</c:v>
                </c:pt>
                <c:pt idx="12">
                  <c:v>0.0420155178134281</c:v>
                </c:pt>
                <c:pt idx="13">
                  <c:v>0.0440145087542555</c:v>
                </c:pt>
                <c:pt idx="14">
                  <c:v>0.046092484348195</c:v>
                </c:pt>
                <c:pt idx="15">
                  <c:v>0.0482392385373253</c:v>
                </c:pt>
                <c:pt idx="16">
                  <c:v>0.0504459913639882</c:v>
                </c:pt>
                <c:pt idx="17">
                  <c:v>0.0527052069865244</c:v>
                </c:pt>
                <c:pt idx="18">
                  <c:v>0.0550104220221172</c:v>
                </c:pt>
                <c:pt idx="19">
                  <c:v>0.057356090412202</c:v>
                </c:pt>
                <c:pt idx="20">
                  <c:v>0.0597374469864266</c:v>
                </c:pt>
                <c:pt idx="21">
                  <c:v>0.0621503895909096</c:v>
                </c:pt>
                <c:pt idx="22">
                  <c:v>0.0645913784410094</c:v>
                </c:pt>
                <c:pt idx="23">
                  <c:v>0.0685349976904285</c:v>
                </c:pt>
                <c:pt idx="24">
                  <c:v>0.0744559193734006</c:v>
                </c:pt>
                <c:pt idx="25">
                  <c:v>0.0818224559629495</c:v>
                </c:pt>
                <c:pt idx="26">
                  <c:v>0.0902814323027622</c:v>
                </c:pt>
                <c:pt idx="27">
                  <c:v>0.0995547692791607</c:v>
                </c:pt>
                <c:pt idx="28">
                  <c:v>0.109435640915448</c:v>
                </c:pt>
                <c:pt idx="29">
                  <c:v>0.119773783724493</c:v>
                </c:pt>
                <c:pt idx="30">
                  <c:v>0.130460535724593</c:v>
                </c:pt>
                <c:pt idx="31">
                  <c:v>0.141416886700892</c:v>
                </c:pt>
                <c:pt idx="32">
                  <c:v>0.15258477203036</c:v>
                </c:pt>
                <c:pt idx="33">
                  <c:v>0.163920962099728</c:v>
                </c:pt>
                <c:pt idx="34">
                  <c:v>0.175392825750095</c:v>
                </c:pt>
                <c:pt idx="35">
                  <c:v>0.186975391916327</c:v>
                </c:pt>
                <c:pt idx="36">
                  <c:v>0.198649297478458</c:v>
                </c:pt>
                <c:pt idx="37">
                  <c:v>0.210399339219173</c:v>
                </c:pt>
                <c:pt idx="38">
                  <c:v>0.222213439845127</c:v>
                </c:pt>
                <c:pt idx="39">
                  <c:v>0.234081900412017</c:v>
                </c:pt>
                <c:pt idx="40">
                  <c:v>0.245996853032634</c:v>
                </c:pt>
                <c:pt idx="41">
                  <c:v>0.257951855298959</c:v>
                </c:pt>
                <c:pt idx="42">
                  <c:v>0.26994158618329</c:v>
                </c:pt>
                <c:pt idx="43">
                  <c:v>0.281961615470769</c:v>
                </c:pt>
                <c:pt idx="44">
                  <c:v>0.294008227087916</c:v>
                </c:pt>
                <c:pt idx="45">
                  <c:v>0.30607828237337</c:v>
                </c:pt>
                <c:pt idx="46">
                  <c:v>0.318169113263126</c:v>
                </c:pt>
                <c:pt idx="47">
                  <c:v>0.330278438105509</c:v>
                </c:pt>
                <c:pt idx="48">
                  <c:v>0.342404294758324</c:v>
                </c:pt>
                <c:pt idx="49">
                  <c:v>0.35454498700421</c:v>
                </c:pt>
              </c:numCache>
            </c:numRef>
          </c:xVal>
          <c:yVal>
            <c:numRef>
              <c:f>'Portefølje Norge '!$BG$123:$BG$172</c:f>
              <c:numCache>
                <c:formatCode>General</c:formatCode>
                <c:ptCount val="50"/>
                <c:pt idx="0">
                  <c:v>0.0677700573380064</c:v>
                </c:pt>
                <c:pt idx="1">
                  <c:v>0.0692217548719248</c:v>
                </c:pt>
                <c:pt idx="2">
                  <c:v>0.070673452405843</c:v>
                </c:pt>
                <c:pt idx="3">
                  <c:v>0.0721251499397609</c:v>
                </c:pt>
                <c:pt idx="4">
                  <c:v>0.0735768474736791</c:v>
                </c:pt>
                <c:pt idx="5">
                  <c:v>0.0750285450075972</c:v>
                </c:pt>
                <c:pt idx="6">
                  <c:v>0.0764802425415153</c:v>
                </c:pt>
                <c:pt idx="7">
                  <c:v>0.0779319400754333</c:v>
                </c:pt>
                <c:pt idx="8">
                  <c:v>0.0793836376093514</c:v>
                </c:pt>
                <c:pt idx="9">
                  <c:v>0.0808353351432695</c:v>
                </c:pt>
                <c:pt idx="10">
                  <c:v>0.0822870326771874</c:v>
                </c:pt>
                <c:pt idx="11">
                  <c:v>0.0837387302111056</c:v>
                </c:pt>
                <c:pt idx="12">
                  <c:v>0.0851904277450237</c:v>
                </c:pt>
                <c:pt idx="13">
                  <c:v>0.0866421252789417</c:v>
                </c:pt>
                <c:pt idx="14">
                  <c:v>0.0880938228128598</c:v>
                </c:pt>
                <c:pt idx="15">
                  <c:v>0.0895455203467778</c:v>
                </c:pt>
                <c:pt idx="16">
                  <c:v>0.0909972178806959</c:v>
                </c:pt>
                <c:pt idx="17">
                  <c:v>0.092448915414614</c:v>
                </c:pt>
                <c:pt idx="18">
                  <c:v>0.0939006129485321</c:v>
                </c:pt>
                <c:pt idx="19">
                  <c:v>0.0953523104824502</c:v>
                </c:pt>
                <c:pt idx="20">
                  <c:v>0.0968040080163681</c:v>
                </c:pt>
                <c:pt idx="21">
                  <c:v>0.0982557055502863</c:v>
                </c:pt>
                <c:pt idx="22">
                  <c:v>0.0997074030842041</c:v>
                </c:pt>
                <c:pt idx="23">
                  <c:v>0.101159100618119</c:v>
                </c:pt>
                <c:pt idx="24">
                  <c:v>0.102610798152034</c:v>
                </c:pt>
                <c:pt idx="25">
                  <c:v>0.104062495685949</c:v>
                </c:pt>
                <c:pt idx="26">
                  <c:v>0.105514193219864</c:v>
                </c:pt>
                <c:pt idx="27">
                  <c:v>0.106965890753779</c:v>
                </c:pt>
                <c:pt idx="28">
                  <c:v>0.108417588287694</c:v>
                </c:pt>
                <c:pt idx="29">
                  <c:v>0.109869285821609</c:v>
                </c:pt>
                <c:pt idx="30">
                  <c:v>0.111320983355524</c:v>
                </c:pt>
                <c:pt idx="31">
                  <c:v>0.112772680889439</c:v>
                </c:pt>
                <c:pt idx="32">
                  <c:v>0.114224378423354</c:v>
                </c:pt>
                <c:pt idx="33">
                  <c:v>0.115676075957269</c:v>
                </c:pt>
                <c:pt idx="34">
                  <c:v>0.117127773491185</c:v>
                </c:pt>
                <c:pt idx="35">
                  <c:v>0.118579471025099</c:v>
                </c:pt>
                <c:pt idx="36">
                  <c:v>0.120031168559015</c:v>
                </c:pt>
                <c:pt idx="37">
                  <c:v>0.12148286609293</c:v>
                </c:pt>
                <c:pt idx="38">
                  <c:v>0.122934563626845</c:v>
                </c:pt>
                <c:pt idx="39">
                  <c:v>0.12438626116076</c:v>
                </c:pt>
                <c:pt idx="40">
                  <c:v>0.125837958694675</c:v>
                </c:pt>
                <c:pt idx="41">
                  <c:v>0.12728965622859</c:v>
                </c:pt>
                <c:pt idx="42">
                  <c:v>0.128741353762505</c:v>
                </c:pt>
                <c:pt idx="43">
                  <c:v>0.13019305129642</c:v>
                </c:pt>
                <c:pt idx="44">
                  <c:v>0.131644748830335</c:v>
                </c:pt>
                <c:pt idx="45">
                  <c:v>0.13309644636425</c:v>
                </c:pt>
                <c:pt idx="46">
                  <c:v>0.134548143898165</c:v>
                </c:pt>
                <c:pt idx="47">
                  <c:v>0.13599984143208</c:v>
                </c:pt>
                <c:pt idx="48">
                  <c:v>0.137451538965996</c:v>
                </c:pt>
                <c:pt idx="49">
                  <c:v>0.1389032365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7577632"/>
        <c:axId val="-2133342400"/>
      </c:scatterChart>
      <c:valAx>
        <c:axId val="-2097577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Standardavvik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33342400"/>
        <c:crosses val="autoZero"/>
        <c:crossBetween val="midCat"/>
      </c:valAx>
      <c:valAx>
        <c:axId val="-21333424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7577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'Portfølje Sverige '!$B$16</c:f>
              <c:strCache>
                <c:ptCount val="1"/>
                <c:pt idx="0">
                  <c:v>MSCI Sverige, NOMXS Eiendomsaksjer, Obligasjoner og Unotert eiendom. </c:v>
                </c:pt>
              </c:strCache>
            </c:strRef>
          </c:tx>
          <c:spPr>
            <a:ln w="19050" cap="rnd">
              <a:solidFill>
                <a:schemeClr val="dk1">
                  <a:tint val="8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'Portfølje Sverige '!$A$18:$A$67</c:f>
              <c:numCache>
                <c:formatCode>[=0]0;[&gt;0]0.00</c:formatCode>
                <c:ptCount val="50"/>
                <c:pt idx="0">
                  <c:v>0.0274637465300846</c:v>
                </c:pt>
                <c:pt idx="1">
                  <c:v>0.0297726944390073</c:v>
                </c:pt>
                <c:pt idx="2">
                  <c:v>0.0331783634277597</c:v>
                </c:pt>
                <c:pt idx="3">
                  <c:v>0.0368217836614445</c:v>
                </c:pt>
                <c:pt idx="4">
                  <c:v>0.0406390599172231</c:v>
                </c:pt>
                <c:pt idx="5">
                  <c:v>0.0445855595073199</c:v>
                </c:pt>
                <c:pt idx="6">
                  <c:v>0.0486303888539486</c:v>
                </c:pt>
                <c:pt idx="7">
                  <c:v>0.0527758955058967</c:v>
                </c:pt>
                <c:pt idx="8">
                  <c:v>0.0570343955677171</c:v>
                </c:pt>
                <c:pt idx="9">
                  <c:v>0.0613976727668334</c:v>
                </c:pt>
                <c:pt idx="10">
                  <c:v>0.0658449009162766</c:v>
                </c:pt>
                <c:pt idx="11">
                  <c:v>0.070360163048761</c:v>
                </c:pt>
                <c:pt idx="12">
                  <c:v>0.0749311612341951</c:v>
                </c:pt>
                <c:pt idx="13">
                  <c:v>0.0795482879491727</c:v>
                </c:pt>
                <c:pt idx="14">
                  <c:v>0.084203955485873</c:v>
                </c:pt>
                <c:pt idx="15">
                  <c:v>0.0888921083976078</c:v>
                </c:pt>
                <c:pt idx="16">
                  <c:v>0.0936078659267479</c:v>
                </c:pt>
                <c:pt idx="17">
                  <c:v>0.0983472572237314</c:v>
                </c:pt>
                <c:pt idx="18">
                  <c:v>0.103107023308717</c:v>
                </c:pt>
                <c:pt idx="19">
                  <c:v>0.107884467463212</c:v>
                </c:pt>
                <c:pt idx="20">
                  <c:v>0.112677341094561</c:v>
                </c:pt>
                <c:pt idx="21">
                  <c:v>0.117483755832634</c:v>
                </c:pt>
                <c:pt idx="22">
                  <c:v>0.122302115210764</c:v>
                </c:pt>
                <c:pt idx="23">
                  <c:v>0.127131061104651</c:v>
                </c:pt>
                <c:pt idx="24">
                  <c:v>0.131969431393202</c:v>
                </c:pt>
                <c:pt idx="25">
                  <c:v>0.136816226226929</c:v>
                </c:pt>
                <c:pt idx="26">
                  <c:v>0.141670580953825</c:v>
                </c:pt>
                <c:pt idx="27">
                  <c:v>0.146531744235483</c:v>
                </c:pt>
                <c:pt idx="28">
                  <c:v>0.151399060240395</c:v>
                </c:pt>
                <c:pt idx="29">
                  <c:v>0.156271954063227</c:v>
                </c:pt>
                <c:pt idx="30">
                  <c:v>0.16114991971418</c:v>
                </c:pt>
                <c:pt idx="31">
                  <c:v>0.166032510169294</c:v>
                </c:pt>
                <c:pt idx="32">
                  <c:v>0.170919329083722</c:v>
                </c:pt>
                <c:pt idx="33">
                  <c:v>0.1758100238548</c:v>
                </c:pt>
                <c:pt idx="34">
                  <c:v>0.180704279786904</c:v>
                </c:pt>
                <c:pt idx="35">
                  <c:v>0.185601815160481</c:v>
                </c:pt>
                <c:pt idx="36">
                  <c:v>0.190502377046874</c:v>
                </c:pt>
                <c:pt idx="37">
                  <c:v>0.195405737741337</c:v>
                </c:pt>
                <c:pt idx="38">
                  <c:v>0.200311691710809</c:v>
                </c:pt>
                <c:pt idx="39">
                  <c:v>0.205220052972264</c:v>
                </c:pt>
                <c:pt idx="40">
                  <c:v>0.210130652832741</c:v>
                </c:pt>
                <c:pt idx="41">
                  <c:v>0.215043337934409</c:v>
                </c:pt>
                <c:pt idx="42">
                  <c:v>0.219957968557889</c:v>
                </c:pt>
                <c:pt idx="43">
                  <c:v>0.224874417145075</c:v>
                </c:pt>
                <c:pt idx="44">
                  <c:v>0.229792567009126</c:v>
                </c:pt>
                <c:pt idx="45">
                  <c:v>0.23471231120466</c:v>
                </c:pt>
                <c:pt idx="46">
                  <c:v>0.239633551535476</c:v>
                </c:pt>
                <c:pt idx="47">
                  <c:v>0.244556197680738</c:v>
                </c:pt>
                <c:pt idx="48">
                  <c:v>0.249480166423502</c:v>
                </c:pt>
                <c:pt idx="49">
                  <c:v>0.254405380967926</c:v>
                </c:pt>
              </c:numCache>
            </c:numRef>
          </c:xVal>
          <c:yVal>
            <c:numRef>
              <c:f>'Portfølje Sverige '!$B$18:$B$67</c:f>
              <c:numCache>
                <c:formatCode>[=0]0;[&gt;0]0.00</c:formatCode>
                <c:ptCount val="50"/>
                <c:pt idx="0">
                  <c:v>0.052281343736282</c:v>
                </c:pt>
                <c:pt idx="1">
                  <c:v>0.0548616928624121</c:v>
                </c:pt>
                <c:pt idx="2">
                  <c:v>0.0574420419885425</c:v>
                </c:pt>
                <c:pt idx="3">
                  <c:v>0.0600223911146729</c:v>
                </c:pt>
                <c:pt idx="4">
                  <c:v>0.0626027402408035</c:v>
                </c:pt>
                <c:pt idx="5">
                  <c:v>0.0651830893669339</c:v>
                </c:pt>
                <c:pt idx="6">
                  <c:v>0.0677634384930643</c:v>
                </c:pt>
                <c:pt idx="7">
                  <c:v>0.0703437876191944</c:v>
                </c:pt>
                <c:pt idx="8">
                  <c:v>0.0729241367453243</c:v>
                </c:pt>
                <c:pt idx="9">
                  <c:v>0.0755044858714542</c:v>
                </c:pt>
                <c:pt idx="10">
                  <c:v>0.0780848349975841</c:v>
                </c:pt>
                <c:pt idx="11">
                  <c:v>0.0806651841237141</c:v>
                </c:pt>
                <c:pt idx="12">
                  <c:v>0.0832455332498439</c:v>
                </c:pt>
                <c:pt idx="13">
                  <c:v>0.0858258823759737</c:v>
                </c:pt>
                <c:pt idx="14">
                  <c:v>0.0884062315021037</c:v>
                </c:pt>
                <c:pt idx="15">
                  <c:v>0.0909865806282336</c:v>
                </c:pt>
                <c:pt idx="16">
                  <c:v>0.0935669297543635</c:v>
                </c:pt>
                <c:pt idx="17">
                  <c:v>0.0961472788804933</c:v>
                </c:pt>
                <c:pt idx="18">
                  <c:v>0.0987276280066232</c:v>
                </c:pt>
                <c:pt idx="19">
                  <c:v>0.101307977132753</c:v>
                </c:pt>
                <c:pt idx="20">
                  <c:v>0.103888326258883</c:v>
                </c:pt>
                <c:pt idx="21">
                  <c:v>0.106468675385013</c:v>
                </c:pt>
                <c:pt idx="22">
                  <c:v>0.109049024511143</c:v>
                </c:pt>
                <c:pt idx="23">
                  <c:v>0.111629373637273</c:v>
                </c:pt>
                <c:pt idx="24">
                  <c:v>0.114209722763403</c:v>
                </c:pt>
                <c:pt idx="25">
                  <c:v>0.116790071889532</c:v>
                </c:pt>
                <c:pt idx="26">
                  <c:v>0.119370421015662</c:v>
                </c:pt>
                <c:pt idx="27">
                  <c:v>0.121950770141792</c:v>
                </c:pt>
                <c:pt idx="28">
                  <c:v>0.124531119267922</c:v>
                </c:pt>
                <c:pt idx="29">
                  <c:v>0.127111468394052</c:v>
                </c:pt>
                <c:pt idx="30">
                  <c:v>0.129691817520182</c:v>
                </c:pt>
                <c:pt idx="31">
                  <c:v>0.132272166646312</c:v>
                </c:pt>
                <c:pt idx="32">
                  <c:v>0.134852515772442</c:v>
                </c:pt>
                <c:pt idx="33">
                  <c:v>0.137432864898572</c:v>
                </c:pt>
                <c:pt idx="34">
                  <c:v>0.140013214024701</c:v>
                </c:pt>
                <c:pt idx="35">
                  <c:v>0.142593563150831</c:v>
                </c:pt>
                <c:pt idx="36">
                  <c:v>0.145173912276961</c:v>
                </c:pt>
                <c:pt idx="37">
                  <c:v>0.147754261403091</c:v>
                </c:pt>
                <c:pt idx="38">
                  <c:v>0.150334610529221</c:v>
                </c:pt>
                <c:pt idx="39">
                  <c:v>0.152914959655351</c:v>
                </c:pt>
                <c:pt idx="40">
                  <c:v>0.155495308781481</c:v>
                </c:pt>
                <c:pt idx="41">
                  <c:v>0.158075657907611</c:v>
                </c:pt>
                <c:pt idx="42">
                  <c:v>0.160656007033741</c:v>
                </c:pt>
                <c:pt idx="43">
                  <c:v>0.16323635615987</c:v>
                </c:pt>
                <c:pt idx="44">
                  <c:v>0.165816705286</c:v>
                </c:pt>
                <c:pt idx="45">
                  <c:v>0.16839705441213</c:v>
                </c:pt>
                <c:pt idx="46">
                  <c:v>0.17097740353826</c:v>
                </c:pt>
                <c:pt idx="47">
                  <c:v>0.17355775266439</c:v>
                </c:pt>
                <c:pt idx="48">
                  <c:v>0.17613810179052</c:v>
                </c:pt>
                <c:pt idx="49">
                  <c:v>0.178718450916667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'Portfølje Sverige '!$B$69</c:f>
              <c:strCache>
                <c:ptCount val="1"/>
                <c:pt idx="0">
                  <c:v>MSCI Sverige og Obligasjoner</c:v>
                </c:pt>
              </c:strCache>
            </c:strRef>
          </c:tx>
          <c:spPr>
            <a:ln w="19050" cap="rnd">
              <a:solidFill>
                <a:schemeClr val="dk1">
                  <a:tint val="5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'Portfølje Sverige '!$A$71:$A$120</c:f>
              <c:numCache>
                <c:formatCode>[=0]0;[&gt;0]0.00</c:formatCode>
                <c:ptCount val="50"/>
                <c:pt idx="0">
                  <c:v>0.0299616606422568</c:v>
                </c:pt>
                <c:pt idx="1">
                  <c:v>0.0329013340990565</c:v>
                </c:pt>
                <c:pt idx="2">
                  <c:v>0.0365739914688761</c:v>
                </c:pt>
                <c:pt idx="3">
                  <c:v>0.0407820831719572</c:v>
                </c:pt>
                <c:pt idx="4">
                  <c:v>0.0453768900778236</c:v>
                </c:pt>
                <c:pt idx="5">
                  <c:v>0.0502524465855809</c:v>
                </c:pt>
                <c:pt idx="6">
                  <c:v>0.0553345914591394</c:v>
                </c:pt>
                <c:pt idx="7">
                  <c:v>0.0605713465714141</c:v>
                </c:pt>
                <c:pt idx="8">
                  <c:v>0.0659258782907771</c:v>
                </c:pt>
                <c:pt idx="9">
                  <c:v>0.0713716836060194</c:v>
                </c:pt>
                <c:pt idx="10">
                  <c:v>0.0768893711933995</c:v>
                </c:pt>
                <c:pt idx="11">
                  <c:v>0.0824645134205407</c:v>
                </c:pt>
                <c:pt idx="12">
                  <c:v>0.0880862017246056</c:v>
                </c:pt>
                <c:pt idx="13">
                  <c:v>0.0937460627667147</c:v>
                </c:pt>
                <c:pt idx="14">
                  <c:v>0.0994375785287681</c:v>
                </c:pt>
                <c:pt idx="15">
                  <c:v>0.105155609229753</c:v>
                </c:pt>
                <c:pt idx="16">
                  <c:v>0.110896053449651</c:v>
                </c:pt>
                <c:pt idx="17">
                  <c:v>0.116655602430169</c:v>
                </c:pt>
                <c:pt idx="18">
                  <c:v>0.122431559964724</c:v>
                </c:pt>
                <c:pt idx="19">
                  <c:v>0.128221708621656</c:v>
                </c:pt>
                <c:pt idx="20">
                  <c:v>0.134024209147935</c:v>
                </c:pt>
                <c:pt idx="21">
                  <c:v>0.139837523944802</c:v>
                </c:pt>
                <c:pt idx="22">
                  <c:v>0.145660358223192</c:v>
                </c:pt>
                <c:pt idx="23">
                  <c:v>0.151491614295363</c:v>
                </c:pt>
                <c:pt idx="24">
                  <c:v>0.157330355733829</c:v>
                </c:pt>
                <c:pt idx="25">
                  <c:v>0.163175779018403</c:v>
                </c:pt>
                <c:pt idx="26">
                  <c:v>0.169027190920879</c:v>
                </c:pt>
                <c:pt idx="27">
                  <c:v>0.174883990326032</c:v>
                </c:pt>
                <c:pt idx="28">
                  <c:v>0.180745653512108</c:v>
                </c:pt>
                <c:pt idx="29">
                  <c:v>0.186611722150818</c:v>
                </c:pt>
                <c:pt idx="30">
                  <c:v>0.192481793461304</c:v>
                </c:pt>
                <c:pt idx="31">
                  <c:v>0.198355512082415</c:v>
                </c:pt>
                <c:pt idx="32">
                  <c:v>0.204232563324966</c:v>
                </c:pt>
                <c:pt idx="33">
                  <c:v>0.210112667539362</c:v>
                </c:pt>
                <c:pt idx="34">
                  <c:v>0.215995575390188</c:v>
                </c:pt>
                <c:pt idx="35">
                  <c:v>0.221881063872475</c:v>
                </c:pt>
                <c:pt idx="36">
                  <c:v>0.227768932937826</c:v>
                </c:pt>
                <c:pt idx="37">
                  <c:v>0.233659002624555</c:v>
                </c:pt>
                <c:pt idx="38">
                  <c:v>0.239551110606441</c:v>
                </c:pt>
                <c:pt idx="39">
                  <c:v>0.245445110090766</c:v>
                </c:pt>
                <c:pt idx="40">
                  <c:v>0.2513408680091</c:v>
                </c:pt>
                <c:pt idx="41">
                  <c:v>0.257238263454486</c:v>
                </c:pt>
                <c:pt idx="42">
                  <c:v>0.263137186326832</c:v>
                </c:pt>
                <c:pt idx="43">
                  <c:v>0.269037536154969</c:v>
                </c:pt>
                <c:pt idx="44">
                  <c:v>0.2749392210691</c:v>
                </c:pt>
                <c:pt idx="45">
                  <c:v>0.280842156901766</c:v>
                </c:pt>
                <c:pt idx="46">
                  <c:v>0.286746266399066</c:v>
                </c:pt>
                <c:pt idx="47">
                  <c:v>0.292651478526563</c:v>
                </c:pt>
                <c:pt idx="48">
                  <c:v>0.298557727857067</c:v>
                </c:pt>
                <c:pt idx="49">
                  <c:v>0.304464954029593</c:v>
                </c:pt>
              </c:numCache>
            </c:numRef>
          </c:xVal>
          <c:yVal>
            <c:numRef>
              <c:f>'Portfølje Sverige '!$B$71:$B$120</c:f>
              <c:numCache>
                <c:formatCode>[=0]0;[&gt;0]0.00</c:formatCode>
                <c:ptCount val="50"/>
                <c:pt idx="0">
                  <c:v>0.0525427588333333</c:v>
                </c:pt>
                <c:pt idx="1">
                  <c:v>0.0531624548639443</c:v>
                </c:pt>
                <c:pt idx="2">
                  <c:v>0.0537821508945561</c:v>
                </c:pt>
                <c:pt idx="3">
                  <c:v>0.0544018469251678</c:v>
                </c:pt>
                <c:pt idx="4">
                  <c:v>0.0550215429557796</c:v>
                </c:pt>
                <c:pt idx="5">
                  <c:v>0.0556412389863914</c:v>
                </c:pt>
                <c:pt idx="6">
                  <c:v>0.0562609350170031</c:v>
                </c:pt>
                <c:pt idx="7">
                  <c:v>0.0568806310476148</c:v>
                </c:pt>
                <c:pt idx="8">
                  <c:v>0.0575003270782266</c:v>
                </c:pt>
                <c:pt idx="9">
                  <c:v>0.0581200231088384</c:v>
                </c:pt>
                <c:pt idx="10">
                  <c:v>0.0587397191394502</c:v>
                </c:pt>
                <c:pt idx="11">
                  <c:v>0.059359415170062</c:v>
                </c:pt>
                <c:pt idx="12">
                  <c:v>0.0599791112006736</c:v>
                </c:pt>
                <c:pt idx="13">
                  <c:v>0.0605988072312855</c:v>
                </c:pt>
                <c:pt idx="14">
                  <c:v>0.0612185032618972</c:v>
                </c:pt>
                <c:pt idx="15">
                  <c:v>0.0618381992925089</c:v>
                </c:pt>
                <c:pt idx="16">
                  <c:v>0.0624578953231208</c:v>
                </c:pt>
                <c:pt idx="17">
                  <c:v>0.0630775913537323</c:v>
                </c:pt>
                <c:pt idx="18">
                  <c:v>0.0636972873843443</c:v>
                </c:pt>
                <c:pt idx="19">
                  <c:v>0.064316983414956</c:v>
                </c:pt>
                <c:pt idx="20">
                  <c:v>0.0649366794455678</c:v>
                </c:pt>
                <c:pt idx="21">
                  <c:v>0.0655563754761795</c:v>
                </c:pt>
                <c:pt idx="22">
                  <c:v>0.0661760715067913</c:v>
                </c:pt>
                <c:pt idx="23">
                  <c:v>0.066795767537403</c:v>
                </c:pt>
                <c:pt idx="24">
                  <c:v>0.0674154635680148</c:v>
                </c:pt>
                <c:pt idx="25">
                  <c:v>0.0680351595986266</c:v>
                </c:pt>
                <c:pt idx="26">
                  <c:v>0.0686548556292383</c:v>
                </c:pt>
                <c:pt idx="27">
                  <c:v>0.0692745516598501</c:v>
                </c:pt>
                <c:pt idx="28">
                  <c:v>0.0698942476904618</c:v>
                </c:pt>
                <c:pt idx="29">
                  <c:v>0.0705139437210736</c:v>
                </c:pt>
                <c:pt idx="30">
                  <c:v>0.0711336397516853</c:v>
                </c:pt>
                <c:pt idx="31">
                  <c:v>0.0717533357822969</c:v>
                </c:pt>
                <c:pt idx="32">
                  <c:v>0.0723730318129087</c:v>
                </c:pt>
                <c:pt idx="33">
                  <c:v>0.0729927278435203</c:v>
                </c:pt>
                <c:pt idx="34">
                  <c:v>0.0736124238741321</c:v>
                </c:pt>
                <c:pt idx="35">
                  <c:v>0.0742321199047439</c:v>
                </c:pt>
                <c:pt idx="36">
                  <c:v>0.0748518159353556</c:v>
                </c:pt>
                <c:pt idx="37">
                  <c:v>0.0754715119659673</c:v>
                </c:pt>
                <c:pt idx="38">
                  <c:v>0.0760912079965791</c:v>
                </c:pt>
                <c:pt idx="39">
                  <c:v>0.0767109040271909</c:v>
                </c:pt>
                <c:pt idx="40">
                  <c:v>0.0773306000578026</c:v>
                </c:pt>
                <c:pt idx="41">
                  <c:v>0.0779502960884144</c:v>
                </c:pt>
                <c:pt idx="42">
                  <c:v>0.0785699921190261</c:v>
                </c:pt>
                <c:pt idx="43">
                  <c:v>0.0791896881496379</c:v>
                </c:pt>
                <c:pt idx="44">
                  <c:v>0.0798093841802499</c:v>
                </c:pt>
                <c:pt idx="45">
                  <c:v>0.0804290802108608</c:v>
                </c:pt>
                <c:pt idx="46">
                  <c:v>0.0810487762414725</c:v>
                </c:pt>
                <c:pt idx="47">
                  <c:v>0.0816684722720843</c:v>
                </c:pt>
                <c:pt idx="48">
                  <c:v>0.082288168302696</c:v>
                </c:pt>
                <c:pt idx="49">
                  <c:v>0.0829078643333333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'Portfølje Sverige '!$B$122</c:f>
              <c:strCache>
                <c:ptCount val="1"/>
                <c:pt idx="0">
                  <c:v>MSCI Sverige, Obligasjoner og unotert eiendom</c:v>
                </c:pt>
              </c:strCache>
            </c:strRef>
          </c:tx>
          <c:spPr>
            <a:ln w="19050" cap="rnd">
              <a:solidFill>
                <a:schemeClr val="dk1">
                  <a:tint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'Portfølje Sverige '!$A$124:$A$173</c:f>
              <c:numCache>
                <c:formatCode>[=0]0;[&gt;0]0.00</c:formatCode>
                <c:ptCount val="50"/>
                <c:pt idx="0">
                  <c:v>0.0274637465300846</c:v>
                </c:pt>
                <c:pt idx="1">
                  <c:v>0.0276595293494262</c:v>
                </c:pt>
                <c:pt idx="2">
                  <c:v>0.0284165321284475</c:v>
                </c:pt>
                <c:pt idx="3">
                  <c:v>0.0299121090521582</c:v>
                </c:pt>
                <c:pt idx="4">
                  <c:v>0.0318185423456397</c:v>
                </c:pt>
                <c:pt idx="5">
                  <c:v>0.0338039750767216</c:v>
                </c:pt>
                <c:pt idx="6">
                  <c:v>0.0358517205603659</c:v>
                </c:pt>
                <c:pt idx="7">
                  <c:v>0.0379516935782065</c:v>
                </c:pt>
                <c:pt idx="8">
                  <c:v>0.0400956888696796</c:v>
                </c:pt>
                <c:pt idx="9">
                  <c:v>0.0422770094564269</c:v>
                </c:pt>
                <c:pt idx="10">
                  <c:v>0.044490165580587</c:v>
                </c:pt>
                <c:pt idx="11">
                  <c:v>0.0467338383403322</c:v>
                </c:pt>
                <c:pt idx="12">
                  <c:v>0.0490070445828522</c:v>
                </c:pt>
                <c:pt idx="13">
                  <c:v>0.0513058592964595</c:v>
                </c:pt>
                <c:pt idx="14">
                  <c:v>0.0536269893265281</c:v>
                </c:pt>
                <c:pt idx="15">
                  <c:v>0.0559676583124939</c:v>
                </c:pt>
                <c:pt idx="16">
                  <c:v>0.0583255139404494</c:v>
                </c:pt>
                <c:pt idx="17">
                  <c:v>0.0606985533808522</c:v>
                </c:pt>
                <c:pt idx="18">
                  <c:v>0.0630850631712114</c:v>
                </c:pt>
                <c:pt idx="19">
                  <c:v>0.0654835705714061</c:v>
                </c:pt>
                <c:pt idx="20">
                  <c:v>0.0678928040437427</c:v>
                </c:pt>
                <c:pt idx="21">
                  <c:v>0.0703155266789265</c:v>
                </c:pt>
                <c:pt idx="22">
                  <c:v>0.0727546820230359</c:v>
                </c:pt>
                <c:pt idx="23">
                  <c:v>0.0752086761601011</c:v>
                </c:pt>
                <c:pt idx="24">
                  <c:v>0.0776761027123557</c:v>
                </c:pt>
                <c:pt idx="25">
                  <c:v>0.0801557212228147</c:v>
                </c:pt>
                <c:pt idx="26">
                  <c:v>0.0826464343227365</c:v>
                </c:pt>
                <c:pt idx="27">
                  <c:v>0.0851472684066776</c:v>
                </c:pt>
                <c:pt idx="28">
                  <c:v>0.0876573572343985</c:v>
                </c:pt>
                <c:pt idx="29">
                  <c:v>0.090175927978938</c:v>
                </c:pt>
                <c:pt idx="30">
                  <c:v>0.0927022893231337</c:v>
                </c:pt>
                <c:pt idx="31">
                  <c:v>0.0952358212753006</c:v>
                </c:pt>
                <c:pt idx="32">
                  <c:v>0.0977759664312027</c:v>
                </c:pt>
                <c:pt idx="33">
                  <c:v>0.100322222455814</c:v>
                </c:pt>
                <c:pt idx="34">
                  <c:v>0.102874135596543</c:v>
                </c:pt>
                <c:pt idx="35">
                  <c:v>0.105431295070967</c:v>
                </c:pt>
                <c:pt idx="36">
                  <c:v>0.107993328198044</c:v>
                </c:pt>
                <c:pt idx="37">
                  <c:v>0.110559896163045</c:v>
                </c:pt>
                <c:pt idx="38">
                  <c:v>0.113130690324155</c:v>
                </c:pt>
                <c:pt idx="39">
                  <c:v>0.115705428983259</c:v>
                </c:pt>
                <c:pt idx="40">
                  <c:v>0.118283854555572</c:v>
                </c:pt>
                <c:pt idx="41">
                  <c:v>0.120865731082847</c:v>
                </c:pt>
                <c:pt idx="42">
                  <c:v>0.12345084204331</c:v>
                </c:pt>
                <c:pt idx="43">
                  <c:v>0.126038988418492</c:v>
                </c:pt>
                <c:pt idx="44">
                  <c:v>0.128629986983033</c:v>
                </c:pt>
                <c:pt idx="45">
                  <c:v>0.131223668788436</c:v>
                </c:pt>
                <c:pt idx="46">
                  <c:v>0.133819877815976</c:v>
                </c:pt>
                <c:pt idx="47">
                  <c:v>0.136418469777417</c:v>
                </c:pt>
                <c:pt idx="48">
                  <c:v>0.13901931104521</c:v>
                </c:pt>
                <c:pt idx="49">
                  <c:v>0.141622277696367</c:v>
                </c:pt>
              </c:numCache>
            </c:numRef>
          </c:xVal>
          <c:yVal>
            <c:numRef>
              <c:f>'Portfølje Sverige '!$B$124:$B$173</c:f>
              <c:numCache>
                <c:formatCode>[=0]0;[&gt;0]0.00</c:formatCode>
                <c:ptCount val="50"/>
                <c:pt idx="0">
                  <c:v>0.052281343736282</c:v>
                </c:pt>
                <c:pt idx="1">
                  <c:v>0.0529906010069704</c:v>
                </c:pt>
                <c:pt idx="2">
                  <c:v>0.0536998582776583</c:v>
                </c:pt>
                <c:pt idx="3">
                  <c:v>0.054409115548346</c:v>
                </c:pt>
                <c:pt idx="4">
                  <c:v>0.055118372819034</c:v>
                </c:pt>
                <c:pt idx="5">
                  <c:v>0.0558276300897219</c:v>
                </c:pt>
                <c:pt idx="6">
                  <c:v>0.0565368873604099</c:v>
                </c:pt>
                <c:pt idx="7">
                  <c:v>0.057246144631098</c:v>
                </c:pt>
                <c:pt idx="8">
                  <c:v>0.0579554019017859</c:v>
                </c:pt>
                <c:pt idx="9">
                  <c:v>0.0586646591724739</c:v>
                </c:pt>
                <c:pt idx="10">
                  <c:v>0.0593739164431619</c:v>
                </c:pt>
                <c:pt idx="11">
                  <c:v>0.06008317371385</c:v>
                </c:pt>
                <c:pt idx="12">
                  <c:v>0.060792430984538</c:v>
                </c:pt>
                <c:pt idx="13">
                  <c:v>0.0615016882552261</c:v>
                </c:pt>
                <c:pt idx="14">
                  <c:v>0.0622109455259142</c:v>
                </c:pt>
                <c:pt idx="15">
                  <c:v>0.0629202027966023</c:v>
                </c:pt>
                <c:pt idx="16">
                  <c:v>0.0636294600672902</c:v>
                </c:pt>
                <c:pt idx="17">
                  <c:v>0.0643387173379784</c:v>
                </c:pt>
                <c:pt idx="18">
                  <c:v>0.0650479746086664</c:v>
                </c:pt>
                <c:pt idx="19">
                  <c:v>0.0657572318793544</c:v>
                </c:pt>
                <c:pt idx="20">
                  <c:v>0.0664664891500426</c:v>
                </c:pt>
                <c:pt idx="21">
                  <c:v>0.0671757464207305</c:v>
                </c:pt>
                <c:pt idx="22">
                  <c:v>0.0678850036914186</c:v>
                </c:pt>
                <c:pt idx="23">
                  <c:v>0.0685942609621066</c:v>
                </c:pt>
                <c:pt idx="24">
                  <c:v>0.0693035182327946</c:v>
                </c:pt>
                <c:pt idx="25">
                  <c:v>0.0700127755034826</c:v>
                </c:pt>
                <c:pt idx="26">
                  <c:v>0.0707220327741706</c:v>
                </c:pt>
                <c:pt idx="27">
                  <c:v>0.0714312900448585</c:v>
                </c:pt>
                <c:pt idx="28">
                  <c:v>0.0721405473155467</c:v>
                </c:pt>
                <c:pt idx="29">
                  <c:v>0.0728498045862346</c:v>
                </c:pt>
                <c:pt idx="30">
                  <c:v>0.0735590618569227</c:v>
                </c:pt>
                <c:pt idx="31">
                  <c:v>0.0742683191276107</c:v>
                </c:pt>
                <c:pt idx="32">
                  <c:v>0.0749775763982988</c:v>
                </c:pt>
                <c:pt idx="33">
                  <c:v>0.0756868336689866</c:v>
                </c:pt>
                <c:pt idx="34">
                  <c:v>0.0763960909396747</c:v>
                </c:pt>
                <c:pt idx="35">
                  <c:v>0.0771053482103628</c:v>
                </c:pt>
                <c:pt idx="36">
                  <c:v>0.0778146054810507</c:v>
                </c:pt>
                <c:pt idx="37">
                  <c:v>0.0785238627517388</c:v>
                </c:pt>
                <c:pt idx="38">
                  <c:v>0.0792331200224268</c:v>
                </c:pt>
                <c:pt idx="39">
                  <c:v>0.0799423772931148</c:v>
                </c:pt>
                <c:pt idx="40">
                  <c:v>0.0806516345638027</c:v>
                </c:pt>
                <c:pt idx="41">
                  <c:v>0.0813608918344908</c:v>
                </c:pt>
                <c:pt idx="42">
                  <c:v>0.0820701491051789</c:v>
                </c:pt>
                <c:pt idx="43">
                  <c:v>0.0827794063758668</c:v>
                </c:pt>
                <c:pt idx="44">
                  <c:v>0.0834886636465548</c:v>
                </c:pt>
                <c:pt idx="45">
                  <c:v>0.0841979209172429</c:v>
                </c:pt>
                <c:pt idx="46">
                  <c:v>0.0849071781879308</c:v>
                </c:pt>
                <c:pt idx="47">
                  <c:v>0.0856164354586188</c:v>
                </c:pt>
                <c:pt idx="48">
                  <c:v>0.086325692729307</c:v>
                </c:pt>
                <c:pt idx="49">
                  <c:v>0.08703495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'Portfølje Sverige '!$B$175</c:f>
              <c:strCache>
                <c:ptCount val="1"/>
                <c:pt idx="0">
                  <c:v>MSCI Sverige, NOMXS Eiendomsaksjer og Obligasjoner </c:v>
                </c:pt>
              </c:strCache>
            </c:strRef>
          </c:tx>
          <c:spPr>
            <a:ln w="19050" cap="rnd">
              <a:solidFill>
                <a:schemeClr val="dk1">
                  <a:tint val="9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'Portfølje Sverige '!$A$177:$A$226</c:f>
              <c:numCache>
                <c:formatCode>[=0]0;[&gt;0]0.00</c:formatCode>
                <c:ptCount val="50"/>
                <c:pt idx="0">
                  <c:v>0.0299616606422568</c:v>
                </c:pt>
                <c:pt idx="1">
                  <c:v>0.0320330228537486</c:v>
                </c:pt>
                <c:pt idx="2">
                  <c:v>0.0346907751986262</c:v>
                </c:pt>
                <c:pt idx="3">
                  <c:v>0.0378114678456188</c:v>
                </c:pt>
                <c:pt idx="4">
                  <c:v>0.0412902676598821</c:v>
                </c:pt>
                <c:pt idx="5">
                  <c:v>0.0450442803498397</c:v>
                </c:pt>
                <c:pt idx="6">
                  <c:v>0.0490103057230928</c:v>
                </c:pt>
                <c:pt idx="7">
                  <c:v>0.0531408960023527</c:v>
                </c:pt>
                <c:pt idx="8">
                  <c:v>0.0574005354924544</c:v>
                </c:pt>
                <c:pt idx="9">
                  <c:v>0.0617625291559048</c:v>
                </c:pt>
                <c:pt idx="10">
                  <c:v>0.0662066494143394</c:v>
                </c:pt>
                <c:pt idx="11">
                  <c:v>0.0707174146277866</c:v>
                </c:pt>
                <c:pt idx="12">
                  <c:v>0.0752828461379428</c:v>
                </c:pt>
                <c:pt idx="13">
                  <c:v>0.079893572955813</c:v>
                </c:pt>
                <c:pt idx="14">
                  <c:v>0.0845421845157095</c:v>
                </c:pt>
                <c:pt idx="15">
                  <c:v>0.0892227594941816</c:v>
                </c:pt>
                <c:pt idx="16">
                  <c:v>0.0939305197837776</c:v>
                </c:pt>
                <c:pt idx="17">
                  <c:v>0.0986615739179671</c:v>
                </c:pt>
                <c:pt idx="18">
                  <c:v>0.103412724918726</c:v>
                </c:pt>
                <c:pt idx="19">
                  <c:v>0.108181324951618</c:v>
                </c:pt>
                <c:pt idx="20">
                  <c:v>0.112965164309556</c:v>
                </c:pt>
                <c:pt idx="21">
                  <c:v>0.117762385814436</c:v>
                </c:pt>
                <c:pt idx="22">
                  <c:v>0.122571418217939</c:v>
                </c:pt>
                <c:pt idx="23">
                  <c:v>0.127390923935858</c:v>
                </c:pt>
                <c:pt idx="24">
                  <c:v>0.132219757693504</c:v>
                </c:pt>
                <c:pt idx="25">
                  <c:v>0.137056933548999</c:v>
                </c:pt>
                <c:pt idx="26">
                  <c:v>0.141901598402579</c:v>
                </c:pt>
                <c:pt idx="27">
                  <c:v>0.146753010567362</c:v>
                </c:pt>
                <c:pt idx="28">
                  <c:v>0.151610522319487</c:v>
                </c:pt>
                <c:pt idx="29">
                  <c:v>0.156473565599487</c:v>
                </c:pt>
                <c:pt idx="30">
                  <c:v>0.161341640226173</c:v>
                </c:pt>
                <c:pt idx="31">
                  <c:v>0.166214304126789</c:v>
                </c:pt>
                <c:pt idx="32">
                  <c:v>0.171091165195223</c:v>
                </c:pt>
                <c:pt idx="33">
                  <c:v>0.175971874472575</c:v>
                </c:pt>
                <c:pt idx="34">
                  <c:v>0.18085612040777</c:v>
                </c:pt>
                <c:pt idx="35">
                  <c:v>0.185743624005061</c:v>
                </c:pt>
                <c:pt idx="36">
                  <c:v>0.190634134703477</c:v>
                </c:pt>
                <c:pt idx="37">
                  <c:v>0.195527426863289</c:v>
                </c:pt>
                <c:pt idx="38">
                  <c:v>0.200423296758237</c:v>
                </c:pt>
                <c:pt idx="39">
                  <c:v>0.205321559990974</c:v>
                </c:pt>
                <c:pt idx="40">
                  <c:v>0.210222049264201</c:v>
                </c:pt>
                <c:pt idx="41">
                  <c:v>0.215124612451897</c:v>
                </c:pt>
                <c:pt idx="42">
                  <c:v>0.220029110924766</c:v>
                </c:pt>
                <c:pt idx="43">
                  <c:v>0.224935418091801</c:v>
                </c:pt>
                <c:pt idx="44">
                  <c:v>0.229843418126231</c:v>
                </c:pt>
                <c:pt idx="45">
                  <c:v>0.234753004849334</c:v>
                </c:pt>
                <c:pt idx="46">
                  <c:v>0.239664080749826</c:v>
                </c:pt>
                <c:pt idx="47">
                  <c:v>0.244576556120067</c:v>
                </c:pt>
                <c:pt idx="48">
                  <c:v>0.249490348293218</c:v>
                </c:pt>
                <c:pt idx="49">
                  <c:v>0.254405380967926</c:v>
                </c:pt>
              </c:numCache>
            </c:numRef>
          </c:xVal>
          <c:yVal>
            <c:numRef>
              <c:f>'Portfølje Sverige '!$B$177:$B$226</c:f>
              <c:numCache>
                <c:formatCode>[=0]0;[&gt;0]0.00</c:formatCode>
                <c:ptCount val="50"/>
                <c:pt idx="0">
                  <c:v>0.0525427588333333</c:v>
                </c:pt>
                <c:pt idx="1">
                  <c:v>0.0551177729574826</c:v>
                </c:pt>
                <c:pt idx="2">
                  <c:v>0.0576927870816321</c:v>
                </c:pt>
                <c:pt idx="3">
                  <c:v>0.0602678012057818</c:v>
                </c:pt>
                <c:pt idx="4">
                  <c:v>0.0628428153299313</c:v>
                </c:pt>
                <c:pt idx="5">
                  <c:v>0.0654178294540809</c:v>
                </c:pt>
                <c:pt idx="6">
                  <c:v>0.0679928435782305</c:v>
                </c:pt>
                <c:pt idx="7">
                  <c:v>0.0705678577023801</c:v>
                </c:pt>
                <c:pt idx="8">
                  <c:v>0.0731428718265296</c:v>
                </c:pt>
                <c:pt idx="9">
                  <c:v>0.0757178859506792</c:v>
                </c:pt>
                <c:pt idx="10">
                  <c:v>0.0782929000748287</c:v>
                </c:pt>
                <c:pt idx="11">
                  <c:v>0.0808679141989782</c:v>
                </c:pt>
                <c:pt idx="12">
                  <c:v>0.0834429283231279</c:v>
                </c:pt>
                <c:pt idx="13">
                  <c:v>0.0860179424472774</c:v>
                </c:pt>
                <c:pt idx="14">
                  <c:v>0.0885929565714269</c:v>
                </c:pt>
                <c:pt idx="15">
                  <c:v>0.0911679706955765</c:v>
                </c:pt>
                <c:pt idx="16">
                  <c:v>0.0937429848197261</c:v>
                </c:pt>
                <c:pt idx="17">
                  <c:v>0.0963179989438756</c:v>
                </c:pt>
                <c:pt idx="18">
                  <c:v>0.0988930130680252</c:v>
                </c:pt>
                <c:pt idx="19">
                  <c:v>0.101468027192175</c:v>
                </c:pt>
                <c:pt idx="20">
                  <c:v>0.104043041316324</c:v>
                </c:pt>
                <c:pt idx="21">
                  <c:v>0.106618055440474</c:v>
                </c:pt>
                <c:pt idx="22">
                  <c:v>0.109193069564623</c:v>
                </c:pt>
                <c:pt idx="23">
                  <c:v>0.111768083688773</c:v>
                </c:pt>
                <c:pt idx="24">
                  <c:v>0.114343097812916</c:v>
                </c:pt>
                <c:pt idx="25">
                  <c:v>0.116918111937065</c:v>
                </c:pt>
                <c:pt idx="26">
                  <c:v>0.119493126061215</c:v>
                </c:pt>
                <c:pt idx="27">
                  <c:v>0.122068140185364</c:v>
                </c:pt>
                <c:pt idx="28">
                  <c:v>0.124643154309513</c:v>
                </c:pt>
                <c:pt idx="29">
                  <c:v>0.127218168433662</c:v>
                </c:pt>
                <c:pt idx="30">
                  <c:v>0.129793182557812</c:v>
                </c:pt>
                <c:pt idx="31">
                  <c:v>0.132368196681961</c:v>
                </c:pt>
                <c:pt idx="32">
                  <c:v>0.13494321080611</c:v>
                </c:pt>
                <c:pt idx="33">
                  <c:v>0.137518224930259</c:v>
                </c:pt>
                <c:pt idx="34">
                  <c:v>0.140093239054408</c:v>
                </c:pt>
                <c:pt idx="35">
                  <c:v>0.142668253178558</c:v>
                </c:pt>
                <c:pt idx="36">
                  <c:v>0.145243267302707</c:v>
                </c:pt>
                <c:pt idx="37">
                  <c:v>0.147818281426856</c:v>
                </c:pt>
                <c:pt idx="38">
                  <c:v>0.150393295551005</c:v>
                </c:pt>
                <c:pt idx="39">
                  <c:v>0.152968309675155</c:v>
                </c:pt>
                <c:pt idx="40">
                  <c:v>0.155543323799304</c:v>
                </c:pt>
                <c:pt idx="41">
                  <c:v>0.158118337923453</c:v>
                </c:pt>
                <c:pt idx="42">
                  <c:v>0.160693352047602</c:v>
                </c:pt>
                <c:pt idx="43">
                  <c:v>0.163268366171752</c:v>
                </c:pt>
                <c:pt idx="44">
                  <c:v>0.165843380295901</c:v>
                </c:pt>
                <c:pt idx="45">
                  <c:v>0.16841839442005</c:v>
                </c:pt>
                <c:pt idx="46">
                  <c:v>0.170993408544199</c:v>
                </c:pt>
                <c:pt idx="47">
                  <c:v>0.173568422668348</c:v>
                </c:pt>
                <c:pt idx="48">
                  <c:v>0.176143436792498</c:v>
                </c:pt>
                <c:pt idx="49">
                  <c:v>0.178718450916667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3901200"/>
        <c:axId val="-2103895248"/>
      </c:scatterChart>
      <c:valAx>
        <c:axId val="-210390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Standardavvik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[=0]0;[&gt;0]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3895248"/>
        <c:crosses val="autoZero"/>
        <c:crossBetween val="midCat"/>
      </c:valAx>
      <c:valAx>
        <c:axId val="-2103895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[=0]0;[&gt;0]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3901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Aksjer,</a:t>
            </a:r>
            <a:r>
              <a:rPr lang="nb-NO" baseline="0"/>
              <a:t> Eiendomsaksjer, Obligasjoner og Unotert eiendom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'Portfølje Sverige '!$C$17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'Portfølje Sverige '!$B$18:$B$67</c:f>
              <c:numCache>
                <c:formatCode>[=0]0;[&gt;0]0.00</c:formatCode>
                <c:ptCount val="50"/>
                <c:pt idx="0">
                  <c:v>0.052281343736282</c:v>
                </c:pt>
                <c:pt idx="1">
                  <c:v>0.0548616928624121</c:v>
                </c:pt>
                <c:pt idx="2">
                  <c:v>0.0574420419885425</c:v>
                </c:pt>
                <c:pt idx="3">
                  <c:v>0.0600223911146729</c:v>
                </c:pt>
                <c:pt idx="4">
                  <c:v>0.0626027402408035</c:v>
                </c:pt>
                <c:pt idx="5">
                  <c:v>0.0651830893669339</c:v>
                </c:pt>
                <c:pt idx="6">
                  <c:v>0.0677634384930643</c:v>
                </c:pt>
                <c:pt idx="7">
                  <c:v>0.0703437876191944</c:v>
                </c:pt>
                <c:pt idx="8">
                  <c:v>0.0729241367453243</c:v>
                </c:pt>
                <c:pt idx="9">
                  <c:v>0.0755044858714542</c:v>
                </c:pt>
                <c:pt idx="10">
                  <c:v>0.0780848349975841</c:v>
                </c:pt>
                <c:pt idx="11">
                  <c:v>0.0806651841237141</c:v>
                </c:pt>
                <c:pt idx="12">
                  <c:v>0.0832455332498439</c:v>
                </c:pt>
                <c:pt idx="13">
                  <c:v>0.0858258823759737</c:v>
                </c:pt>
                <c:pt idx="14">
                  <c:v>0.0884062315021037</c:v>
                </c:pt>
                <c:pt idx="15">
                  <c:v>0.0909865806282336</c:v>
                </c:pt>
                <c:pt idx="16">
                  <c:v>0.0935669297543635</c:v>
                </c:pt>
                <c:pt idx="17">
                  <c:v>0.0961472788804933</c:v>
                </c:pt>
                <c:pt idx="18">
                  <c:v>0.0987276280066232</c:v>
                </c:pt>
                <c:pt idx="19">
                  <c:v>0.101307977132753</c:v>
                </c:pt>
                <c:pt idx="20">
                  <c:v>0.103888326258883</c:v>
                </c:pt>
                <c:pt idx="21">
                  <c:v>0.106468675385013</c:v>
                </c:pt>
                <c:pt idx="22">
                  <c:v>0.109049024511143</c:v>
                </c:pt>
                <c:pt idx="23">
                  <c:v>0.111629373637273</c:v>
                </c:pt>
                <c:pt idx="24">
                  <c:v>0.114209722763403</c:v>
                </c:pt>
                <c:pt idx="25">
                  <c:v>0.116790071889532</c:v>
                </c:pt>
                <c:pt idx="26">
                  <c:v>0.119370421015662</c:v>
                </c:pt>
                <c:pt idx="27">
                  <c:v>0.121950770141792</c:v>
                </c:pt>
                <c:pt idx="28">
                  <c:v>0.124531119267922</c:v>
                </c:pt>
                <c:pt idx="29">
                  <c:v>0.127111468394052</c:v>
                </c:pt>
                <c:pt idx="30">
                  <c:v>0.129691817520182</c:v>
                </c:pt>
                <c:pt idx="31">
                  <c:v>0.132272166646312</c:v>
                </c:pt>
                <c:pt idx="32">
                  <c:v>0.134852515772442</c:v>
                </c:pt>
                <c:pt idx="33">
                  <c:v>0.137432864898572</c:v>
                </c:pt>
                <c:pt idx="34">
                  <c:v>0.140013214024701</c:v>
                </c:pt>
                <c:pt idx="35">
                  <c:v>0.142593563150831</c:v>
                </c:pt>
                <c:pt idx="36">
                  <c:v>0.145173912276961</c:v>
                </c:pt>
                <c:pt idx="37">
                  <c:v>0.147754261403091</c:v>
                </c:pt>
                <c:pt idx="38">
                  <c:v>0.150334610529221</c:v>
                </c:pt>
                <c:pt idx="39">
                  <c:v>0.152914959655351</c:v>
                </c:pt>
                <c:pt idx="40">
                  <c:v>0.155495308781481</c:v>
                </c:pt>
                <c:pt idx="41">
                  <c:v>0.158075657907611</c:v>
                </c:pt>
                <c:pt idx="42">
                  <c:v>0.160656007033741</c:v>
                </c:pt>
                <c:pt idx="43">
                  <c:v>0.16323635615987</c:v>
                </c:pt>
                <c:pt idx="44">
                  <c:v>0.165816705286</c:v>
                </c:pt>
                <c:pt idx="45">
                  <c:v>0.16839705441213</c:v>
                </c:pt>
                <c:pt idx="46">
                  <c:v>0.17097740353826</c:v>
                </c:pt>
                <c:pt idx="47">
                  <c:v>0.17355775266439</c:v>
                </c:pt>
                <c:pt idx="48">
                  <c:v>0.17613810179052</c:v>
                </c:pt>
                <c:pt idx="49">
                  <c:v>0.178718450916667</c:v>
                </c:pt>
              </c:numCache>
            </c:numRef>
          </c:cat>
          <c:val>
            <c:numRef>
              <c:f>'Portfølje Sverige '!$C$18:$C$67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'Portfølje Sverige '!$D$17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'Portfølje Sverige '!$B$18:$B$67</c:f>
              <c:numCache>
                <c:formatCode>[=0]0;[&gt;0]0.00</c:formatCode>
                <c:ptCount val="50"/>
                <c:pt idx="0">
                  <c:v>0.052281343736282</c:v>
                </c:pt>
                <c:pt idx="1">
                  <c:v>0.0548616928624121</c:v>
                </c:pt>
                <c:pt idx="2">
                  <c:v>0.0574420419885425</c:v>
                </c:pt>
                <c:pt idx="3">
                  <c:v>0.0600223911146729</c:v>
                </c:pt>
                <c:pt idx="4">
                  <c:v>0.0626027402408035</c:v>
                </c:pt>
                <c:pt idx="5">
                  <c:v>0.0651830893669339</c:v>
                </c:pt>
                <c:pt idx="6">
                  <c:v>0.0677634384930643</c:v>
                </c:pt>
                <c:pt idx="7">
                  <c:v>0.0703437876191944</c:v>
                </c:pt>
                <c:pt idx="8">
                  <c:v>0.0729241367453243</c:v>
                </c:pt>
                <c:pt idx="9">
                  <c:v>0.0755044858714542</c:v>
                </c:pt>
                <c:pt idx="10">
                  <c:v>0.0780848349975841</c:v>
                </c:pt>
                <c:pt idx="11">
                  <c:v>0.0806651841237141</c:v>
                </c:pt>
                <c:pt idx="12">
                  <c:v>0.0832455332498439</c:v>
                </c:pt>
                <c:pt idx="13">
                  <c:v>0.0858258823759737</c:v>
                </c:pt>
                <c:pt idx="14">
                  <c:v>0.0884062315021037</c:v>
                </c:pt>
                <c:pt idx="15">
                  <c:v>0.0909865806282336</c:v>
                </c:pt>
                <c:pt idx="16">
                  <c:v>0.0935669297543635</c:v>
                </c:pt>
                <c:pt idx="17">
                  <c:v>0.0961472788804933</c:v>
                </c:pt>
                <c:pt idx="18">
                  <c:v>0.0987276280066232</c:v>
                </c:pt>
                <c:pt idx="19">
                  <c:v>0.101307977132753</c:v>
                </c:pt>
                <c:pt idx="20">
                  <c:v>0.103888326258883</c:v>
                </c:pt>
                <c:pt idx="21">
                  <c:v>0.106468675385013</c:v>
                </c:pt>
                <c:pt idx="22">
                  <c:v>0.109049024511143</c:v>
                </c:pt>
                <c:pt idx="23">
                  <c:v>0.111629373637273</c:v>
                </c:pt>
                <c:pt idx="24">
                  <c:v>0.114209722763403</c:v>
                </c:pt>
                <c:pt idx="25">
                  <c:v>0.116790071889532</c:v>
                </c:pt>
                <c:pt idx="26">
                  <c:v>0.119370421015662</c:v>
                </c:pt>
                <c:pt idx="27">
                  <c:v>0.121950770141792</c:v>
                </c:pt>
                <c:pt idx="28">
                  <c:v>0.124531119267922</c:v>
                </c:pt>
                <c:pt idx="29">
                  <c:v>0.127111468394052</c:v>
                </c:pt>
                <c:pt idx="30">
                  <c:v>0.129691817520182</c:v>
                </c:pt>
                <c:pt idx="31">
                  <c:v>0.132272166646312</c:v>
                </c:pt>
                <c:pt idx="32">
                  <c:v>0.134852515772442</c:v>
                </c:pt>
                <c:pt idx="33">
                  <c:v>0.137432864898572</c:v>
                </c:pt>
                <c:pt idx="34">
                  <c:v>0.140013214024701</c:v>
                </c:pt>
                <c:pt idx="35">
                  <c:v>0.142593563150831</c:v>
                </c:pt>
                <c:pt idx="36">
                  <c:v>0.145173912276961</c:v>
                </c:pt>
                <c:pt idx="37">
                  <c:v>0.147754261403091</c:v>
                </c:pt>
                <c:pt idx="38">
                  <c:v>0.150334610529221</c:v>
                </c:pt>
                <c:pt idx="39">
                  <c:v>0.152914959655351</c:v>
                </c:pt>
                <c:pt idx="40">
                  <c:v>0.155495308781481</c:v>
                </c:pt>
                <c:pt idx="41">
                  <c:v>0.158075657907611</c:v>
                </c:pt>
                <c:pt idx="42">
                  <c:v>0.160656007033741</c:v>
                </c:pt>
                <c:pt idx="43">
                  <c:v>0.16323635615987</c:v>
                </c:pt>
                <c:pt idx="44">
                  <c:v>0.165816705286</c:v>
                </c:pt>
                <c:pt idx="45">
                  <c:v>0.16839705441213</c:v>
                </c:pt>
                <c:pt idx="46">
                  <c:v>0.17097740353826</c:v>
                </c:pt>
                <c:pt idx="47">
                  <c:v>0.17355775266439</c:v>
                </c:pt>
                <c:pt idx="48">
                  <c:v>0.17613810179052</c:v>
                </c:pt>
                <c:pt idx="49">
                  <c:v>0.178718450916667</c:v>
                </c:pt>
              </c:numCache>
            </c:numRef>
          </c:cat>
          <c:val>
            <c:numRef>
              <c:f>'Portfølje Sverige '!$D$18:$D$67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0.0123784120782858</c:v>
                </c:pt>
                <c:pt idx="2">
                  <c:v>0.0336755725701895</c:v>
                </c:pt>
                <c:pt idx="3">
                  <c:v>0.054972733062094</c:v>
                </c:pt>
                <c:pt idx="4">
                  <c:v>0.0762698935539995</c:v>
                </c:pt>
                <c:pt idx="5">
                  <c:v>0.097567054045904</c:v>
                </c:pt>
                <c:pt idx="6">
                  <c:v>0.119009715499397</c:v>
                </c:pt>
                <c:pt idx="7">
                  <c:v>0.141081285087023</c:v>
                </c:pt>
                <c:pt idx="8">
                  <c:v>0.161531730680185</c:v>
                </c:pt>
                <c:pt idx="9">
                  <c:v>0.181982176273349</c:v>
                </c:pt>
                <c:pt idx="10">
                  <c:v>0.202432621866511</c:v>
                </c:pt>
                <c:pt idx="11">
                  <c:v>0.222883067459675</c:v>
                </c:pt>
                <c:pt idx="12">
                  <c:v>0.243333513052837</c:v>
                </c:pt>
                <c:pt idx="13">
                  <c:v>0.263783958646</c:v>
                </c:pt>
                <c:pt idx="14">
                  <c:v>0.284234404239163</c:v>
                </c:pt>
                <c:pt idx="15">
                  <c:v>0.304684849832326</c:v>
                </c:pt>
                <c:pt idx="16">
                  <c:v>0.325135295425489</c:v>
                </c:pt>
                <c:pt idx="17">
                  <c:v>0.345585741018651</c:v>
                </c:pt>
                <c:pt idx="18">
                  <c:v>0.366036186611814</c:v>
                </c:pt>
                <c:pt idx="19">
                  <c:v>0.386486632204977</c:v>
                </c:pt>
                <c:pt idx="20">
                  <c:v>0.40693707779814</c:v>
                </c:pt>
                <c:pt idx="21">
                  <c:v>0.427387523391304</c:v>
                </c:pt>
                <c:pt idx="22">
                  <c:v>0.447837968984466</c:v>
                </c:pt>
                <c:pt idx="23">
                  <c:v>0.468288414577628</c:v>
                </c:pt>
                <c:pt idx="24">
                  <c:v>0.488738860170792</c:v>
                </c:pt>
                <c:pt idx="25">
                  <c:v>0.509189305763955</c:v>
                </c:pt>
                <c:pt idx="26">
                  <c:v>0.529639751357118</c:v>
                </c:pt>
                <c:pt idx="27">
                  <c:v>0.55009019695028</c:v>
                </c:pt>
                <c:pt idx="28">
                  <c:v>0.570540642543443</c:v>
                </c:pt>
                <c:pt idx="29">
                  <c:v>0.590991088136606</c:v>
                </c:pt>
                <c:pt idx="30">
                  <c:v>0.611441533729769</c:v>
                </c:pt>
                <c:pt idx="31">
                  <c:v>0.631891979322932</c:v>
                </c:pt>
                <c:pt idx="32">
                  <c:v>0.652342424916095</c:v>
                </c:pt>
                <c:pt idx="33">
                  <c:v>0.672792870509257</c:v>
                </c:pt>
                <c:pt idx="34">
                  <c:v>0.69324331610242</c:v>
                </c:pt>
                <c:pt idx="35">
                  <c:v>0.713693761695583</c:v>
                </c:pt>
                <c:pt idx="36">
                  <c:v>0.734144207288747</c:v>
                </c:pt>
                <c:pt idx="37">
                  <c:v>0.754594652881909</c:v>
                </c:pt>
                <c:pt idx="38">
                  <c:v>0.775045098475072</c:v>
                </c:pt>
                <c:pt idx="39">
                  <c:v>0.795495544068235</c:v>
                </c:pt>
                <c:pt idx="40">
                  <c:v>0.815945989661397</c:v>
                </c:pt>
                <c:pt idx="41">
                  <c:v>0.836396435254561</c:v>
                </c:pt>
                <c:pt idx="42">
                  <c:v>0.856846880847723</c:v>
                </c:pt>
                <c:pt idx="43">
                  <c:v>0.877297326440886</c:v>
                </c:pt>
                <c:pt idx="44">
                  <c:v>0.897747772034048</c:v>
                </c:pt>
                <c:pt idx="45">
                  <c:v>0.918198217627212</c:v>
                </c:pt>
                <c:pt idx="46">
                  <c:v>0.938648663220376</c:v>
                </c:pt>
                <c:pt idx="47">
                  <c:v>0.959099108813538</c:v>
                </c:pt>
                <c:pt idx="48">
                  <c:v>0.9795495544067</c:v>
                </c:pt>
                <c:pt idx="49">
                  <c:v>1.0</c:v>
                </c:pt>
              </c:numCache>
            </c:numRef>
          </c:val>
        </c:ser>
        <c:ser>
          <c:idx val="2"/>
          <c:order val="2"/>
          <c:tx>
            <c:strRef>
              <c:f>'Portfølje Sverige '!$E$17</c:f>
              <c:strCache>
                <c:ptCount val="1"/>
                <c:pt idx="0">
                  <c:v>Obligasjoner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'Portfølje Sverige '!$B$18:$B$67</c:f>
              <c:numCache>
                <c:formatCode>[=0]0;[&gt;0]0.00</c:formatCode>
                <c:ptCount val="50"/>
                <c:pt idx="0">
                  <c:v>0.052281343736282</c:v>
                </c:pt>
                <c:pt idx="1">
                  <c:v>0.0548616928624121</c:v>
                </c:pt>
                <c:pt idx="2">
                  <c:v>0.0574420419885425</c:v>
                </c:pt>
                <c:pt idx="3">
                  <c:v>0.0600223911146729</c:v>
                </c:pt>
                <c:pt idx="4">
                  <c:v>0.0626027402408035</c:v>
                </c:pt>
                <c:pt idx="5">
                  <c:v>0.0651830893669339</c:v>
                </c:pt>
                <c:pt idx="6">
                  <c:v>0.0677634384930643</c:v>
                </c:pt>
                <c:pt idx="7">
                  <c:v>0.0703437876191944</c:v>
                </c:pt>
                <c:pt idx="8">
                  <c:v>0.0729241367453243</c:v>
                </c:pt>
                <c:pt idx="9">
                  <c:v>0.0755044858714542</c:v>
                </c:pt>
                <c:pt idx="10">
                  <c:v>0.0780848349975841</c:v>
                </c:pt>
                <c:pt idx="11">
                  <c:v>0.0806651841237141</c:v>
                </c:pt>
                <c:pt idx="12">
                  <c:v>0.0832455332498439</c:v>
                </c:pt>
                <c:pt idx="13">
                  <c:v>0.0858258823759737</c:v>
                </c:pt>
                <c:pt idx="14">
                  <c:v>0.0884062315021037</c:v>
                </c:pt>
                <c:pt idx="15">
                  <c:v>0.0909865806282336</c:v>
                </c:pt>
                <c:pt idx="16">
                  <c:v>0.0935669297543635</c:v>
                </c:pt>
                <c:pt idx="17">
                  <c:v>0.0961472788804933</c:v>
                </c:pt>
                <c:pt idx="18">
                  <c:v>0.0987276280066232</c:v>
                </c:pt>
                <c:pt idx="19">
                  <c:v>0.101307977132753</c:v>
                </c:pt>
                <c:pt idx="20">
                  <c:v>0.103888326258883</c:v>
                </c:pt>
                <c:pt idx="21">
                  <c:v>0.106468675385013</c:v>
                </c:pt>
                <c:pt idx="22">
                  <c:v>0.109049024511143</c:v>
                </c:pt>
                <c:pt idx="23">
                  <c:v>0.111629373637273</c:v>
                </c:pt>
                <c:pt idx="24">
                  <c:v>0.114209722763403</c:v>
                </c:pt>
                <c:pt idx="25">
                  <c:v>0.116790071889532</c:v>
                </c:pt>
                <c:pt idx="26">
                  <c:v>0.119370421015662</c:v>
                </c:pt>
                <c:pt idx="27">
                  <c:v>0.121950770141792</c:v>
                </c:pt>
                <c:pt idx="28">
                  <c:v>0.124531119267922</c:v>
                </c:pt>
                <c:pt idx="29">
                  <c:v>0.127111468394052</c:v>
                </c:pt>
                <c:pt idx="30">
                  <c:v>0.129691817520182</c:v>
                </c:pt>
                <c:pt idx="31">
                  <c:v>0.132272166646312</c:v>
                </c:pt>
                <c:pt idx="32">
                  <c:v>0.134852515772442</c:v>
                </c:pt>
                <c:pt idx="33">
                  <c:v>0.137432864898572</c:v>
                </c:pt>
                <c:pt idx="34">
                  <c:v>0.140013214024701</c:v>
                </c:pt>
                <c:pt idx="35">
                  <c:v>0.142593563150831</c:v>
                </c:pt>
                <c:pt idx="36">
                  <c:v>0.145173912276961</c:v>
                </c:pt>
                <c:pt idx="37">
                  <c:v>0.147754261403091</c:v>
                </c:pt>
                <c:pt idx="38">
                  <c:v>0.150334610529221</c:v>
                </c:pt>
                <c:pt idx="39">
                  <c:v>0.152914959655351</c:v>
                </c:pt>
                <c:pt idx="40">
                  <c:v>0.155495308781481</c:v>
                </c:pt>
                <c:pt idx="41">
                  <c:v>0.158075657907611</c:v>
                </c:pt>
                <c:pt idx="42">
                  <c:v>0.160656007033741</c:v>
                </c:pt>
                <c:pt idx="43">
                  <c:v>0.16323635615987</c:v>
                </c:pt>
                <c:pt idx="44">
                  <c:v>0.165816705286</c:v>
                </c:pt>
                <c:pt idx="45">
                  <c:v>0.16839705441213</c:v>
                </c:pt>
                <c:pt idx="46">
                  <c:v>0.17097740353826</c:v>
                </c:pt>
                <c:pt idx="47">
                  <c:v>0.17355775266439</c:v>
                </c:pt>
                <c:pt idx="48">
                  <c:v>0.17613810179052</c:v>
                </c:pt>
                <c:pt idx="49">
                  <c:v>0.178718450916667</c:v>
                </c:pt>
              </c:numCache>
            </c:numRef>
          </c:cat>
          <c:val>
            <c:numRef>
              <c:f>'Portfølje Sverige '!$E$18:$E$67</c:f>
              <c:numCache>
                <c:formatCode>[=0]0;[&gt;0]0.00</c:formatCode>
                <c:ptCount val="50"/>
                <c:pt idx="0">
                  <c:v>0.930929688398334</c:v>
                </c:pt>
                <c:pt idx="1">
                  <c:v>0.917503153092901</c:v>
                </c:pt>
                <c:pt idx="2">
                  <c:v>0.908438715701467</c:v>
                </c:pt>
                <c:pt idx="3">
                  <c:v>0.899374278310033</c:v>
                </c:pt>
                <c:pt idx="4">
                  <c:v>0.890309840918599</c:v>
                </c:pt>
                <c:pt idx="5">
                  <c:v>0.881245403527165</c:v>
                </c:pt>
                <c:pt idx="6">
                  <c:v>0.871677101525489</c:v>
                </c:pt>
                <c:pt idx="7">
                  <c:v>0.858918714912976</c:v>
                </c:pt>
                <c:pt idx="8">
                  <c:v>0.838468269319814</c:v>
                </c:pt>
                <c:pt idx="9">
                  <c:v>0.818017823726651</c:v>
                </c:pt>
                <c:pt idx="10">
                  <c:v>0.797567378133488</c:v>
                </c:pt>
                <c:pt idx="11">
                  <c:v>0.777116932540325</c:v>
                </c:pt>
                <c:pt idx="12">
                  <c:v>0.756666486947163</c:v>
                </c:pt>
                <c:pt idx="13">
                  <c:v>0.736216041354</c:v>
                </c:pt>
                <c:pt idx="14">
                  <c:v>0.715765595760837</c:v>
                </c:pt>
                <c:pt idx="15">
                  <c:v>0.695315150167674</c:v>
                </c:pt>
                <c:pt idx="16">
                  <c:v>0.674864704574512</c:v>
                </c:pt>
                <c:pt idx="17">
                  <c:v>0.654414258981349</c:v>
                </c:pt>
                <c:pt idx="18">
                  <c:v>0.633963813388187</c:v>
                </c:pt>
                <c:pt idx="19">
                  <c:v>0.613513367795024</c:v>
                </c:pt>
                <c:pt idx="20">
                  <c:v>0.593062922201862</c:v>
                </c:pt>
                <c:pt idx="21">
                  <c:v>0.572612476608698</c:v>
                </c:pt>
                <c:pt idx="22">
                  <c:v>0.552162031015536</c:v>
                </c:pt>
                <c:pt idx="23">
                  <c:v>0.531711585422374</c:v>
                </c:pt>
                <c:pt idx="24">
                  <c:v>0.51126113982921</c:v>
                </c:pt>
                <c:pt idx="25">
                  <c:v>0.490810694236048</c:v>
                </c:pt>
                <c:pt idx="26">
                  <c:v>0.470360248642885</c:v>
                </c:pt>
                <c:pt idx="27">
                  <c:v>0.449909803049722</c:v>
                </c:pt>
                <c:pt idx="28">
                  <c:v>0.42945935745656</c:v>
                </c:pt>
                <c:pt idx="29">
                  <c:v>0.409008911863398</c:v>
                </c:pt>
                <c:pt idx="30">
                  <c:v>0.388558466270235</c:v>
                </c:pt>
                <c:pt idx="31">
                  <c:v>0.368108020677071</c:v>
                </c:pt>
                <c:pt idx="32">
                  <c:v>0.347657575083909</c:v>
                </c:pt>
                <c:pt idx="33">
                  <c:v>0.327207129490747</c:v>
                </c:pt>
                <c:pt idx="34">
                  <c:v>0.306756683897584</c:v>
                </c:pt>
                <c:pt idx="35">
                  <c:v>0.286306238304421</c:v>
                </c:pt>
                <c:pt idx="36">
                  <c:v>0.265855792711258</c:v>
                </c:pt>
                <c:pt idx="37">
                  <c:v>0.245405347118096</c:v>
                </c:pt>
                <c:pt idx="38">
                  <c:v>0.224954901524933</c:v>
                </c:pt>
                <c:pt idx="39">
                  <c:v>0.20450445593177</c:v>
                </c:pt>
                <c:pt idx="40">
                  <c:v>0.184054010338608</c:v>
                </c:pt>
                <c:pt idx="41">
                  <c:v>0.163603564745445</c:v>
                </c:pt>
                <c:pt idx="42">
                  <c:v>0.143153119152282</c:v>
                </c:pt>
                <c:pt idx="43">
                  <c:v>0.12270267355912</c:v>
                </c:pt>
                <c:pt idx="44">
                  <c:v>0.102252227965957</c:v>
                </c:pt>
                <c:pt idx="45">
                  <c:v>0.081801782372794</c:v>
                </c:pt>
                <c:pt idx="46">
                  <c:v>0.0613513367796305</c:v>
                </c:pt>
                <c:pt idx="47">
                  <c:v>0.0409008911864686</c:v>
                </c:pt>
                <c:pt idx="48">
                  <c:v>0.0204504455933064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'Portfølje Sverige '!$F$17</c:f>
              <c:strCache>
                <c:ptCount val="1"/>
                <c:pt idx="0">
                  <c:v>Handel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cat>
            <c:numRef>
              <c:f>'Portfølje Sverige '!$B$18:$B$67</c:f>
              <c:numCache>
                <c:formatCode>[=0]0;[&gt;0]0.00</c:formatCode>
                <c:ptCount val="50"/>
                <c:pt idx="0">
                  <c:v>0.052281343736282</c:v>
                </c:pt>
                <c:pt idx="1">
                  <c:v>0.0548616928624121</c:v>
                </c:pt>
                <c:pt idx="2">
                  <c:v>0.0574420419885425</c:v>
                </c:pt>
                <c:pt idx="3">
                  <c:v>0.0600223911146729</c:v>
                </c:pt>
                <c:pt idx="4">
                  <c:v>0.0626027402408035</c:v>
                </c:pt>
                <c:pt idx="5">
                  <c:v>0.0651830893669339</c:v>
                </c:pt>
                <c:pt idx="6">
                  <c:v>0.0677634384930643</c:v>
                </c:pt>
                <c:pt idx="7">
                  <c:v>0.0703437876191944</c:v>
                </c:pt>
                <c:pt idx="8">
                  <c:v>0.0729241367453243</c:v>
                </c:pt>
                <c:pt idx="9">
                  <c:v>0.0755044858714542</c:v>
                </c:pt>
                <c:pt idx="10">
                  <c:v>0.0780848349975841</c:v>
                </c:pt>
                <c:pt idx="11">
                  <c:v>0.0806651841237141</c:v>
                </c:pt>
                <c:pt idx="12">
                  <c:v>0.0832455332498439</c:v>
                </c:pt>
                <c:pt idx="13">
                  <c:v>0.0858258823759737</c:v>
                </c:pt>
                <c:pt idx="14">
                  <c:v>0.0884062315021037</c:v>
                </c:pt>
                <c:pt idx="15">
                  <c:v>0.0909865806282336</c:v>
                </c:pt>
                <c:pt idx="16">
                  <c:v>0.0935669297543635</c:v>
                </c:pt>
                <c:pt idx="17">
                  <c:v>0.0961472788804933</c:v>
                </c:pt>
                <c:pt idx="18">
                  <c:v>0.0987276280066232</c:v>
                </c:pt>
                <c:pt idx="19">
                  <c:v>0.101307977132753</c:v>
                </c:pt>
                <c:pt idx="20">
                  <c:v>0.103888326258883</c:v>
                </c:pt>
                <c:pt idx="21">
                  <c:v>0.106468675385013</c:v>
                </c:pt>
                <c:pt idx="22">
                  <c:v>0.109049024511143</c:v>
                </c:pt>
                <c:pt idx="23">
                  <c:v>0.111629373637273</c:v>
                </c:pt>
                <c:pt idx="24">
                  <c:v>0.114209722763403</c:v>
                </c:pt>
                <c:pt idx="25">
                  <c:v>0.116790071889532</c:v>
                </c:pt>
                <c:pt idx="26">
                  <c:v>0.119370421015662</c:v>
                </c:pt>
                <c:pt idx="27">
                  <c:v>0.121950770141792</c:v>
                </c:pt>
                <c:pt idx="28">
                  <c:v>0.124531119267922</c:v>
                </c:pt>
                <c:pt idx="29">
                  <c:v>0.127111468394052</c:v>
                </c:pt>
                <c:pt idx="30">
                  <c:v>0.129691817520182</c:v>
                </c:pt>
                <c:pt idx="31">
                  <c:v>0.132272166646312</c:v>
                </c:pt>
                <c:pt idx="32">
                  <c:v>0.134852515772442</c:v>
                </c:pt>
                <c:pt idx="33">
                  <c:v>0.137432864898572</c:v>
                </c:pt>
                <c:pt idx="34">
                  <c:v>0.140013214024701</c:v>
                </c:pt>
                <c:pt idx="35">
                  <c:v>0.142593563150831</c:v>
                </c:pt>
                <c:pt idx="36">
                  <c:v>0.145173912276961</c:v>
                </c:pt>
                <c:pt idx="37">
                  <c:v>0.147754261403091</c:v>
                </c:pt>
                <c:pt idx="38">
                  <c:v>0.150334610529221</c:v>
                </c:pt>
                <c:pt idx="39">
                  <c:v>0.152914959655351</c:v>
                </c:pt>
                <c:pt idx="40">
                  <c:v>0.155495308781481</c:v>
                </c:pt>
                <c:pt idx="41">
                  <c:v>0.158075657907611</c:v>
                </c:pt>
                <c:pt idx="42">
                  <c:v>0.160656007033741</c:v>
                </c:pt>
                <c:pt idx="43">
                  <c:v>0.16323635615987</c:v>
                </c:pt>
                <c:pt idx="44">
                  <c:v>0.165816705286</c:v>
                </c:pt>
                <c:pt idx="45">
                  <c:v>0.16839705441213</c:v>
                </c:pt>
                <c:pt idx="46">
                  <c:v>0.17097740353826</c:v>
                </c:pt>
                <c:pt idx="47">
                  <c:v>0.17355775266439</c:v>
                </c:pt>
                <c:pt idx="48">
                  <c:v>0.17613810179052</c:v>
                </c:pt>
                <c:pt idx="49">
                  <c:v>0.178718450916667</c:v>
                </c:pt>
              </c:numCache>
            </c:numRef>
          </c:cat>
          <c:val>
            <c:numRef>
              <c:f>'Portfølje Sverige '!$F$18:$F$67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0.0036833957344219</c:v>
                </c:pt>
                <c:pt idx="2">
                  <c:v>0.00518281206969927</c:v>
                </c:pt>
                <c:pt idx="3">
                  <c:v>0.00668222840497669</c:v>
                </c:pt>
                <c:pt idx="4">
                  <c:v>0.00818164474025418</c:v>
                </c:pt>
                <c:pt idx="5">
                  <c:v>0.00968106107553162</c:v>
                </c:pt>
                <c:pt idx="6">
                  <c:v>0.00931318297511298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'Portfølje Sverige '!$G$17</c:f>
              <c:strCache>
                <c:ptCount val="1"/>
                <c:pt idx="0">
                  <c:v>Kontor</c:v>
                </c:pt>
              </c:strCache>
            </c:strRef>
          </c:tx>
          <c:spPr>
            <a:solidFill>
              <a:schemeClr val="dk1">
                <a:tint val="30000"/>
              </a:schemeClr>
            </a:solidFill>
            <a:ln>
              <a:noFill/>
            </a:ln>
            <a:effectLst/>
          </c:spPr>
          <c:cat>
            <c:numRef>
              <c:f>'Portfølje Sverige '!$B$18:$B$67</c:f>
              <c:numCache>
                <c:formatCode>[=0]0;[&gt;0]0.00</c:formatCode>
                <c:ptCount val="50"/>
                <c:pt idx="0">
                  <c:v>0.052281343736282</c:v>
                </c:pt>
                <c:pt idx="1">
                  <c:v>0.0548616928624121</c:v>
                </c:pt>
                <c:pt idx="2">
                  <c:v>0.0574420419885425</c:v>
                </c:pt>
                <c:pt idx="3">
                  <c:v>0.0600223911146729</c:v>
                </c:pt>
                <c:pt idx="4">
                  <c:v>0.0626027402408035</c:v>
                </c:pt>
                <c:pt idx="5">
                  <c:v>0.0651830893669339</c:v>
                </c:pt>
                <c:pt idx="6">
                  <c:v>0.0677634384930643</c:v>
                </c:pt>
                <c:pt idx="7">
                  <c:v>0.0703437876191944</c:v>
                </c:pt>
                <c:pt idx="8">
                  <c:v>0.0729241367453243</c:v>
                </c:pt>
                <c:pt idx="9">
                  <c:v>0.0755044858714542</c:v>
                </c:pt>
                <c:pt idx="10">
                  <c:v>0.0780848349975841</c:v>
                </c:pt>
                <c:pt idx="11">
                  <c:v>0.0806651841237141</c:v>
                </c:pt>
                <c:pt idx="12">
                  <c:v>0.0832455332498439</c:v>
                </c:pt>
                <c:pt idx="13">
                  <c:v>0.0858258823759737</c:v>
                </c:pt>
                <c:pt idx="14">
                  <c:v>0.0884062315021037</c:v>
                </c:pt>
                <c:pt idx="15">
                  <c:v>0.0909865806282336</c:v>
                </c:pt>
                <c:pt idx="16">
                  <c:v>0.0935669297543635</c:v>
                </c:pt>
                <c:pt idx="17">
                  <c:v>0.0961472788804933</c:v>
                </c:pt>
                <c:pt idx="18">
                  <c:v>0.0987276280066232</c:v>
                </c:pt>
                <c:pt idx="19">
                  <c:v>0.101307977132753</c:v>
                </c:pt>
                <c:pt idx="20">
                  <c:v>0.103888326258883</c:v>
                </c:pt>
                <c:pt idx="21">
                  <c:v>0.106468675385013</c:v>
                </c:pt>
                <c:pt idx="22">
                  <c:v>0.109049024511143</c:v>
                </c:pt>
                <c:pt idx="23">
                  <c:v>0.111629373637273</c:v>
                </c:pt>
                <c:pt idx="24">
                  <c:v>0.114209722763403</c:v>
                </c:pt>
                <c:pt idx="25">
                  <c:v>0.116790071889532</c:v>
                </c:pt>
                <c:pt idx="26">
                  <c:v>0.119370421015662</c:v>
                </c:pt>
                <c:pt idx="27">
                  <c:v>0.121950770141792</c:v>
                </c:pt>
                <c:pt idx="28">
                  <c:v>0.124531119267922</c:v>
                </c:pt>
                <c:pt idx="29">
                  <c:v>0.127111468394052</c:v>
                </c:pt>
                <c:pt idx="30">
                  <c:v>0.129691817520182</c:v>
                </c:pt>
                <c:pt idx="31">
                  <c:v>0.132272166646312</c:v>
                </c:pt>
                <c:pt idx="32">
                  <c:v>0.134852515772442</c:v>
                </c:pt>
                <c:pt idx="33">
                  <c:v>0.137432864898572</c:v>
                </c:pt>
                <c:pt idx="34">
                  <c:v>0.140013214024701</c:v>
                </c:pt>
                <c:pt idx="35">
                  <c:v>0.142593563150831</c:v>
                </c:pt>
                <c:pt idx="36">
                  <c:v>0.145173912276961</c:v>
                </c:pt>
                <c:pt idx="37">
                  <c:v>0.147754261403091</c:v>
                </c:pt>
                <c:pt idx="38">
                  <c:v>0.150334610529221</c:v>
                </c:pt>
                <c:pt idx="39">
                  <c:v>0.152914959655351</c:v>
                </c:pt>
                <c:pt idx="40">
                  <c:v>0.155495308781481</c:v>
                </c:pt>
                <c:pt idx="41">
                  <c:v>0.158075657907611</c:v>
                </c:pt>
                <c:pt idx="42">
                  <c:v>0.160656007033741</c:v>
                </c:pt>
                <c:pt idx="43">
                  <c:v>0.16323635615987</c:v>
                </c:pt>
                <c:pt idx="44">
                  <c:v>0.165816705286</c:v>
                </c:pt>
                <c:pt idx="45">
                  <c:v>0.16839705441213</c:v>
                </c:pt>
                <c:pt idx="46">
                  <c:v>0.17097740353826</c:v>
                </c:pt>
                <c:pt idx="47">
                  <c:v>0.17355775266439</c:v>
                </c:pt>
                <c:pt idx="48">
                  <c:v>0.17613810179052</c:v>
                </c:pt>
                <c:pt idx="49">
                  <c:v>0.178718450916667</c:v>
                </c:pt>
              </c:numCache>
            </c:numRef>
          </c:cat>
          <c:val>
            <c:numRef>
              <c:f>'Portfølje Sverige '!$G$18:$G$67</c:f>
              <c:numCache>
                <c:formatCode>[=0]0;[&gt;0]0.00</c:formatCode>
                <c:ptCount val="50"/>
                <c:pt idx="0">
                  <c:v>0.0388929092938425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'Portfølje Sverige '!$H$17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chemeClr val="dk1">
                <a:tint val="60000"/>
              </a:schemeClr>
            </a:solidFill>
            <a:ln>
              <a:noFill/>
            </a:ln>
            <a:effectLst/>
          </c:spPr>
          <c:cat>
            <c:numRef>
              <c:f>'Portfølje Sverige '!$B$18:$B$67</c:f>
              <c:numCache>
                <c:formatCode>[=0]0;[&gt;0]0.00</c:formatCode>
                <c:ptCount val="50"/>
                <c:pt idx="0">
                  <c:v>0.052281343736282</c:v>
                </c:pt>
                <c:pt idx="1">
                  <c:v>0.0548616928624121</c:v>
                </c:pt>
                <c:pt idx="2">
                  <c:v>0.0574420419885425</c:v>
                </c:pt>
                <c:pt idx="3">
                  <c:v>0.0600223911146729</c:v>
                </c:pt>
                <c:pt idx="4">
                  <c:v>0.0626027402408035</c:v>
                </c:pt>
                <c:pt idx="5">
                  <c:v>0.0651830893669339</c:v>
                </c:pt>
                <c:pt idx="6">
                  <c:v>0.0677634384930643</c:v>
                </c:pt>
                <c:pt idx="7">
                  <c:v>0.0703437876191944</c:v>
                </c:pt>
                <c:pt idx="8">
                  <c:v>0.0729241367453243</c:v>
                </c:pt>
                <c:pt idx="9">
                  <c:v>0.0755044858714542</c:v>
                </c:pt>
                <c:pt idx="10">
                  <c:v>0.0780848349975841</c:v>
                </c:pt>
                <c:pt idx="11">
                  <c:v>0.0806651841237141</c:v>
                </c:pt>
                <c:pt idx="12">
                  <c:v>0.0832455332498439</c:v>
                </c:pt>
                <c:pt idx="13">
                  <c:v>0.0858258823759737</c:v>
                </c:pt>
                <c:pt idx="14">
                  <c:v>0.0884062315021037</c:v>
                </c:pt>
                <c:pt idx="15">
                  <c:v>0.0909865806282336</c:v>
                </c:pt>
                <c:pt idx="16">
                  <c:v>0.0935669297543635</c:v>
                </c:pt>
                <c:pt idx="17">
                  <c:v>0.0961472788804933</c:v>
                </c:pt>
                <c:pt idx="18">
                  <c:v>0.0987276280066232</c:v>
                </c:pt>
                <c:pt idx="19">
                  <c:v>0.101307977132753</c:v>
                </c:pt>
                <c:pt idx="20">
                  <c:v>0.103888326258883</c:v>
                </c:pt>
                <c:pt idx="21">
                  <c:v>0.106468675385013</c:v>
                </c:pt>
                <c:pt idx="22">
                  <c:v>0.109049024511143</c:v>
                </c:pt>
                <c:pt idx="23">
                  <c:v>0.111629373637273</c:v>
                </c:pt>
                <c:pt idx="24">
                  <c:v>0.114209722763403</c:v>
                </c:pt>
                <c:pt idx="25">
                  <c:v>0.116790071889532</c:v>
                </c:pt>
                <c:pt idx="26">
                  <c:v>0.119370421015662</c:v>
                </c:pt>
                <c:pt idx="27">
                  <c:v>0.121950770141792</c:v>
                </c:pt>
                <c:pt idx="28">
                  <c:v>0.124531119267922</c:v>
                </c:pt>
                <c:pt idx="29">
                  <c:v>0.127111468394052</c:v>
                </c:pt>
                <c:pt idx="30">
                  <c:v>0.129691817520182</c:v>
                </c:pt>
                <c:pt idx="31">
                  <c:v>0.132272166646312</c:v>
                </c:pt>
                <c:pt idx="32">
                  <c:v>0.134852515772442</c:v>
                </c:pt>
                <c:pt idx="33">
                  <c:v>0.137432864898572</c:v>
                </c:pt>
                <c:pt idx="34">
                  <c:v>0.140013214024701</c:v>
                </c:pt>
                <c:pt idx="35">
                  <c:v>0.142593563150831</c:v>
                </c:pt>
                <c:pt idx="36">
                  <c:v>0.145173912276961</c:v>
                </c:pt>
                <c:pt idx="37">
                  <c:v>0.147754261403091</c:v>
                </c:pt>
                <c:pt idx="38">
                  <c:v>0.150334610529221</c:v>
                </c:pt>
                <c:pt idx="39">
                  <c:v>0.152914959655351</c:v>
                </c:pt>
                <c:pt idx="40">
                  <c:v>0.155495308781481</c:v>
                </c:pt>
                <c:pt idx="41">
                  <c:v>0.158075657907611</c:v>
                </c:pt>
                <c:pt idx="42">
                  <c:v>0.160656007033741</c:v>
                </c:pt>
                <c:pt idx="43">
                  <c:v>0.16323635615987</c:v>
                </c:pt>
                <c:pt idx="44">
                  <c:v>0.165816705286</c:v>
                </c:pt>
                <c:pt idx="45">
                  <c:v>0.16839705441213</c:v>
                </c:pt>
                <c:pt idx="46">
                  <c:v>0.17097740353826</c:v>
                </c:pt>
                <c:pt idx="47">
                  <c:v>0.17355775266439</c:v>
                </c:pt>
                <c:pt idx="48">
                  <c:v>0.17613810179052</c:v>
                </c:pt>
                <c:pt idx="49">
                  <c:v>0.178718450916667</c:v>
                </c:pt>
              </c:numCache>
            </c:numRef>
          </c:cat>
          <c:val>
            <c:numRef>
              <c:f>'Portfølje Sverige '!$H$18:$H$67</c:f>
              <c:numCache>
                <c:formatCode>[=0]0;[&gt;0]0.00</c:formatCode>
                <c:ptCount val="50"/>
                <c:pt idx="0">
                  <c:v>0.0301774023078228</c:v>
                </c:pt>
                <c:pt idx="1">
                  <c:v>0.0664350390943898</c:v>
                </c:pt>
                <c:pt idx="2">
                  <c:v>0.0527028996586424</c:v>
                </c:pt>
                <c:pt idx="3">
                  <c:v>0.0389707602228945</c:v>
                </c:pt>
                <c:pt idx="4">
                  <c:v>0.025238620787146</c:v>
                </c:pt>
                <c:pt idx="5">
                  <c:v>0.0115064813513981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'Portfølje Sverige '!$I$17</c:f>
              <c:strCache>
                <c:ptCount val="1"/>
                <c:pt idx="0">
                  <c:v>Bolig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noFill/>
            </a:ln>
            <a:effectLst/>
          </c:spPr>
          <c:cat>
            <c:numRef>
              <c:f>'Portfølje Sverige '!$B$18:$B$67</c:f>
              <c:numCache>
                <c:formatCode>[=0]0;[&gt;0]0.00</c:formatCode>
                <c:ptCount val="50"/>
                <c:pt idx="0">
                  <c:v>0.052281343736282</c:v>
                </c:pt>
                <c:pt idx="1">
                  <c:v>0.0548616928624121</c:v>
                </c:pt>
                <c:pt idx="2">
                  <c:v>0.0574420419885425</c:v>
                </c:pt>
                <c:pt idx="3">
                  <c:v>0.0600223911146729</c:v>
                </c:pt>
                <c:pt idx="4">
                  <c:v>0.0626027402408035</c:v>
                </c:pt>
                <c:pt idx="5">
                  <c:v>0.0651830893669339</c:v>
                </c:pt>
                <c:pt idx="6">
                  <c:v>0.0677634384930643</c:v>
                </c:pt>
                <c:pt idx="7">
                  <c:v>0.0703437876191944</c:v>
                </c:pt>
                <c:pt idx="8">
                  <c:v>0.0729241367453243</c:v>
                </c:pt>
                <c:pt idx="9">
                  <c:v>0.0755044858714542</c:v>
                </c:pt>
                <c:pt idx="10">
                  <c:v>0.0780848349975841</c:v>
                </c:pt>
                <c:pt idx="11">
                  <c:v>0.0806651841237141</c:v>
                </c:pt>
                <c:pt idx="12">
                  <c:v>0.0832455332498439</c:v>
                </c:pt>
                <c:pt idx="13">
                  <c:v>0.0858258823759737</c:v>
                </c:pt>
                <c:pt idx="14">
                  <c:v>0.0884062315021037</c:v>
                </c:pt>
                <c:pt idx="15">
                  <c:v>0.0909865806282336</c:v>
                </c:pt>
                <c:pt idx="16">
                  <c:v>0.0935669297543635</c:v>
                </c:pt>
                <c:pt idx="17">
                  <c:v>0.0961472788804933</c:v>
                </c:pt>
                <c:pt idx="18">
                  <c:v>0.0987276280066232</c:v>
                </c:pt>
                <c:pt idx="19">
                  <c:v>0.101307977132753</c:v>
                </c:pt>
                <c:pt idx="20">
                  <c:v>0.103888326258883</c:v>
                </c:pt>
                <c:pt idx="21">
                  <c:v>0.106468675385013</c:v>
                </c:pt>
                <c:pt idx="22">
                  <c:v>0.109049024511143</c:v>
                </c:pt>
                <c:pt idx="23">
                  <c:v>0.111629373637273</c:v>
                </c:pt>
                <c:pt idx="24">
                  <c:v>0.114209722763403</c:v>
                </c:pt>
                <c:pt idx="25">
                  <c:v>0.116790071889532</c:v>
                </c:pt>
                <c:pt idx="26">
                  <c:v>0.119370421015662</c:v>
                </c:pt>
                <c:pt idx="27">
                  <c:v>0.121950770141792</c:v>
                </c:pt>
                <c:pt idx="28">
                  <c:v>0.124531119267922</c:v>
                </c:pt>
                <c:pt idx="29">
                  <c:v>0.127111468394052</c:v>
                </c:pt>
                <c:pt idx="30">
                  <c:v>0.129691817520182</c:v>
                </c:pt>
                <c:pt idx="31">
                  <c:v>0.132272166646312</c:v>
                </c:pt>
                <c:pt idx="32">
                  <c:v>0.134852515772442</c:v>
                </c:pt>
                <c:pt idx="33">
                  <c:v>0.137432864898572</c:v>
                </c:pt>
                <c:pt idx="34">
                  <c:v>0.140013214024701</c:v>
                </c:pt>
                <c:pt idx="35">
                  <c:v>0.142593563150831</c:v>
                </c:pt>
                <c:pt idx="36">
                  <c:v>0.145173912276961</c:v>
                </c:pt>
                <c:pt idx="37">
                  <c:v>0.147754261403091</c:v>
                </c:pt>
                <c:pt idx="38">
                  <c:v>0.150334610529221</c:v>
                </c:pt>
                <c:pt idx="39">
                  <c:v>0.152914959655351</c:v>
                </c:pt>
                <c:pt idx="40">
                  <c:v>0.155495308781481</c:v>
                </c:pt>
                <c:pt idx="41">
                  <c:v>0.158075657907611</c:v>
                </c:pt>
                <c:pt idx="42">
                  <c:v>0.160656007033741</c:v>
                </c:pt>
                <c:pt idx="43">
                  <c:v>0.16323635615987</c:v>
                </c:pt>
                <c:pt idx="44">
                  <c:v>0.165816705286</c:v>
                </c:pt>
                <c:pt idx="45">
                  <c:v>0.16839705441213</c:v>
                </c:pt>
                <c:pt idx="46">
                  <c:v>0.17097740353826</c:v>
                </c:pt>
                <c:pt idx="47">
                  <c:v>0.17355775266439</c:v>
                </c:pt>
                <c:pt idx="48">
                  <c:v>0.17613810179052</c:v>
                </c:pt>
                <c:pt idx="49">
                  <c:v>0.178718450916667</c:v>
                </c:pt>
              </c:numCache>
            </c:numRef>
          </c:cat>
          <c:val>
            <c:numRef>
              <c:f>'Portfølje Sverige '!$I$18:$I$67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'Portfølje Sverige '!$J$17</c:f>
              <c:strCache>
                <c:ptCount val="1"/>
                <c:pt idx="0">
                  <c:v>Andre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'Portfølje Sverige '!$B$18:$B$67</c:f>
              <c:numCache>
                <c:formatCode>[=0]0;[&gt;0]0.00</c:formatCode>
                <c:ptCount val="50"/>
                <c:pt idx="0">
                  <c:v>0.052281343736282</c:v>
                </c:pt>
                <c:pt idx="1">
                  <c:v>0.0548616928624121</c:v>
                </c:pt>
                <c:pt idx="2">
                  <c:v>0.0574420419885425</c:v>
                </c:pt>
                <c:pt idx="3">
                  <c:v>0.0600223911146729</c:v>
                </c:pt>
                <c:pt idx="4">
                  <c:v>0.0626027402408035</c:v>
                </c:pt>
                <c:pt idx="5">
                  <c:v>0.0651830893669339</c:v>
                </c:pt>
                <c:pt idx="6">
                  <c:v>0.0677634384930643</c:v>
                </c:pt>
                <c:pt idx="7">
                  <c:v>0.0703437876191944</c:v>
                </c:pt>
                <c:pt idx="8">
                  <c:v>0.0729241367453243</c:v>
                </c:pt>
                <c:pt idx="9">
                  <c:v>0.0755044858714542</c:v>
                </c:pt>
                <c:pt idx="10">
                  <c:v>0.0780848349975841</c:v>
                </c:pt>
                <c:pt idx="11">
                  <c:v>0.0806651841237141</c:v>
                </c:pt>
                <c:pt idx="12">
                  <c:v>0.0832455332498439</c:v>
                </c:pt>
                <c:pt idx="13">
                  <c:v>0.0858258823759737</c:v>
                </c:pt>
                <c:pt idx="14">
                  <c:v>0.0884062315021037</c:v>
                </c:pt>
                <c:pt idx="15">
                  <c:v>0.0909865806282336</c:v>
                </c:pt>
                <c:pt idx="16">
                  <c:v>0.0935669297543635</c:v>
                </c:pt>
                <c:pt idx="17">
                  <c:v>0.0961472788804933</c:v>
                </c:pt>
                <c:pt idx="18">
                  <c:v>0.0987276280066232</c:v>
                </c:pt>
                <c:pt idx="19">
                  <c:v>0.101307977132753</c:v>
                </c:pt>
                <c:pt idx="20">
                  <c:v>0.103888326258883</c:v>
                </c:pt>
                <c:pt idx="21">
                  <c:v>0.106468675385013</c:v>
                </c:pt>
                <c:pt idx="22">
                  <c:v>0.109049024511143</c:v>
                </c:pt>
                <c:pt idx="23">
                  <c:v>0.111629373637273</c:v>
                </c:pt>
                <c:pt idx="24">
                  <c:v>0.114209722763403</c:v>
                </c:pt>
                <c:pt idx="25">
                  <c:v>0.116790071889532</c:v>
                </c:pt>
                <c:pt idx="26">
                  <c:v>0.119370421015662</c:v>
                </c:pt>
                <c:pt idx="27">
                  <c:v>0.121950770141792</c:v>
                </c:pt>
                <c:pt idx="28">
                  <c:v>0.124531119267922</c:v>
                </c:pt>
                <c:pt idx="29">
                  <c:v>0.127111468394052</c:v>
                </c:pt>
                <c:pt idx="30">
                  <c:v>0.129691817520182</c:v>
                </c:pt>
                <c:pt idx="31">
                  <c:v>0.132272166646312</c:v>
                </c:pt>
                <c:pt idx="32">
                  <c:v>0.134852515772442</c:v>
                </c:pt>
                <c:pt idx="33">
                  <c:v>0.137432864898572</c:v>
                </c:pt>
                <c:pt idx="34">
                  <c:v>0.140013214024701</c:v>
                </c:pt>
                <c:pt idx="35">
                  <c:v>0.142593563150831</c:v>
                </c:pt>
                <c:pt idx="36">
                  <c:v>0.145173912276961</c:v>
                </c:pt>
                <c:pt idx="37">
                  <c:v>0.147754261403091</c:v>
                </c:pt>
                <c:pt idx="38">
                  <c:v>0.150334610529221</c:v>
                </c:pt>
                <c:pt idx="39">
                  <c:v>0.152914959655351</c:v>
                </c:pt>
                <c:pt idx="40">
                  <c:v>0.155495308781481</c:v>
                </c:pt>
                <c:pt idx="41">
                  <c:v>0.158075657907611</c:v>
                </c:pt>
                <c:pt idx="42">
                  <c:v>0.160656007033741</c:v>
                </c:pt>
                <c:pt idx="43">
                  <c:v>0.16323635615987</c:v>
                </c:pt>
                <c:pt idx="44">
                  <c:v>0.165816705286</c:v>
                </c:pt>
                <c:pt idx="45">
                  <c:v>0.16839705441213</c:v>
                </c:pt>
                <c:pt idx="46">
                  <c:v>0.17097740353826</c:v>
                </c:pt>
                <c:pt idx="47">
                  <c:v>0.17355775266439</c:v>
                </c:pt>
                <c:pt idx="48">
                  <c:v>0.17613810179052</c:v>
                </c:pt>
                <c:pt idx="49">
                  <c:v>0.178718450916667</c:v>
                </c:pt>
              </c:numCache>
            </c:numRef>
          </c:cat>
          <c:val>
            <c:numRef>
              <c:f>'Portfølje Sverige '!$J$18:$J$67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4703776"/>
        <c:axId val="-2087699136"/>
      </c:areaChart>
      <c:catAx>
        <c:axId val="-21047037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[=0]0;[&gt;0]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87699136"/>
        <c:crosses val="autoZero"/>
        <c:auto val="1"/>
        <c:lblAlgn val="ctr"/>
        <c:lblOffset val="100"/>
        <c:tickLblSkip val="7"/>
        <c:noMultiLvlLbl val="0"/>
      </c:catAx>
      <c:valAx>
        <c:axId val="-208769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47037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Ujustert Norge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'Figur 4-1,2 tabell 4-5'!$L$19</c:f>
              <c:strCache>
                <c:ptCount val="1"/>
                <c:pt idx="0">
                  <c:v>Retail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4-5'!$K$20:$K$32</c:f>
              <c:numCache>
                <c:formatCode>General</c:formatCode>
                <c:ptCount val="13"/>
                <c:pt idx="0">
                  <c:v>2000.0</c:v>
                </c:pt>
                <c:pt idx="1">
                  <c:v>2001.0</c:v>
                </c:pt>
                <c:pt idx="2">
                  <c:v>2002.0</c:v>
                </c:pt>
                <c:pt idx="3">
                  <c:v>2003.0</c:v>
                </c:pt>
                <c:pt idx="4">
                  <c:v>2004.0</c:v>
                </c:pt>
                <c:pt idx="5">
                  <c:v>2005.0</c:v>
                </c:pt>
                <c:pt idx="6">
                  <c:v>2006.0</c:v>
                </c:pt>
                <c:pt idx="7">
                  <c:v>2007.0</c:v>
                </c:pt>
                <c:pt idx="8">
                  <c:v>2008.0</c:v>
                </c:pt>
                <c:pt idx="9">
                  <c:v>2009.0</c:v>
                </c:pt>
                <c:pt idx="10">
                  <c:v>2010.0</c:v>
                </c:pt>
                <c:pt idx="11">
                  <c:v>2011.0</c:v>
                </c:pt>
                <c:pt idx="12">
                  <c:v>2012.0</c:v>
                </c:pt>
              </c:numCache>
            </c:numRef>
          </c:xVal>
          <c:yVal>
            <c:numRef>
              <c:f>'Figur 4-1,2 tabell 4-5'!$L$20:$L$32</c:f>
              <c:numCache>
                <c:formatCode>General</c:formatCode>
                <c:ptCount val="13"/>
                <c:pt idx="0">
                  <c:v>0.119545</c:v>
                </c:pt>
                <c:pt idx="1">
                  <c:v>0.1187631</c:v>
                </c:pt>
                <c:pt idx="2">
                  <c:v>0.1248956</c:v>
                </c:pt>
                <c:pt idx="3">
                  <c:v>0.1379174</c:v>
                </c:pt>
                <c:pt idx="4">
                  <c:v>0.1285265</c:v>
                </c:pt>
                <c:pt idx="5">
                  <c:v>0.1753382</c:v>
                </c:pt>
                <c:pt idx="6">
                  <c:v>0.1629391</c:v>
                </c:pt>
                <c:pt idx="7">
                  <c:v>0.1790076</c:v>
                </c:pt>
                <c:pt idx="8">
                  <c:v>-0.0037417</c:v>
                </c:pt>
                <c:pt idx="9">
                  <c:v>0.0463539</c:v>
                </c:pt>
                <c:pt idx="10">
                  <c:v>0.0725765</c:v>
                </c:pt>
                <c:pt idx="11">
                  <c:v>0.0588333</c:v>
                </c:pt>
                <c:pt idx="12">
                  <c:v>0.0410349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'Figur 4-1,2 tabell 4-5'!$M$19</c:f>
              <c:strCache>
                <c:ptCount val="1"/>
                <c:pt idx="0">
                  <c:v>Office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4-5'!$K$20:$K$32</c:f>
              <c:numCache>
                <c:formatCode>General</c:formatCode>
                <c:ptCount val="13"/>
                <c:pt idx="0">
                  <c:v>2000.0</c:v>
                </c:pt>
                <c:pt idx="1">
                  <c:v>2001.0</c:v>
                </c:pt>
                <c:pt idx="2">
                  <c:v>2002.0</c:v>
                </c:pt>
                <c:pt idx="3">
                  <c:v>2003.0</c:v>
                </c:pt>
                <c:pt idx="4">
                  <c:v>2004.0</c:v>
                </c:pt>
                <c:pt idx="5">
                  <c:v>2005.0</c:v>
                </c:pt>
                <c:pt idx="6">
                  <c:v>2006.0</c:v>
                </c:pt>
                <c:pt idx="7">
                  <c:v>2007.0</c:v>
                </c:pt>
                <c:pt idx="8">
                  <c:v>2008.0</c:v>
                </c:pt>
                <c:pt idx="9">
                  <c:v>2009.0</c:v>
                </c:pt>
                <c:pt idx="10">
                  <c:v>2010.0</c:v>
                </c:pt>
                <c:pt idx="11">
                  <c:v>2011.0</c:v>
                </c:pt>
                <c:pt idx="12">
                  <c:v>2012.0</c:v>
                </c:pt>
              </c:numCache>
            </c:numRef>
          </c:xVal>
          <c:yVal>
            <c:numRef>
              <c:f>'Figur 4-1,2 tabell 4-5'!$M$20:$M$32</c:f>
              <c:numCache>
                <c:formatCode>General</c:formatCode>
                <c:ptCount val="13"/>
                <c:pt idx="0">
                  <c:v>0.1233973</c:v>
                </c:pt>
                <c:pt idx="1">
                  <c:v>0.1058039</c:v>
                </c:pt>
                <c:pt idx="2">
                  <c:v>0.0522064</c:v>
                </c:pt>
                <c:pt idx="3">
                  <c:v>0.0546941</c:v>
                </c:pt>
                <c:pt idx="4">
                  <c:v>0.09458</c:v>
                </c:pt>
                <c:pt idx="5">
                  <c:v>0.1414901</c:v>
                </c:pt>
                <c:pt idx="6">
                  <c:v>0.1807438</c:v>
                </c:pt>
                <c:pt idx="7">
                  <c:v>0.185633</c:v>
                </c:pt>
                <c:pt idx="8">
                  <c:v>-0.07426</c:v>
                </c:pt>
                <c:pt idx="9">
                  <c:v>0.0371179</c:v>
                </c:pt>
                <c:pt idx="10">
                  <c:v>0.0828919</c:v>
                </c:pt>
                <c:pt idx="11">
                  <c:v>0.0850556</c:v>
                </c:pt>
                <c:pt idx="12">
                  <c:v>0.0501196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'Figur 4-1,2 tabell 4-5'!$N$19</c:f>
              <c:strCache>
                <c:ptCount val="1"/>
                <c:pt idx="0">
                  <c:v>Industrial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4-5'!$K$20:$K$32</c:f>
              <c:numCache>
                <c:formatCode>General</c:formatCode>
                <c:ptCount val="13"/>
                <c:pt idx="0">
                  <c:v>2000.0</c:v>
                </c:pt>
                <c:pt idx="1">
                  <c:v>2001.0</c:v>
                </c:pt>
                <c:pt idx="2">
                  <c:v>2002.0</c:v>
                </c:pt>
                <c:pt idx="3">
                  <c:v>2003.0</c:v>
                </c:pt>
                <c:pt idx="4">
                  <c:v>2004.0</c:v>
                </c:pt>
                <c:pt idx="5">
                  <c:v>2005.0</c:v>
                </c:pt>
                <c:pt idx="6">
                  <c:v>2006.0</c:v>
                </c:pt>
                <c:pt idx="7">
                  <c:v>2007.0</c:v>
                </c:pt>
                <c:pt idx="8">
                  <c:v>2008.0</c:v>
                </c:pt>
                <c:pt idx="9">
                  <c:v>2009.0</c:v>
                </c:pt>
                <c:pt idx="10">
                  <c:v>2010.0</c:v>
                </c:pt>
                <c:pt idx="11">
                  <c:v>2011.0</c:v>
                </c:pt>
                <c:pt idx="12">
                  <c:v>2012.0</c:v>
                </c:pt>
              </c:numCache>
            </c:numRef>
          </c:xVal>
          <c:yVal>
            <c:numRef>
              <c:f>'Figur 4-1,2 tabell 4-5'!$N$20:$N$32</c:f>
              <c:numCache>
                <c:formatCode>General</c:formatCode>
                <c:ptCount val="13"/>
                <c:pt idx="2">
                  <c:v>0.0367729</c:v>
                </c:pt>
                <c:pt idx="3">
                  <c:v>0.3216137</c:v>
                </c:pt>
                <c:pt idx="4">
                  <c:v>0.0948712</c:v>
                </c:pt>
                <c:pt idx="5">
                  <c:v>0.181602</c:v>
                </c:pt>
                <c:pt idx="6">
                  <c:v>0.2176833</c:v>
                </c:pt>
                <c:pt idx="7">
                  <c:v>0.0983634</c:v>
                </c:pt>
                <c:pt idx="8">
                  <c:v>0.0094543</c:v>
                </c:pt>
                <c:pt idx="9">
                  <c:v>0.0906229</c:v>
                </c:pt>
                <c:pt idx="10">
                  <c:v>0.1028694</c:v>
                </c:pt>
                <c:pt idx="11">
                  <c:v>0.0353528</c:v>
                </c:pt>
                <c:pt idx="12">
                  <c:v>0.0396145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'Figur 4-1,2 tabell 4-5'!$O$19</c:f>
              <c:strCache>
                <c:ptCount val="1"/>
                <c:pt idx="0">
                  <c:v>Other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4-5'!$K$20:$K$32</c:f>
              <c:numCache>
                <c:formatCode>General</c:formatCode>
                <c:ptCount val="13"/>
                <c:pt idx="0">
                  <c:v>2000.0</c:v>
                </c:pt>
                <c:pt idx="1">
                  <c:v>2001.0</c:v>
                </c:pt>
                <c:pt idx="2">
                  <c:v>2002.0</c:v>
                </c:pt>
                <c:pt idx="3">
                  <c:v>2003.0</c:v>
                </c:pt>
                <c:pt idx="4">
                  <c:v>2004.0</c:v>
                </c:pt>
                <c:pt idx="5">
                  <c:v>2005.0</c:v>
                </c:pt>
                <c:pt idx="6">
                  <c:v>2006.0</c:v>
                </c:pt>
                <c:pt idx="7">
                  <c:v>2007.0</c:v>
                </c:pt>
                <c:pt idx="8">
                  <c:v>2008.0</c:v>
                </c:pt>
                <c:pt idx="9">
                  <c:v>2009.0</c:v>
                </c:pt>
                <c:pt idx="10">
                  <c:v>2010.0</c:v>
                </c:pt>
                <c:pt idx="11">
                  <c:v>2011.0</c:v>
                </c:pt>
                <c:pt idx="12">
                  <c:v>2012.0</c:v>
                </c:pt>
              </c:numCache>
            </c:numRef>
          </c:xVal>
          <c:yVal>
            <c:numRef>
              <c:f>'Figur 4-1,2 tabell 4-5'!$O$20:$O$32</c:f>
              <c:numCache>
                <c:formatCode>General</c:formatCode>
                <c:ptCount val="13"/>
                <c:pt idx="0">
                  <c:v>0.2280852</c:v>
                </c:pt>
                <c:pt idx="1">
                  <c:v>0.111394</c:v>
                </c:pt>
                <c:pt idx="2">
                  <c:v>0.0755251</c:v>
                </c:pt>
                <c:pt idx="3">
                  <c:v>0.0697401</c:v>
                </c:pt>
                <c:pt idx="4">
                  <c:v>0.100333</c:v>
                </c:pt>
                <c:pt idx="5">
                  <c:v>0.1481806</c:v>
                </c:pt>
                <c:pt idx="6">
                  <c:v>0.1717119</c:v>
                </c:pt>
                <c:pt idx="7">
                  <c:v>0.2014185</c:v>
                </c:pt>
                <c:pt idx="8">
                  <c:v>-0.0357436</c:v>
                </c:pt>
                <c:pt idx="9">
                  <c:v>0.0714945</c:v>
                </c:pt>
                <c:pt idx="10">
                  <c:v>0.0890535</c:v>
                </c:pt>
                <c:pt idx="11">
                  <c:v>0.0696713</c:v>
                </c:pt>
                <c:pt idx="12">
                  <c:v>0.0481056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'Figur 4-1,2 tabell 4-5'!$P$19</c:f>
              <c:strCache>
                <c:ptCount val="1"/>
                <c:pt idx="0">
                  <c:v>All Property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4-5'!$K$20:$K$32</c:f>
              <c:numCache>
                <c:formatCode>General</c:formatCode>
                <c:ptCount val="13"/>
                <c:pt idx="0">
                  <c:v>2000.0</c:v>
                </c:pt>
                <c:pt idx="1">
                  <c:v>2001.0</c:v>
                </c:pt>
                <c:pt idx="2">
                  <c:v>2002.0</c:v>
                </c:pt>
                <c:pt idx="3">
                  <c:v>2003.0</c:v>
                </c:pt>
                <c:pt idx="4">
                  <c:v>2004.0</c:v>
                </c:pt>
                <c:pt idx="5">
                  <c:v>2005.0</c:v>
                </c:pt>
                <c:pt idx="6">
                  <c:v>2006.0</c:v>
                </c:pt>
                <c:pt idx="7">
                  <c:v>2007.0</c:v>
                </c:pt>
                <c:pt idx="8">
                  <c:v>2008.0</c:v>
                </c:pt>
                <c:pt idx="9">
                  <c:v>2009.0</c:v>
                </c:pt>
                <c:pt idx="10">
                  <c:v>2010.0</c:v>
                </c:pt>
                <c:pt idx="11">
                  <c:v>2011.0</c:v>
                </c:pt>
                <c:pt idx="12">
                  <c:v>2012.0</c:v>
                </c:pt>
              </c:numCache>
            </c:numRef>
          </c:xVal>
          <c:yVal>
            <c:numRef>
              <c:f>'Figur 4-1,2 tabell 4-5'!$P$20:$P$32</c:f>
              <c:numCache>
                <c:formatCode>General</c:formatCode>
                <c:ptCount val="13"/>
                <c:pt idx="0">
                  <c:v>0.1276102</c:v>
                </c:pt>
                <c:pt idx="1">
                  <c:v>0.1082302</c:v>
                </c:pt>
                <c:pt idx="2">
                  <c:v>0.0699344</c:v>
                </c:pt>
                <c:pt idx="3">
                  <c:v>0.0759826</c:v>
                </c:pt>
                <c:pt idx="4">
                  <c:v>0.104115</c:v>
                </c:pt>
                <c:pt idx="5">
                  <c:v>0.1524405</c:v>
                </c:pt>
                <c:pt idx="6">
                  <c:v>0.1755386</c:v>
                </c:pt>
                <c:pt idx="7">
                  <c:v>0.1825542</c:v>
                </c:pt>
                <c:pt idx="8">
                  <c:v>-0.0456919</c:v>
                </c:pt>
                <c:pt idx="9">
                  <c:v>0.0454993</c:v>
                </c:pt>
                <c:pt idx="10">
                  <c:v>0.0815932</c:v>
                </c:pt>
                <c:pt idx="11">
                  <c:v>0.0733795</c:v>
                </c:pt>
                <c:pt idx="12">
                  <c:v>0.0471765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4759776"/>
        <c:axId val="-2103546048"/>
      </c:scatterChart>
      <c:valAx>
        <c:axId val="2134759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3546048"/>
        <c:crosses val="autoZero"/>
        <c:crossBetween val="midCat"/>
      </c:valAx>
      <c:valAx>
        <c:axId val="-2103546048"/>
        <c:scaling>
          <c:orientation val="minMax"/>
          <c:max val="0.8"/>
          <c:min val="-0.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47597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Aksjer og Obligasjoner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'Portfølje Sverige '!$C$70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'Portfølje Sverige '!$B$71:$B$120</c:f>
              <c:numCache>
                <c:formatCode>[=0]0;[&gt;0]0.00</c:formatCode>
                <c:ptCount val="50"/>
                <c:pt idx="0">
                  <c:v>0.0525427588333333</c:v>
                </c:pt>
                <c:pt idx="1">
                  <c:v>0.0531624548639443</c:v>
                </c:pt>
                <c:pt idx="2">
                  <c:v>0.0537821508945561</c:v>
                </c:pt>
                <c:pt idx="3">
                  <c:v>0.0544018469251678</c:v>
                </c:pt>
                <c:pt idx="4">
                  <c:v>0.0550215429557796</c:v>
                </c:pt>
                <c:pt idx="5">
                  <c:v>0.0556412389863914</c:v>
                </c:pt>
                <c:pt idx="6">
                  <c:v>0.0562609350170031</c:v>
                </c:pt>
                <c:pt idx="7">
                  <c:v>0.0568806310476148</c:v>
                </c:pt>
                <c:pt idx="8">
                  <c:v>0.0575003270782266</c:v>
                </c:pt>
                <c:pt idx="9">
                  <c:v>0.0581200231088384</c:v>
                </c:pt>
                <c:pt idx="10">
                  <c:v>0.0587397191394502</c:v>
                </c:pt>
                <c:pt idx="11">
                  <c:v>0.059359415170062</c:v>
                </c:pt>
                <c:pt idx="12">
                  <c:v>0.0599791112006736</c:v>
                </c:pt>
                <c:pt idx="13">
                  <c:v>0.0605988072312855</c:v>
                </c:pt>
                <c:pt idx="14">
                  <c:v>0.0612185032618972</c:v>
                </c:pt>
                <c:pt idx="15">
                  <c:v>0.0618381992925089</c:v>
                </c:pt>
                <c:pt idx="16">
                  <c:v>0.0624578953231208</c:v>
                </c:pt>
                <c:pt idx="17">
                  <c:v>0.0630775913537323</c:v>
                </c:pt>
                <c:pt idx="18">
                  <c:v>0.0636972873843443</c:v>
                </c:pt>
                <c:pt idx="19">
                  <c:v>0.064316983414956</c:v>
                </c:pt>
                <c:pt idx="20">
                  <c:v>0.0649366794455678</c:v>
                </c:pt>
                <c:pt idx="21">
                  <c:v>0.0655563754761795</c:v>
                </c:pt>
                <c:pt idx="22">
                  <c:v>0.0661760715067913</c:v>
                </c:pt>
                <c:pt idx="23">
                  <c:v>0.066795767537403</c:v>
                </c:pt>
                <c:pt idx="24">
                  <c:v>0.0674154635680148</c:v>
                </c:pt>
                <c:pt idx="25">
                  <c:v>0.0680351595986266</c:v>
                </c:pt>
                <c:pt idx="26">
                  <c:v>0.0686548556292383</c:v>
                </c:pt>
                <c:pt idx="27">
                  <c:v>0.0692745516598501</c:v>
                </c:pt>
                <c:pt idx="28">
                  <c:v>0.0698942476904618</c:v>
                </c:pt>
                <c:pt idx="29">
                  <c:v>0.0705139437210736</c:v>
                </c:pt>
                <c:pt idx="30">
                  <c:v>0.0711336397516853</c:v>
                </c:pt>
                <c:pt idx="31">
                  <c:v>0.0717533357822969</c:v>
                </c:pt>
                <c:pt idx="32">
                  <c:v>0.0723730318129087</c:v>
                </c:pt>
                <c:pt idx="33">
                  <c:v>0.0729927278435203</c:v>
                </c:pt>
                <c:pt idx="34">
                  <c:v>0.0736124238741321</c:v>
                </c:pt>
                <c:pt idx="35">
                  <c:v>0.0742321199047439</c:v>
                </c:pt>
                <c:pt idx="36">
                  <c:v>0.0748518159353556</c:v>
                </c:pt>
                <c:pt idx="37">
                  <c:v>0.0754715119659673</c:v>
                </c:pt>
                <c:pt idx="38">
                  <c:v>0.0760912079965791</c:v>
                </c:pt>
                <c:pt idx="39">
                  <c:v>0.0767109040271909</c:v>
                </c:pt>
                <c:pt idx="40">
                  <c:v>0.0773306000578026</c:v>
                </c:pt>
                <c:pt idx="41">
                  <c:v>0.0779502960884144</c:v>
                </c:pt>
                <c:pt idx="42">
                  <c:v>0.0785699921190261</c:v>
                </c:pt>
                <c:pt idx="43">
                  <c:v>0.0791896881496379</c:v>
                </c:pt>
                <c:pt idx="44">
                  <c:v>0.0798093841802499</c:v>
                </c:pt>
                <c:pt idx="45">
                  <c:v>0.0804290802108608</c:v>
                </c:pt>
                <c:pt idx="46">
                  <c:v>0.0810487762414725</c:v>
                </c:pt>
                <c:pt idx="47">
                  <c:v>0.0816684722720843</c:v>
                </c:pt>
                <c:pt idx="48">
                  <c:v>0.082288168302696</c:v>
                </c:pt>
                <c:pt idx="49">
                  <c:v>0.0829078643333333</c:v>
                </c:pt>
              </c:numCache>
            </c:numRef>
          </c:cat>
          <c:val>
            <c:numRef>
              <c:f>'Portfølje Sverige '!$C$71:$C$120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0.0204081632652308</c:v>
                </c:pt>
                <c:pt idx="2">
                  <c:v>0.0408163265305085</c:v>
                </c:pt>
                <c:pt idx="3">
                  <c:v>0.0612244897957817</c:v>
                </c:pt>
                <c:pt idx="4">
                  <c:v>0.0816326530610587</c:v>
                </c:pt>
                <c:pt idx="5">
                  <c:v>0.102040816326333</c:v>
                </c:pt>
                <c:pt idx="6">
                  <c:v>0.122448979591609</c:v>
                </c:pt>
                <c:pt idx="7">
                  <c:v>0.142857142856882</c:v>
                </c:pt>
                <c:pt idx="8">
                  <c:v>0.163265306122159</c:v>
                </c:pt>
                <c:pt idx="9">
                  <c:v>0.183673469387436</c:v>
                </c:pt>
                <c:pt idx="10">
                  <c:v>0.204081632652709</c:v>
                </c:pt>
                <c:pt idx="11">
                  <c:v>0.224489795917986</c:v>
                </c:pt>
                <c:pt idx="12">
                  <c:v>0.24489795918326</c:v>
                </c:pt>
                <c:pt idx="13">
                  <c:v>0.265306122448536</c:v>
                </c:pt>
                <c:pt idx="14">
                  <c:v>0.285714285713809</c:v>
                </c:pt>
                <c:pt idx="15">
                  <c:v>0.306122448979086</c:v>
                </c:pt>
                <c:pt idx="16">
                  <c:v>0.326530612244364</c:v>
                </c:pt>
                <c:pt idx="17">
                  <c:v>0.346938775509632</c:v>
                </c:pt>
                <c:pt idx="18">
                  <c:v>0.367346938774913</c:v>
                </c:pt>
                <c:pt idx="19">
                  <c:v>0.387755102040187</c:v>
                </c:pt>
                <c:pt idx="20">
                  <c:v>0.408163265305463</c:v>
                </c:pt>
                <c:pt idx="21">
                  <c:v>0.428571428570737</c:v>
                </c:pt>
                <c:pt idx="22">
                  <c:v>0.448979591836014</c:v>
                </c:pt>
                <c:pt idx="23">
                  <c:v>0.469387755101287</c:v>
                </c:pt>
                <c:pt idx="24">
                  <c:v>0.489795918366564</c:v>
                </c:pt>
                <c:pt idx="25">
                  <c:v>0.510204081631841</c:v>
                </c:pt>
                <c:pt idx="26">
                  <c:v>0.530612244897114</c:v>
                </c:pt>
                <c:pt idx="27">
                  <c:v>0.551020408162391</c:v>
                </c:pt>
                <c:pt idx="28">
                  <c:v>0.571428571427664</c:v>
                </c:pt>
                <c:pt idx="29">
                  <c:v>0.591836734692941</c:v>
                </c:pt>
                <c:pt idx="30">
                  <c:v>0.612244897958214</c:v>
                </c:pt>
                <c:pt idx="31">
                  <c:v>0.632653061223483</c:v>
                </c:pt>
                <c:pt idx="32">
                  <c:v>0.65306122448876</c:v>
                </c:pt>
                <c:pt idx="33">
                  <c:v>0.673469387754033</c:v>
                </c:pt>
                <c:pt idx="34">
                  <c:v>0.693877551019309</c:v>
                </c:pt>
                <c:pt idx="35">
                  <c:v>0.714285714284582</c:v>
                </c:pt>
                <c:pt idx="36">
                  <c:v>0.734693877549859</c:v>
                </c:pt>
                <c:pt idx="37">
                  <c:v>0.755102040815132</c:v>
                </c:pt>
                <c:pt idx="38">
                  <c:v>0.775510204080409</c:v>
                </c:pt>
                <c:pt idx="39">
                  <c:v>0.795918367345685</c:v>
                </c:pt>
                <c:pt idx="40">
                  <c:v>0.816326530610958</c:v>
                </c:pt>
                <c:pt idx="41">
                  <c:v>0.836734693876235</c:v>
                </c:pt>
                <c:pt idx="42">
                  <c:v>0.857142857141508</c:v>
                </c:pt>
                <c:pt idx="43">
                  <c:v>0.877551020406785</c:v>
                </c:pt>
                <c:pt idx="44">
                  <c:v>0.897959183672069</c:v>
                </c:pt>
                <c:pt idx="45">
                  <c:v>0.918367346937316</c:v>
                </c:pt>
                <c:pt idx="46">
                  <c:v>0.938775510202589</c:v>
                </c:pt>
                <c:pt idx="47">
                  <c:v>0.959183673467865</c:v>
                </c:pt>
                <c:pt idx="48">
                  <c:v>0.979591836733138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'Portfølje Sverige '!$D$70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'Portfølje Sverige '!$B$71:$B$120</c:f>
              <c:numCache>
                <c:formatCode>[=0]0;[&gt;0]0.00</c:formatCode>
                <c:ptCount val="50"/>
                <c:pt idx="0">
                  <c:v>0.0525427588333333</c:v>
                </c:pt>
                <c:pt idx="1">
                  <c:v>0.0531624548639443</c:v>
                </c:pt>
                <c:pt idx="2">
                  <c:v>0.0537821508945561</c:v>
                </c:pt>
                <c:pt idx="3">
                  <c:v>0.0544018469251678</c:v>
                </c:pt>
                <c:pt idx="4">
                  <c:v>0.0550215429557796</c:v>
                </c:pt>
                <c:pt idx="5">
                  <c:v>0.0556412389863914</c:v>
                </c:pt>
                <c:pt idx="6">
                  <c:v>0.0562609350170031</c:v>
                </c:pt>
                <c:pt idx="7">
                  <c:v>0.0568806310476148</c:v>
                </c:pt>
                <c:pt idx="8">
                  <c:v>0.0575003270782266</c:v>
                </c:pt>
                <c:pt idx="9">
                  <c:v>0.0581200231088384</c:v>
                </c:pt>
                <c:pt idx="10">
                  <c:v>0.0587397191394502</c:v>
                </c:pt>
                <c:pt idx="11">
                  <c:v>0.059359415170062</c:v>
                </c:pt>
                <c:pt idx="12">
                  <c:v>0.0599791112006736</c:v>
                </c:pt>
                <c:pt idx="13">
                  <c:v>0.0605988072312855</c:v>
                </c:pt>
                <c:pt idx="14">
                  <c:v>0.0612185032618972</c:v>
                </c:pt>
                <c:pt idx="15">
                  <c:v>0.0618381992925089</c:v>
                </c:pt>
                <c:pt idx="16">
                  <c:v>0.0624578953231208</c:v>
                </c:pt>
                <c:pt idx="17">
                  <c:v>0.0630775913537323</c:v>
                </c:pt>
                <c:pt idx="18">
                  <c:v>0.0636972873843443</c:v>
                </c:pt>
                <c:pt idx="19">
                  <c:v>0.064316983414956</c:v>
                </c:pt>
                <c:pt idx="20">
                  <c:v>0.0649366794455678</c:v>
                </c:pt>
                <c:pt idx="21">
                  <c:v>0.0655563754761795</c:v>
                </c:pt>
                <c:pt idx="22">
                  <c:v>0.0661760715067913</c:v>
                </c:pt>
                <c:pt idx="23">
                  <c:v>0.066795767537403</c:v>
                </c:pt>
                <c:pt idx="24">
                  <c:v>0.0674154635680148</c:v>
                </c:pt>
                <c:pt idx="25">
                  <c:v>0.0680351595986266</c:v>
                </c:pt>
                <c:pt idx="26">
                  <c:v>0.0686548556292383</c:v>
                </c:pt>
                <c:pt idx="27">
                  <c:v>0.0692745516598501</c:v>
                </c:pt>
                <c:pt idx="28">
                  <c:v>0.0698942476904618</c:v>
                </c:pt>
                <c:pt idx="29">
                  <c:v>0.0705139437210736</c:v>
                </c:pt>
                <c:pt idx="30">
                  <c:v>0.0711336397516853</c:v>
                </c:pt>
                <c:pt idx="31">
                  <c:v>0.0717533357822969</c:v>
                </c:pt>
                <c:pt idx="32">
                  <c:v>0.0723730318129087</c:v>
                </c:pt>
                <c:pt idx="33">
                  <c:v>0.0729927278435203</c:v>
                </c:pt>
                <c:pt idx="34">
                  <c:v>0.0736124238741321</c:v>
                </c:pt>
                <c:pt idx="35">
                  <c:v>0.0742321199047439</c:v>
                </c:pt>
                <c:pt idx="36">
                  <c:v>0.0748518159353556</c:v>
                </c:pt>
                <c:pt idx="37">
                  <c:v>0.0754715119659673</c:v>
                </c:pt>
                <c:pt idx="38">
                  <c:v>0.0760912079965791</c:v>
                </c:pt>
                <c:pt idx="39">
                  <c:v>0.0767109040271909</c:v>
                </c:pt>
                <c:pt idx="40">
                  <c:v>0.0773306000578026</c:v>
                </c:pt>
                <c:pt idx="41">
                  <c:v>0.0779502960884144</c:v>
                </c:pt>
                <c:pt idx="42">
                  <c:v>0.0785699921190261</c:v>
                </c:pt>
                <c:pt idx="43">
                  <c:v>0.0791896881496379</c:v>
                </c:pt>
                <c:pt idx="44">
                  <c:v>0.0798093841802499</c:v>
                </c:pt>
                <c:pt idx="45">
                  <c:v>0.0804290802108608</c:v>
                </c:pt>
                <c:pt idx="46">
                  <c:v>0.0810487762414725</c:v>
                </c:pt>
                <c:pt idx="47">
                  <c:v>0.0816684722720843</c:v>
                </c:pt>
                <c:pt idx="48">
                  <c:v>0.082288168302696</c:v>
                </c:pt>
                <c:pt idx="49">
                  <c:v>0.0829078643333333</c:v>
                </c:pt>
              </c:numCache>
            </c:numRef>
          </c:cat>
          <c:val>
            <c:numRef>
              <c:f>'Portfølje Sverige '!$D$71:$D$120</c:f>
              <c:numCache>
                <c:formatCode>[=0]0;[&gt;0]0.00</c:formatCode>
                <c:ptCount val="50"/>
                <c:pt idx="0">
                  <c:v>0.0</c:v>
                </c:pt>
                <c:pt idx="1">
                  <c:v>5.0261444312083E-15</c:v>
                </c:pt>
                <c:pt idx="2">
                  <c:v>7.25808302348696E-15</c:v>
                </c:pt>
                <c:pt idx="3">
                  <c:v>9.58228722064414E-15</c:v>
                </c:pt>
                <c:pt idx="4">
                  <c:v>1.18986851621594E-14</c:v>
                </c:pt>
                <c:pt idx="5">
                  <c:v>1.41913390760973E-14</c:v>
                </c:pt>
                <c:pt idx="6">
                  <c:v>1.65423230669148E-14</c:v>
                </c:pt>
                <c:pt idx="7">
                  <c:v>1.88603473116888E-14</c:v>
                </c:pt>
                <c:pt idx="8">
                  <c:v>2.11818410034148E-14</c:v>
                </c:pt>
                <c:pt idx="9">
                  <c:v>2.35020336525338E-14</c:v>
                </c:pt>
                <c:pt idx="10">
                  <c:v>2.58178894929628E-14</c:v>
                </c:pt>
                <c:pt idx="11">
                  <c:v>2.81320106099159E-14</c:v>
                </c:pt>
                <c:pt idx="12">
                  <c:v>3.04539379825108E-14</c:v>
                </c:pt>
                <c:pt idx="13">
                  <c:v>3.27854063342237E-14</c:v>
                </c:pt>
                <c:pt idx="14">
                  <c:v>3.51038642598667E-14</c:v>
                </c:pt>
                <c:pt idx="15">
                  <c:v>3.74205874620337E-14</c:v>
                </c:pt>
                <c:pt idx="16">
                  <c:v>3.96167473826203E-14</c:v>
                </c:pt>
                <c:pt idx="17">
                  <c:v>4.21780665949001E-14</c:v>
                </c:pt>
                <c:pt idx="18">
                  <c:v>4.43794306859147E-14</c:v>
                </c:pt>
                <c:pt idx="19">
                  <c:v>4.67022254202476E-14</c:v>
                </c:pt>
                <c:pt idx="20">
                  <c:v>4.90215507076286E-14</c:v>
                </c:pt>
                <c:pt idx="21">
                  <c:v>5.13374065480576E-14</c:v>
                </c:pt>
                <c:pt idx="22">
                  <c:v>5.36584665589146E-14</c:v>
                </c:pt>
                <c:pt idx="23">
                  <c:v>5.59760571228196E-14</c:v>
                </c:pt>
                <c:pt idx="24">
                  <c:v>5.82936476867246E-14</c:v>
                </c:pt>
                <c:pt idx="25">
                  <c:v>6.06199118680095E-14</c:v>
                </c:pt>
                <c:pt idx="26">
                  <c:v>6.29305635380106E-14</c:v>
                </c:pt>
                <c:pt idx="27">
                  <c:v>6.52602971662475E-14</c:v>
                </c:pt>
                <c:pt idx="28">
                  <c:v>6.75761530066765E-14</c:v>
                </c:pt>
                <c:pt idx="29">
                  <c:v>6.98989477410095E-14</c:v>
                </c:pt>
                <c:pt idx="30">
                  <c:v>7.22148035814385E-14</c:v>
                </c:pt>
                <c:pt idx="31">
                  <c:v>7.47422956859367E-14</c:v>
                </c:pt>
                <c:pt idx="32">
                  <c:v>7.70754987611255E-14</c:v>
                </c:pt>
                <c:pt idx="33">
                  <c:v>7.93913546015546E-14</c:v>
                </c:pt>
                <c:pt idx="34">
                  <c:v>8.17262924002193E-14</c:v>
                </c:pt>
                <c:pt idx="35">
                  <c:v>8.40577607519322E-14</c:v>
                </c:pt>
                <c:pt idx="36">
                  <c:v>8.6389229103645E-14</c:v>
                </c:pt>
                <c:pt idx="37">
                  <c:v>8.87137585614539E-14</c:v>
                </c:pt>
                <c:pt idx="38">
                  <c:v>9.10417574662148E-14</c:v>
                </c:pt>
                <c:pt idx="39">
                  <c:v>9.33628174770718E-14</c:v>
                </c:pt>
                <c:pt idx="40">
                  <c:v>9.56908163818326E-14</c:v>
                </c:pt>
                <c:pt idx="41">
                  <c:v>9.80153458396416E-14</c:v>
                </c:pt>
                <c:pt idx="42">
                  <c:v>1.0033987529745E-13</c:v>
                </c:pt>
                <c:pt idx="43">
                  <c:v>1.02660935308307E-13</c:v>
                </c:pt>
                <c:pt idx="44">
                  <c:v>1.04714847903864E-13</c:v>
                </c:pt>
                <c:pt idx="45">
                  <c:v>1.07292646989166E-13</c:v>
                </c:pt>
                <c:pt idx="46">
                  <c:v>1.0962758478783E-13</c:v>
                </c:pt>
                <c:pt idx="47">
                  <c:v>1.11948644798687E-13</c:v>
                </c:pt>
                <c:pt idx="48">
                  <c:v>1.14273174256496E-13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'Portfølje Sverige '!$E$70</c:f>
              <c:strCache>
                <c:ptCount val="1"/>
                <c:pt idx="0">
                  <c:v>Obligasjoner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'Portfølje Sverige '!$B$71:$B$120</c:f>
              <c:numCache>
                <c:formatCode>[=0]0;[&gt;0]0.00</c:formatCode>
                <c:ptCount val="50"/>
                <c:pt idx="0">
                  <c:v>0.0525427588333333</c:v>
                </c:pt>
                <c:pt idx="1">
                  <c:v>0.0531624548639443</c:v>
                </c:pt>
                <c:pt idx="2">
                  <c:v>0.0537821508945561</c:v>
                </c:pt>
                <c:pt idx="3">
                  <c:v>0.0544018469251678</c:v>
                </c:pt>
                <c:pt idx="4">
                  <c:v>0.0550215429557796</c:v>
                </c:pt>
                <c:pt idx="5">
                  <c:v>0.0556412389863914</c:v>
                </c:pt>
                <c:pt idx="6">
                  <c:v>0.0562609350170031</c:v>
                </c:pt>
                <c:pt idx="7">
                  <c:v>0.0568806310476148</c:v>
                </c:pt>
                <c:pt idx="8">
                  <c:v>0.0575003270782266</c:v>
                </c:pt>
                <c:pt idx="9">
                  <c:v>0.0581200231088384</c:v>
                </c:pt>
                <c:pt idx="10">
                  <c:v>0.0587397191394502</c:v>
                </c:pt>
                <c:pt idx="11">
                  <c:v>0.059359415170062</c:v>
                </c:pt>
                <c:pt idx="12">
                  <c:v>0.0599791112006736</c:v>
                </c:pt>
                <c:pt idx="13">
                  <c:v>0.0605988072312855</c:v>
                </c:pt>
                <c:pt idx="14">
                  <c:v>0.0612185032618972</c:v>
                </c:pt>
                <c:pt idx="15">
                  <c:v>0.0618381992925089</c:v>
                </c:pt>
                <c:pt idx="16">
                  <c:v>0.0624578953231208</c:v>
                </c:pt>
                <c:pt idx="17">
                  <c:v>0.0630775913537323</c:v>
                </c:pt>
                <c:pt idx="18">
                  <c:v>0.0636972873843443</c:v>
                </c:pt>
                <c:pt idx="19">
                  <c:v>0.064316983414956</c:v>
                </c:pt>
                <c:pt idx="20">
                  <c:v>0.0649366794455678</c:v>
                </c:pt>
                <c:pt idx="21">
                  <c:v>0.0655563754761795</c:v>
                </c:pt>
                <c:pt idx="22">
                  <c:v>0.0661760715067913</c:v>
                </c:pt>
                <c:pt idx="23">
                  <c:v>0.066795767537403</c:v>
                </c:pt>
                <c:pt idx="24">
                  <c:v>0.0674154635680148</c:v>
                </c:pt>
                <c:pt idx="25">
                  <c:v>0.0680351595986266</c:v>
                </c:pt>
                <c:pt idx="26">
                  <c:v>0.0686548556292383</c:v>
                </c:pt>
                <c:pt idx="27">
                  <c:v>0.0692745516598501</c:v>
                </c:pt>
                <c:pt idx="28">
                  <c:v>0.0698942476904618</c:v>
                </c:pt>
                <c:pt idx="29">
                  <c:v>0.0705139437210736</c:v>
                </c:pt>
                <c:pt idx="30">
                  <c:v>0.0711336397516853</c:v>
                </c:pt>
                <c:pt idx="31">
                  <c:v>0.0717533357822969</c:v>
                </c:pt>
                <c:pt idx="32">
                  <c:v>0.0723730318129087</c:v>
                </c:pt>
                <c:pt idx="33">
                  <c:v>0.0729927278435203</c:v>
                </c:pt>
                <c:pt idx="34">
                  <c:v>0.0736124238741321</c:v>
                </c:pt>
                <c:pt idx="35">
                  <c:v>0.0742321199047439</c:v>
                </c:pt>
                <c:pt idx="36">
                  <c:v>0.0748518159353556</c:v>
                </c:pt>
                <c:pt idx="37">
                  <c:v>0.0754715119659673</c:v>
                </c:pt>
                <c:pt idx="38">
                  <c:v>0.0760912079965791</c:v>
                </c:pt>
                <c:pt idx="39">
                  <c:v>0.0767109040271909</c:v>
                </c:pt>
                <c:pt idx="40">
                  <c:v>0.0773306000578026</c:v>
                </c:pt>
                <c:pt idx="41">
                  <c:v>0.0779502960884144</c:v>
                </c:pt>
                <c:pt idx="42">
                  <c:v>0.0785699921190261</c:v>
                </c:pt>
                <c:pt idx="43">
                  <c:v>0.0791896881496379</c:v>
                </c:pt>
                <c:pt idx="44">
                  <c:v>0.0798093841802499</c:v>
                </c:pt>
                <c:pt idx="45">
                  <c:v>0.0804290802108608</c:v>
                </c:pt>
                <c:pt idx="46">
                  <c:v>0.0810487762414725</c:v>
                </c:pt>
                <c:pt idx="47">
                  <c:v>0.0816684722720843</c:v>
                </c:pt>
                <c:pt idx="48">
                  <c:v>0.082288168302696</c:v>
                </c:pt>
                <c:pt idx="49">
                  <c:v>0.0829078643333333</c:v>
                </c:pt>
              </c:numCache>
            </c:numRef>
          </c:cat>
          <c:val>
            <c:numRef>
              <c:f>'Portfølje Sverige '!$E$71:$E$120</c:f>
              <c:numCache>
                <c:formatCode>[=0]0;[&gt;0]0.00</c:formatCode>
                <c:ptCount val="50"/>
                <c:pt idx="0">
                  <c:v>0.999999999999999</c:v>
                </c:pt>
                <c:pt idx="1">
                  <c:v>0.979591836734772</c:v>
                </c:pt>
                <c:pt idx="2">
                  <c:v>0.959183673469495</c:v>
                </c:pt>
                <c:pt idx="3">
                  <c:v>0.938775510204222</c:v>
                </c:pt>
                <c:pt idx="4">
                  <c:v>0.918367346938946</c:v>
                </c:pt>
                <c:pt idx="5">
                  <c:v>0.897959183673672</c:v>
                </c:pt>
                <c:pt idx="6">
                  <c:v>0.877551020408397</c:v>
                </c:pt>
                <c:pt idx="7">
                  <c:v>0.857142857143124</c:v>
                </c:pt>
                <c:pt idx="8">
                  <c:v>0.836734693877848</c:v>
                </c:pt>
                <c:pt idx="9">
                  <c:v>0.816326530612572</c:v>
                </c:pt>
                <c:pt idx="10">
                  <c:v>0.795918367347299</c:v>
                </c:pt>
                <c:pt idx="11">
                  <c:v>0.775510204082023</c:v>
                </c:pt>
                <c:pt idx="12">
                  <c:v>0.75510204081675</c:v>
                </c:pt>
                <c:pt idx="13">
                  <c:v>0.734693877551475</c:v>
                </c:pt>
                <c:pt idx="14">
                  <c:v>0.714285714286202</c:v>
                </c:pt>
                <c:pt idx="15">
                  <c:v>0.693877551020925</c:v>
                </c:pt>
                <c:pt idx="16">
                  <c:v>0.673469387755648</c:v>
                </c:pt>
                <c:pt idx="17">
                  <c:v>0.653061224490381</c:v>
                </c:pt>
                <c:pt idx="18">
                  <c:v>0.632653061225101</c:v>
                </c:pt>
                <c:pt idx="19">
                  <c:v>0.612244897959828</c:v>
                </c:pt>
                <c:pt idx="20">
                  <c:v>0.591836734694551</c:v>
                </c:pt>
                <c:pt idx="21">
                  <c:v>0.571428571429279</c:v>
                </c:pt>
                <c:pt idx="22">
                  <c:v>0.551020408164002</c:v>
                </c:pt>
                <c:pt idx="23">
                  <c:v>0.53061224489873</c:v>
                </c:pt>
                <c:pt idx="24">
                  <c:v>0.510204081633454</c:v>
                </c:pt>
                <c:pt idx="25">
                  <c:v>0.489795918368178</c:v>
                </c:pt>
                <c:pt idx="26">
                  <c:v>0.469387755102905</c:v>
                </c:pt>
                <c:pt idx="27">
                  <c:v>0.448979591837629</c:v>
                </c:pt>
                <c:pt idx="28">
                  <c:v>0.428571428572356</c:v>
                </c:pt>
                <c:pt idx="29">
                  <c:v>0.40816326530708</c:v>
                </c:pt>
                <c:pt idx="30">
                  <c:v>0.387755102041807</c:v>
                </c:pt>
                <c:pt idx="31">
                  <c:v>0.367346938776539</c:v>
                </c:pt>
                <c:pt idx="32">
                  <c:v>0.346938775511263</c:v>
                </c:pt>
                <c:pt idx="33">
                  <c:v>0.326530612245991</c:v>
                </c:pt>
                <c:pt idx="34">
                  <c:v>0.306122448980715</c:v>
                </c:pt>
                <c:pt idx="35">
                  <c:v>0.285714285715443</c:v>
                </c:pt>
                <c:pt idx="36">
                  <c:v>0.265306122450167</c:v>
                </c:pt>
                <c:pt idx="37">
                  <c:v>0.244897959184894</c:v>
                </c:pt>
                <c:pt idx="38">
                  <c:v>0.224489795919618</c:v>
                </c:pt>
                <c:pt idx="39">
                  <c:v>0.204081632654342</c:v>
                </c:pt>
                <c:pt idx="40">
                  <c:v>0.18367346938907</c:v>
                </c:pt>
                <c:pt idx="41">
                  <c:v>0.163265306123794</c:v>
                </c:pt>
                <c:pt idx="42">
                  <c:v>0.142857142858522</c:v>
                </c:pt>
                <c:pt idx="43">
                  <c:v>0.122448979593246</c:v>
                </c:pt>
                <c:pt idx="44">
                  <c:v>0.102040816327962</c:v>
                </c:pt>
                <c:pt idx="45">
                  <c:v>0.0816326530627144</c:v>
                </c:pt>
                <c:pt idx="46">
                  <c:v>0.0612244897974423</c:v>
                </c:pt>
                <c:pt idx="47">
                  <c:v>0.0408163265321671</c:v>
                </c:pt>
                <c:pt idx="48">
                  <c:v>0.0204081632668947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'Portfølje Sverige '!$F$70</c:f>
              <c:strCache>
                <c:ptCount val="1"/>
                <c:pt idx="0">
                  <c:v>Handel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cat>
            <c:numRef>
              <c:f>'Portfølje Sverige '!$B$71:$B$120</c:f>
              <c:numCache>
                <c:formatCode>[=0]0;[&gt;0]0.00</c:formatCode>
                <c:ptCount val="50"/>
                <c:pt idx="0">
                  <c:v>0.0525427588333333</c:v>
                </c:pt>
                <c:pt idx="1">
                  <c:v>0.0531624548639443</c:v>
                </c:pt>
                <c:pt idx="2">
                  <c:v>0.0537821508945561</c:v>
                </c:pt>
                <c:pt idx="3">
                  <c:v>0.0544018469251678</c:v>
                </c:pt>
                <c:pt idx="4">
                  <c:v>0.0550215429557796</c:v>
                </c:pt>
                <c:pt idx="5">
                  <c:v>0.0556412389863914</c:v>
                </c:pt>
                <c:pt idx="6">
                  <c:v>0.0562609350170031</c:v>
                </c:pt>
                <c:pt idx="7">
                  <c:v>0.0568806310476148</c:v>
                </c:pt>
                <c:pt idx="8">
                  <c:v>0.0575003270782266</c:v>
                </c:pt>
                <c:pt idx="9">
                  <c:v>0.0581200231088384</c:v>
                </c:pt>
                <c:pt idx="10">
                  <c:v>0.0587397191394502</c:v>
                </c:pt>
                <c:pt idx="11">
                  <c:v>0.059359415170062</c:v>
                </c:pt>
                <c:pt idx="12">
                  <c:v>0.0599791112006736</c:v>
                </c:pt>
                <c:pt idx="13">
                  <c:v>0.0605988072312855</c:v>
                </c:pt>
                <c:pt idx="14">
                  <c:v>0.0612185032618972</c:v>
                </c:pt>
                <c:pt idx="15">
                  <c:v>0.0618381992925089</c:v>
                </c:pt>
                <c:pt idx="16">
                  <c:v>0.0624578953231208</c:v>
                </c:pt>
                <c:pt idx="17">
                  <c:v>0.0630775913537323</c:v>
                </c:pt>
                <c:pt idx="18">
                  <c:v>0.0636972873843443</c:v>
                </c:pt>
                <c:pt idx="19">
                  <c:v>0.064316983414956</c:v>
                </c:pt>
                <c:pt idx="20">
                  <c:v>0.0649366794455678</c:v>
                </c:pt>
                <c:pt idx="21">
                  <c:v>0.0655563754761795</c:v>
                </c:pt>
                <c:pt idx="22">
                  <c:v>0.0661760715067913</c:v>
                </c:pt>
                <c:pt idx="23">
                  <c:v>0.066795767537403</c:v>
                </c:pt>
                <c:pt idx="24">
                  <c:v>0.0674154635680148</c:v>
                </c:pt>
                <c:pt idx="25">
                  <c:v>0.0680351595986266</c:v>
                </c:pt>
                <c:pt idx="26">
                  <c:v>0.0686548556292383</c:v>
                </c:pt>
                <c:pt idx="27">
                  <c:v>0.0692745516598501</c:v>
                </c:pt>
                <c:pt idx="28">
                  <c:v>0.0698942476904618</c:v>
                </c:pt>
                <c:pt idx="29">
                  <c:v>0.0705139437210736</c:v>
                </c:pt>
                <c:pt idx="30">
                  <c:v>0.0711336397516853</c:v>
                </c:pt>
                <c:pt idx="31">
                  <c:v>0.0717533357822969</c:v>
                </c:pt>
                <c:pt idx="32">
                  <c:v>0.0723730318129087</c:v>
                </c:pt>
                <c:pt idx="33">
                  <c:v>0.0729927278435203</c:v>
                </c:pt>
                <c:pt idx="34">
                  <c:v>0.0736124238741321</c:v>
                </c:pt>
                <c:pt idx="35">
                  <c:v>0.0742321199047439</c:v>
                </c:pt>
                <c:pt idx="36">
                  <c:v>0.0748518159353556</c:v>
                </c:pt>
                <c:pt idx="37">
                  <c:v>0.0754715119659673</c:v>
                </c:pt>
                <c:pt idx="38">
                  <c:v>0.0760912079965791</c:v>
                </c:pt>
                <c:pt idx="39">
                  <c:v>0.0767109040271909</c:v>
                </c:pt>
                <c:pt idx="40">
                  <c:v>0.0773306000578026</c:v>
                </c:pt>
                <c:pt idx="41">
                  <c:v>0.0779502960884144</c:v>
                </c:pt>
                <c:pt idx="42">
                  <c:v>0.0785699921190261</c:v>
                </c:pt>
                <c:pt idx="43">
                  <c:v>0.0791896881496379</c:v>
                </c:pt>
                <c:pt idx="44">
                  <c:v>0.0798093841802499</c:v>
                </c:pt>
                <c:pt idx="45">
                  <c:v>0.0804290802108608</c:v>
                </c:pt>
                <c:pt idx="46">
                  <c:v>0.0810487762414725</c:v>
                </c:pt>
                <c:pt idx="47">
                  <c:v>0.0816684722720843</c:v>
                </c:pt>
                <c:pt idx="48">
                  <c:v>0.082288168302696</c:v>
                </c:pt>
                <c:pt idx="49">
                  <c:v>0.0829078643333333</c:v>
                </c:pt>
              </c:numCache>
            </c:numRef>
          </c:cat>
          <c:val>
            <c:numRef>
              <c:f>'Portfølje Sverige '!$F$71:$F$120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'Portfølje Sverige '!$G$70</c:f>
              <c:strCache>
                <c:ptCount val="1"/>
                <c:pt idx="0">
                  <c:v>Kontor</c:v>
                </c:pt>
              </c:strCache>
            </c:strRef>
          </c:tx>
          <c:spPr>
            <a:solidFill>
              <a:schemeClr val="dk1">
                <a:tint val="30000"/>
              </a:schemeClr>
            </a:solidFill>
            <a:ln>
              <a:noFill/>
            </a:ln>
            <a:effectLst/>
          </c:spPr>
          <c:cat>
            <c:numRef>
              <c:f>'Portfølje Sverige '!$B$71:$B$120</c:f>
              <c:numCache>
                <c:formatCode>[=0]0;[&gt;0]0.00</c:formatCode>
                <c:ptCount val="50"/>
                <c:pt idx="0">
                  <c:v>0.0525427588333333</c:v>
                </c:pt>
                <c:pt idx="1">
                  <c:v>0.0531624548639443</c:v>
                </c:pt>
                <c:pt idx="2">
                  <c:v>0.0537821508945561</c:v>
                </c:pt>
                <c:pt idx="3">
                  <c:v>0.0544018469251678</c:v>
                </c:pt>
                <c:pt idx="4">
                  <c:v>0.0550215429557796</c:v>
                </c:pt>
                <c:pt idx="5">
                  <c:v>0.0556412389863914</c:v>
                </c:pt>
                <c:pt idx="6">
                  <c:v>0.0562609350170031</c:v>
                </c:pt>
                <c:pt idx="7">
                  <c:v>0.0568806310476148</c:v>
                </c:pt>
                <c:pt idx="8">
                  <c:v>0.0575003270782266</c:v>
                </c:pt>
                <c:pt idx="9">
                  <c:v>0.0581200231088384</c:v>
                </c:pt>
                <c:pt idx="10">
                  <c:v>0.0587397191394502</c:v>
                </c:pt>
                <c:pt idx="11">
                  <c:v>0.059359415170062</c:v>
                </c:pt>
                <c:pt idx="12">
                  <c:v>0.0599791112006736</c:v>
                </c:pt>
                <c:pt idx="13">
                  <c:v>0.0605988072312855</c:v>
                </c:pt>
                <c:pt idx="14">
                  <c:v>0.0612185032618972</c:v>
                </c:pt>
                <c:pt idx="15">
                  <c:v>0.0618381992925089</c:v>
                </c:pt>
                <c:pt idx="16">
                  <c:v>0.0624578953231208</c:v>
                </c:pt>
                <c:pt idx="17">
                  <c:v>0.0630775913537323</c:v>
                </c:pt>
                <c:pt idx="18">
                  <c:v>0.0636972873843443</c:v>
                </c:pt>
                <c:pt idx="19">
                  <c:v>0.064316983414956</c:v>
                </c:pt>
                <c:pt idx="20">
                  <c:v>0.0649366794455678</c:v>
                </c:pt>
                <c:pt idx="21">
                  <c:v>0.0655563754761795</c:v>
                </c:pt>
                <c:pt idx="22">
                  <c:v>0.0661760715067913</c:v>
                </c:pt>
                <c:pt idx="23">
                  <c:v>0.066795767537403</c:v>
                </c:pt>
                <c:pt idx="24">
                  <c:v>0.0674154635680148</c:v>
                </c:pt>
                <c:pt idx="25">
                  <c:v>0.0680351595986266</c:v>
                </c:pt>
                <c:pt idx="26">
                  <c:v>0.0686548556292383</c:v>
                </c:pt>
                <c:pt idx="27">
                  <c:v>0.0692745516598501</c:v>
                </c:pt>
                <c:pt idx="28">
                  <c:v>0.0698942476904618</c:v>
                </c:pt>
                <c:pt idx="29">
                  <c:v>0.0705139437210736</c:v>
                </c:pt>
                <c:pt idx="30">
                  <c:v>0.0711336397516853</c:v>
                </c:pt>
                <c:pt idx="31">
                  <c:v>0.0717533357822969</c:v>
                </c:pt>
                <c:pt idx="32">
                  <c:v>0.0723730318129087</c:v>
                </c:pt>
                <c:pt idx="33">
                  <c:v>0.0729927278435203</c:v>
                </c:pt>
                <c:pt idx="34">
                  <c:v>0.0736124238741321</c:v>
                </c:pt>
                <c:pt idx="35">
                  <c:v>0.0742321199047439</c:v>
                </c:pt>
                <c:pt idx="36">
                  <c:v>0.0748518159353556</c:v>
                </c:pt>
                <c:pt idx="37">
                  <c:v>0.0754715119659673</c:v>
                </c:pt>
                <c:pt idx="38">
                  <c:v>0.0760912079965791</c:v>
                </c:pt>
                <c:pt idx="39">
                  <c:v>0.0767109040271909</c:v>
                </c:pt>
                <c:pt idx="40">
                  <c:v>0.0773306000578026</c:v>
                </c:pt>
                <c:pt idx="41">
                  <c:v>0.0779502960884144</c:v>
                </c:pt>
                <c:pt idx="42">
                  <c:v>0.0785699921190261</c:v>
                </c:pt>
                <c:pt idx="43">
                  <c:v>0.0791896881496379</c:v>
                </c:pt>
                <c:pt idx="44">
                  <c:v>0.0798093841802499</c:v>
                </c:pt>
                <c:pt idx="45">
                  <c:v>0.0804290802108608</c:v>
                </c:pt>
                <c:pt idx="46">
                  <c:v>0.0810487762414725</c:v>
                </c:pt>
                <c:pt idx="47">
                  <c:v>0.0816684722720843</c:v>
                </c:pt>
                <c:pt idx="48">
                  <c:v>0.082288168302696</c:v>
                </c:pt>
                <c:pt idx="49">
                  <c:v>0.0829078643333333</c:v>
                </c:pt>
              </c:numCache>
            </c:numRef>
          </c:cat>
          <c:val>
            <c:numRef>
              <c:f>'Portfølje Sverige '!$G$71:$G$120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'Portfølje Sverige '!$H$70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chemeClr val="dk1">
                <a:tint val="60000"/>
              </a:schemeClr>
            </a:solidFill>
            <a:ln>
              <a:noFill/>
            </a:ln>
            <a:effectLst/>
          </c:spPr>
          <c:cat>
            <c:numRef>
              <c:f>'Portfølje Sverige '!$B$71:$B$120</c:f>
              <c:numCache>
                <c:formatCode>[=0]0;[&gt;0]0.00</c:formatCode>
                <c:ptCount val="50"/>
                <c:pt idx="0">
                  <c:v>0.0525427588333333</c:v>
                </c:pt>
                <c:pt idx="1">
                  <c:v>0.0531624548639443</c:v>
                </c:pt>
                <c:pt idx="2">
                  <c:v>0.0537821508945561</c:v>
                </c:pt>
                <c:pt idx="3">
                  <c:v>0.0544018469251678</c:v>
                </c:pt>
                <c:pt idx="4">
                  <c:v>0.0550215429557796</c:v>
                </c:pt>
                <c:pt idx="5">
                  <c:v>0.0556412389863914</c:v>
                </c:pt>
                <c:pt idx="6">
                  <c:v>0.0562609350170031</c:v>
                </c:pt>
                <c:pt idx="7">
                  <c:v>0.0568806310476148</c:v>
                </c:pt>
                <c:pt idx="8">
                  <c:v>0.0575003270782266</c:v>
                </c:pt>
                <c:pt idx="9">
                  <c:v>0.0581200231088384</c:v>
                </c:pt>
                <c:pt idx="10">
                  <c:v>0.0587397191394502</c:v>
                </c:pt>
                <c:pt idx="11">
                  <c:v>0.059359415170062</c:v>
                </c:pt>
                <c:pt idx="12">
                  <c:v>0.0599791112006736</c:v>
                </c:pt>
                <c:pt idx="13">
                  <c:v>0.0605988072312855</c:v>
                </c:pt>
                <c:pt idx="14">
                  <c:v>0.0612185032618972</c:v>
                </c:pt>
                <c:pt idx="15">
                  <c:v>0.0618381992925089</c:v>
                </c:pt>
                <c:pt idx="16">
                  <c:v>0.0624578953231208</c:v>
                </c:pt>
                <c:pt idx="17">
                  <c:v>0.0630775913537323</c:v>
                </c:pt>
                <c:pt idx="18">
                  <c:v>0.0636972873843443</c:v>
                </c:pt>
                <c:pt idx="19">
                  <c:v>0.064316983414956</c:v>
                </c:pt>
                <c:pt idx="20">
                  <c:v>0.0649366794455678</c:v>
                </c:pt>
                <c:pt idx="21">
                  <c:v>0.0655563754761795</c:v>
                </c:pt>
                <c:pt idx="22">
                  <c:v>0.0661760715067913</c:v>
                </c:pt>
                <c:pt idx="23">
                  <c:v>0.066795767537403</c:v>
                </c:pt>
                <c:pt idx="24">
                  <c:v>0.0674154635680148</c:v>
                </c:pt>
                <c:pt idx="25">
                  <c:v>0.0680351595986266</c:v>
                </c:pt>
                <c:pt idx="26">
                  <c:v>0.0686548556292383</c:v>
                </c:pt>
                <c:pt idx="27">
                  <c:v>0.0692745516598501</c:v>
                </c:pt>
                <c:pt idx="28">
                  <c:v>0.0698942476904618</c:v>
                </c:pt>
                <c:pt idx="29">
                  <c:v>0.0705139437210736</c:v>
                </c:pt>
                <c:pt idx="30">
                  <c:v>0.0711336397516853</c:v>
                </c:pt>
                <c:pt idx="31">
                  <c:v>0.0717533357822969</c:v>
                </c:pt>
                <c:pt idx="32">
                  <c:v>0.0723730318129087</c:v>
                </c:pt>
                <c:pt idx="33">
                  <c:v>0.0729927278435203</c:v>
                </c:pt>
                <c:pt idx="34">
                  <c:v>0.0736124238741321</c:v>
                </c:pt>
                <c:pt idx="35">
                  <c:v>0.0742321199047439</c:v>
                </c:pt>
                <c:pt idx="36">
                  <c:v>0.0748518159353556</c:v>
                </c:pt>
                <c:pt idx="37">
                  <c:v>0.0754715119659673</c:v>
                </c:pt>
                <c:pt idx="38">
                  <c:v>0.0760912079965791</c:v>
                </c:pt>
                <c:pt idx="39">
                  <c:v>0.0767109040271909</c:v>
                </c:pt>
                <c:pt idx="40">
                  <c:v>0.0773306000578026</c:v>
                </c:pt>
                <c:pt idx="41">
                  <c:v>0.0779502960884144</c:v>
                </c:pt>
                <c:pt idx="42">
                  <c:v>0.0785699921190261</c:v>
                </c:pt>
                <c:pt idx="43">
                  <c:v>0.0791896881496379</c:v>
                </c:pt>
                <c:pt idx="44">
                  <c:v>0.0798093841802499</c:v>
                </c:pt>
                <c:pt idx="45">
                  <c:v>0.0804290802108608</c:v>
                </c:pt>
                <c:pt idx="46">
                  <c:v>0.0810487762414725</c:v>
                </c:pt>
                <c:pt idx="47">
                  <c:v>0.0816684722720843</c:v>
                </c:pt>
                <c:pt idx="48">
                  <c:v>0.082288168302696</c:v>
                </c:pt>
                <c:pt idx="49">
                  <c:v>0.0829078643333333</c:v>
                </c:pt>
              </c:numCache>
            </c:numRef>
          </c:cat>
          <c:val>
            <c:numRef>
              <c:f>'Portfølje Sverige '!$H$71:$H$120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'Portfølje Sverige '!$I$70</c:f>
              <c:strCache>
                <c:ptCount val="1"/>
                <c:pt idx="0">
                  <c:v>Bolig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noFill/>
            </a:ln>
            <a:effectLst/>
          </c:spPr>
          <c:cat>
            <c:numRef>
              <c:f>'Portfølje Sverige '!$B$71:$B$120</c:f>
              <c:numCache>
                <c:formatCode>[=0]0;[&gt;0]0.00</c:formatCode>
                <c:ptCount val="50"/>
                <c:pt idx="0">
                  <c:v>0.0525427588333333</c:v>
                </c:pt>
                <c:pt idx="1">
                  <c:v>0.0531624548639443</c:v>
                </c:pt>
                <c:pt idx="2">
                  <c:v>0.0537821508945561</c:v>
                </c:pt>
                <c:pt idx="3">
                  <c:v>0.0544018469251678</c:v>
                </c:pt>
                <c:pt idx="4">
                  <c:v>0.0550215429557796</c:v>
                </c:pt>
                <c:pt idx="5">
                  <c:v>0.0556412389863914</c:v>
                </c:pt>
                <c:pt idx="6">
                  <c:v>0.0562609350170031</c:v>
                </c:pt>
                <c:pt idx="7">
                  <c:v>0.0568806310476148</c:v>
                </c:pt>
                <c:pt idx="8">
                  <c:v>0.0575003270782266</c:v>
                </c:pt>
                <c:pt idx="9">
                  <c:v>0.0581200231088384</c:v>
                </c:pt>
                <c:pt idx="10">
                  <c:v>0.0587397191394502</c:v>
                </c:pt>
                <c:pt idx="11">
                  <c:v>0.059359415170062</c:v>
                </c:pt>
                <c:pt idx="12">
                  <c:v>0.0599791112006736</c:v>
                </c:pt>
                <c:pt idx="13">
                  <c:v>0.0605988072312855</c:v>
                </c:pt>
                <c:pt idx="14">
                  <c:v>0.0612185032618972</c:v>
                </c:pt>
                <c:pt idx="15">
                  <c:v>0.0618381992925089</c:v>
                </c:pt>
                <c:pt idx="16">
                  <c:v>0.0624578953231208</c:v>
                </c:pt>
                <c:pt idx="17">
                  <c:v>0.0630775913537323</c:v>
                </c:pt>
                <c:pt idx="18">
                  <c:v>0.0636972873843443</c:v>
                </c:pt>
                <c:pt idx="19">
                  <c:v>0.064316983414956</c:v>
                </c:pt>
                <c:pt idx="20">
                  <c:v>0.0649366794455678</c:v>
                </c:pt>
                <c:pt idx="21">
                  <c:v>0.0655563754761795</c:v>
                </c:pt>
                <c:pt idx="22">
                  <c:v>0.0661760715067913</c:v>
                </c:pt>
                <c:pt idx="23">
                  <c:v>0.066795767537403</c:v>
                </c:pt>
                <c:pt idx="24">
                  <c:v>0.0674154635680148</c:v>
                </c:pt>
                <c:pt idx="25">
                  <c:v>0.0680351595986266</c:v>
                </c:pt>
                <c:pt idx="26">
                  <c:v>0.0686548556292383</c:v>
                </c:pt>
                <c:pt idx="27">
                  <c:v>0.0692745516598501</c:v>
                </c:pt>
                <c:pt idx="28">
                  <c:v>0.0698942476904618</c:v>
                </c:pt>
                <c:pt idx="29">
                  <c:v>0.0705139437210736</c:v>
                </c:pt>
                <c:pt idx="30">
                  <c:v>0.0711336397516853</c:v>
                </c:pt>
                <c:pt idx="31">
                  <c:v>0.0717533357822969</c:v>
                </c:pt>
                <c:pt idx="32">
                  <c:v>0.0723730318129087</c:v>
                </c:pt>
                <c:pt idx="33">
                  <c:v>0.0729927278435203</c:v>
                </c:pt>
                <c:pt idx="34">
                  <c:v>0.0736124238741321</c:v>
                </c:pt>
                <c:pt idx="35">
                  <c:v>0.0742321199047439</c:v>
                </c:pt>
                <c:pt idx="36">
                  <c:v>0.0748518159353556</c:v>
                </c:pt>
                <c:pt idx="37">
                  <c:v>0.0754715119659673</c:v>
                </c:pt>
                <c:pt idx="38">
                  <c:v>0.0760912079965791</c:v>
                </c:pt>
                <c:pt idx="39">
                  <c:v>0.0767109040271909</c:v>
                </c:pt>
                <c:pt idx="40">
                  <c:v>0.0773306000578026</c:v>
                </c:pt>
                <c:pt idx="41">
                  <c:v>0.0779502960884144</c:v>
                </c:pt>
                <c:pt idx="42">
                  <c:v>0.0785699921190261</c:v>
                </c:pt>
                <c:pt idx="43">
                  <c:v>0.0791896881496379</c:v>
                </c:pt>
                <c:pt idx="44">
                  <c:v>0.0798093841802499</c:v>
                </c:pt>
                <c:pt idx="45">
                  <c:v>0.0804290802108608</c:v>
                </c:pt>
                <c:pt idx="46">
                  <c:v>0.0810487762414725</c:v>
                </c:pt>
                <c:pt idx="47">
                  <c:v>0.0816684722720843</c:v>
                </c:pt>
                <c:pt idx="48">
                  <c:v>0.082288168302696</c:v>
                </c:pt>
                <c:pt idx="49">
                  <c:v>0.0829078643333333</c:v>
                </c:pt>
              </c:numCache>
            </c:numRef>
          </c:cat>
          <c:val>
            <c:numRef>
              <c:f>'Portfølje Sverige '!$I$71:$I$120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1.38777878078145E-17</c:v>
                </c:pt>
              </c:numCache>
            </c:numRef>
          </c:val>
        </c:ser>
        <c:ser>
          <c:idx val="7"/>
          <c:order val="7"/>
          <c:tx>
            <c:strRef>
              <c:f>'Portfølje Sverige '!$J$70</c:f>
              <c:strCache>
                <c:ptCount val="1"/>
                <c:pt idx="0">
                  <c:v>Andre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'Portfølje Sverige '!$B$71:$B$120</c:f>
              <c:numCache>
                <c:formatCode>[=0]0;[&gt;0]0.00</c:formatCode>
                <c:ptCount val="50"/>
                <c:pt idx="0">
                  <c:v>0.0525427588333333</c:v>
                </c:pt>
                <c:pt idx="1">
                  <c:v>0.0531624548639443</c:v>
                </c:pt>
                <c:pt idx="2">
                  <c:v>0.0537821508945561</c:v>
                </c:pt>
                <c:pt idx="3">
                  <c:v>0.0544018469251678</c:v>
                </c:pt>
                <c:pt idx="4">
                  <c:v>0.0550215429557796</c:v>
                </c:pt>
                <c:pt idx="5">
                  <c:v>0.0556412389863914</c:v>
                </c:pt>
                <c:pt idx="6">
                  <c:v>0.0562609350170031</c:v>
                </c:pt>
                <c:pt idx="7">
                  <c:v>0.0568806310476148</c:v>
                </c:pt>
                <c:pt idx="8">
                  <c:v>0.0575003270782266</c:v>
                </c:pt>
                <c:pt idx="9">
                  <c:v>0.0581200231088384</c:v>
                </c:pt>
                <c:pt idx="10">
                  <c:v>0.0587397191394502</c:v>
                </c:pt>
                <c:pt idx="11">
                  <c:v>0.059359415170062</c:v>
                </c:pt>
                <c:pt idx="12">
                  <c:v>0.0599791112006736</c:v>
                </c:pt>
                <c:pt idx="13">
                  <c:v>0.0605988072312855</c:v>
                </c:pt>
                <c:pt idx="14">
                  <c:v>0.0612185032618972</c:v>
                </c:pt>
                <c:pt idx="15">
                  <c:v>0.0618381992925089</c:v>
                </c:pt>
                <c:pt idx="16">
                  <c:v>0.0624578953231208</c:v>
                </c:pt>
                <c:pt idx="17">
                  <c:v>0.0630775913537323</c:v>
                </c:pt>
                <c:pt idx="18">
                  <c:v>0.0636972873843443</c:v>
                </c:pt>
                <c:pt idx="19">
                  <c:v>0.064316983414956</c:v>
                </c:pt>
                <c:pt idx="20">
                  <c:v>0.0649366794455678</c:v>
                </c:pt>
                <c:pt idx="21">
                  <c:v>0.0655563754761795</c:v>
                </c:pt>
                <c:pt idx="22">
                  <c:v>0.0661760715067913</c:v>
                </c:pt>
                <c:pt idx="23">
                  <c:v>0.066795767537403</c:v>
                </c:pt>
                <c:pt idx="24">
                  <c:v>0.0674154635680148</c:v>
                </c:pt>
                <c:pt idx="25">
                  <c:v>0.0680351595986266</c:v>
                </c:pt>
                <c:pt idx="26">
                  <c:v>0.0686548556292383</c:v>
                </c:pt>
                <c:pt idx="27">
                  <c:v>0.0692745516598501</c:v>
                </c:pt>
                <c:pt idx="28">
                  <c:v>0.0698942476904618</c:v>
                </c:pt>
                <c:pt idx="29">
                  <c:v>0.0705139437210736</c:v>
                </c:pt>
                <c:pt idx="30">
                  <c:v>0.0711336397516853</c:v>
                </c:pt>
                <c:pt idx="31">
                  <c:v>0.0717533357822969</c:v>
                </c:pt>
                <c:pt idx="32">
                  <c:v>0.0723730318129087</c:v>
                </c:pt>
                <c:pt idx="33">
                  <c:v>0.0729927278435203</c:v>
                </c:pt>
                <c:pt idx="34">
                  <c:v>0.0736124238741321</c:v>
                </c:pt>
                <c:pt idx="35">
                  <c:v>0.0742321199047439</c:v>
                </c:pt>
                <c:pt idx="36">
                  <c:v>0.0748518159353556</c:v>
                </c:pt>
                <c:pt idx="37">
                  <c:v>0.0754715119659673</c:v>
                </c:pt>
                <c:pt idx="38">
                  <c:v>0.0760912079965791</c:v>
                </c:pt>
                <c:pt idx="39">
                  <c:v>0.0767109040271909</c:v>
                </c:pt>
                <c:pt idx="40">
                  <c:v>0.0773306000578026</c:v>
                </c:pt>
                <c:pt idx="41">
                  <c:v>0.0779502960884144</c:v>
                </c:pt>
                <c:pt idx="42">
                  <c:v>0.0785699921190261</c:v>
                </c:pt>
                <c:pt idx="43">
                  <c:v>0.0791896881496379</c:v>
                </c:pt>
                <c:pt idx="44">
                  <c:v>0.0798093841802499</c:v>
                </c:pt>
                <c:pt idx="45">
                  <c:v>0.0804290802108608</c:v>
                </c:pt>
                <c:pt idx="46">
                  <c:v>0.0810487762414725</c:v>
                </c:pt>
                <c:pt idx="47">
                  <c:v>0.0816684722720843</c:v>
                </c:pt>
                <c:pt idx="48">
                  <c:v>0.082288168302696</c:v>
                </c:pt>
                <c:pt idx="49">
                  <c:v>0.0829078643333333</c:v>
                </c:pt>
              </c:numCache>
            </c:numRef>
          </c:cat>
          <c:val>
            <c:numRef>
              <c:f>'Portfølje Sverige '!$J$71:$J$120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0937680"/>
        <c:axId val="2119960384"/>
      </c:areaChart>
      <c:catAx>
        <c:axId val="-21309376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[=0]0;[&gt;0]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19960384"/>
        <c:crosses val="autoZero"/>
        <c:auto val="1"/>
        <c:lblAlgn val="ctr"/>
        <c:lblOffset val="100"/>
        <c:tickLblSkip val="7"/>
        <c:noMultiLvlLbl val="0"/>
      </c:catAx>
      <c:valAx>
        <c:axId val="211996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30937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Aksjer,</a:t>
            </a:r>
            <a:r>
              <a:rPr lang="nb-NO" baseline="0"/>
              <a:t> Obligasjoner og Unotert eiendom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'Portfølje Sverige '!$C$123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'Portfølje Sverige '!$B$124:$B$173</c:f>
              <c:numCache>
                <c:formatCode>[=0]0;[&gt;0]0.00</c:formatCode>
                <c:ptCount val="50"/>
                <c:pt idx="0">
                  <c:v>0.052281343736282</c:v>
                </c:pt>
                <c:pt idx="1">
                  <c:v>0.0529906010069704</c:v>
                </c:pt>
                <c:pt idx="2">
                  <c:v>0.0536998582776583</c:v>
                </c:pt>
                <c:pt idx="3">
                  <c:v>0.054409115548346</c:v>
                </c:pt>
                <c:pt idx="4">
                  <c:v>0.055118372819034</c:v>
                </c:pt>
                <c:pt idx="5">
                  <c:v>0.0558276300897219</c:v>
                </c:pt>
                <c:pt idx="6">
                  <c:v>0.0565368873604099</c:v>
                </c:pt>
                <c:pt idx="7">
                  <c:v>0.057246144631098</c:v>
                </c:pt>
                <c:pt idx="8">
                  <c:v>0.0579554019017859</c:v>
                </c:pt>
                <c:pt idx="9">
                  <c:v>0.0586646591724739</c:v>
                </c:pt>
                <c:pt idx="10">
                  <c:v>0.0593739164431619</c:v>
                </c:pt>
                <c:pt idx="11">
                  <c:v>0.06008317371385</c:v>
                </c:pt>
                <c:pt idx="12">
                  <c:v>0.060792430984538</c:v>
                </c:pt>
                <c:pt idx="13">
                  <c:v>0.0615016882552261</c:v>
                </c:pt>
                <c:pt idx="14">
                  <c:v>0.0622109455259142</c:v>
                </c:pt>
                <c:pt idx="15">
                  <c:v>0.0629202027966023</c:v>
                </c:pt>
                <c:pt idx="16">
                  <c:v>0.0636294600672902</c:v>
                </c:pt>
                <c:pt idx="17">
                  <c:v>0.0643387173379784</c:v>
                </c:pt>
                <c:pt idx="18">
                  <c:v>0.0650479746086664</c:v>
                </c:pt>
                <c:pt idx="19">
                  <c:v>0.0657572318793544</c:v>
                </c:pt>
                <c:pt idx="20">
                  <c:v>0.0664664891500426</c:v>
                </c:pt>
                <c:pt idx="21">
                  <c:v>0.0671757464207305</c:v>
                </c:pt>
                <c:pt idx="22">
                  <c:v>0.0678850036914186</c:v>
                </c:pt>
                <c:pt idx="23">
                  <c:v>0.0685942609621066</c:v>
                </c:pt>
                <c:pt idx="24">
                  <c:v>0.0693035182327946</c:v>
                </c:pt>
                <c:pt idx="25">
                  <c:v>0.0700127755034826</c:v>
                </c:pt>
                <c:pt idx="26">
                  <c:v>0.0707220327741706</c:v>
                </c:pt>
                <c:pt idx="27">
                  <c:v>0.0714312900448585</c:v>
                </c:pt>
                <c:pt idx="28">
                  <c:v>0.0721405473155467</c:v>
                </c:pt>
                <c:pt idx="29">
                  <c:v>0.0728498045862346</c:v>
                </c:pt>
                <c:pt idx="30">
                  <c:v>0.0735590618569227</c:v>
                </c:pt>
                <c:pt idx="31">
                  <c:v>0.0742683191276107</c:v>
                </c:pt>
                <c:pt idx="32">
                  <c:v>0.0749775763982988</c:v>
                </c:pt>
                <c:pt idx="33">
                  <c:v>0.0756868336689866</c:v>
                </c:pt>
                <c:pt idx="34">
                  <c:v>0.0763960909396747</c:v>
                </c:pt>
                <c:pt idx="35">
                  <c:v>0.0771053482103628</c:v>
                </c:pt>
                <c:pt idx="36">
                  <c:v>0.0778146054810507</c:v>
                </c:pt>
                <c:pt idx="37">
                  <c:v>0.0785238627517388</c:v>
                </c:pt>
                <c:pt idx="38">
                  <c:v>0.0792331200224268</c:v>
                </c:pt>
                <c:pt idx="39">
                  <c:v>0.0799423772931148</c:v>
                </c:pt>
                <c:pt idx="40">
                  <c:v>0.0806516345638027</c:v>
                </c:pt>
                <c:pt idx="41">
                  <c:v>0.0813608918344908</c:v>
                </c:pt>
                <c:pt idx="42">
                  <c:v>0.0820701491051789</c:v>
                </c:pt>
                <c:pt idx="43">
                  <c:v>0.0827794063758668</c:v>
                </c:pt>
                <c:pt idx="44">
                  <c:v>0.0834886636465548</c:v>
                </c:pt>
                <c:pt idx="45">
                  <c:v>0.0841979209172429</c:v>
                </c:pt>
                <c:pt idx="46">
                  <c:v>0.0849071781879308</c:v>
                </c:pt>
                <c:pt idx="47">
                  <c:v>0.0856164354586188</c:v>
                </c:pt>
                <c:pt idx="48">
                  <c:v>0.086325692729307</c:v>
                </c:pt>
                <c:pt idx="49">
                  <c:v>0.08703495</c:v>
                </c:pt>
              </c:numCache>
            </c:numRef>
          </c:cat>
          <c:val>
            <c:numRef>
              <c:f>'Portfølje Sverige '!$C$124:$C$173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'Portfølje Sverige '!$D$123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'Portfølje Sverige '!$B$124:$B$173</c:f>
              <c:numCache>
                <c:formatCode>[=0]0;[&gt;0]0.00</c:formatCode>
                <c:ptCount val="50"/>
                <c:pt idx="0">
                  <c:v>0.052281343736282</c:v>
                </c:pt>
                <c:pt idx="1">
                  <c:v>0.0529906010069704</c:v>
                </c:pt>
                <c:pt idx="2">
                  <c:v>0.0536998582776583</c:v>
                </c:pt>
                <c:pt idx="3">
                  <c:v>0.054409115548346</c:v>
                </c:pt>
                <c:pt idx="4">
                  <c:v>0.055118372819034</c:v>
                </c:pt>
                <c:pt idx="5">
                  <c:v>0.0558276300897219</c:v>
                </c:pt>
                <c:pt idx="6">
                  <c:v>0.0565368873604099</c:v>
                </c:pt>
                <c:pt idx="7">
                  <c:v>0.057246144631098</c:v>
                </c:pt>
                <c:pt idx="8">
                  <c:v>0.0579554019017859</c:v>
                </c:pt>
                <c:pt idx="9">
                  <c:v>0.0586646591724739</c:v>
                </c:pt>
                <c:pt idx="10">
                  <c:v>0.0593739164431619</c:v>
                </c:pt>
                <c:pt idx="11">
                  <c:v>0.06008317371385</c:v>
                </c:pt>
                <c:pt idx="12">
                  <c:v>0.060792430984538</c:v>
                </c:pt>
                <c:pt idx="13">
                  <c:v>0.0615016882552261</c:v>
                </c:pt>
                <c:pt idx="14">
                  <c:v>0.0622109455259142</c:v>
                </c:pt>
                <c:pt idx="15">
                  <c:v>0.0629202027966023</c:v>
                </c:pt>
                <c:pt idx="16">
                  <c:v>0.0636294600672902</c:v>
                </c:pt>
                <c:pt idx="17">
                  <c:v>0.0643387173379784</c:v>
                </c:pt>
                <c:pt idx="18">
                  <c:v>0.0650479746086664</c:v>
                </c:pt>
                <c:pt idx="19">
                  <c:v>0.0657572318793544</c:v>
                </c:pt>
                <c:pt idx="20">
                  <c:v>0.0664664891500426</c:v>
                </c:pt>
                <c:pt idx="21">
                  <c:v>0.0671757464207305</c:v>
                </c:pt>
                <c:pt idx="22">
                  <c:v>0.0678850036914186</c:v>
                </c:pt>
                <c:pt idx="23">
                  <c:v>0.0685942609621066</c:v>
                </c:pt>
                <c:pt idx="24">
                  <c:v>0.0693035182327946</c:v>
                </c:pt>
                <c:pt idx="25">
                  <c:v>0.0700127755034826</c:v>
                </c:pt>
                <c:pt idx="26">
                  <c:v>0.0707220327741706</c:v>
                </c:pt>
                <c:pt idx="27">
                  <c:v>0.0714312900448585</c:v>
                </c:pt>
                <c:pt idx="28">
                  <c:v>0.0721405473155467</c:v>
                </c:pt>
                <c:pt idx="29">
                  <c:v>0.0728498045862346</c:v>
                </c:pt>
                <c:pt idx="30">
                  <c:v>0.0735590618569227</c:v>
                </c:pt>
                <c:pt idx="31">
                  <c:v>0.0742683191276107</c:v>
                </c:pt>
                <c:pt idx="32">
                  <c:v>0.0749775763982988</c:v>
                </c:pt>
                <c:pt idx="33">
                  <c:v>0.0756868336689866</c:v>
                </c:pt>
                <c:pt idx="34">
                  <c:v>0.0763960909396747</c:v>
                </c:pt>
                <c:pt idx="35">
                  <c:v>0.0771053482103628</c:v>
                </c:pt>
                <c:pt idx="36">
                  <c:v>0.0778146054810507</c:v>
                </c:pt>
                <c:pt idx="37">
                  <c:v>0.0785238627517388</c:v>
                </c:pt>
                <c:pt idx="38">
                  <c:v>0.0792331200224268</c:v>
                </c:pt>
                <c:pt idx="39">
                  <c:v>0.0799423772931148</c:v>
                </c:pt>
                <c:pt idx="40">
                  <c:v>0.0806516345638027</c:v>
                </c:pt>
                <c:pt idx="41">
                  <c:v>0.0813608918344908</c:v>
                </c:pt>
                <c:pt idx="42">
                  <c:v>0.0820701491051789</c:v>
                </c:pt>
                <c:pt idx="43">
                  <c:v>0.0827794063758668</c:v>
                </c:pt>
                <c:pt idx="44">
                  <c:v>0.0834886636465548</c:v>
                </c:pt>
                <c:pt idx="45">
                  <c:v>0.0841979209172429</c:v>
                </c:pt>
                <c:pt idx="46">
                  <c:v>0.0849071781879308</c:v>
                </c:pt>
                <c:pt idx="47">
                  <c:v>0.0856164354586188</c:v>
                </c:pt>
                <c:pt idx="48">
                  <c:v>0.086325692729307</c:v>
                </c:pt>
                <c:pt idx="49">
                  <c:v>0.08703495</c:v>
                </c:pt>
              </c:numCache>
            </c:numRef>
          </c:cat>
          <c:val>
            <c:numRef>
              <c:f>'Portfølje Sverige '!$D$124:$D$173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4.88758339356465E-16</c:v>
                </c:pt>
                <c:pt idx="3">
                  <c:v>3.58545658440956E-16</c:v>
                </c:pt>
                <c:pt idx="4">
                  <c:v>3.8890331927055E-16</c:v>
                </c:pt>
                <c:pt idx="5">
                  <c:v>3.35018471298021E-16</c:v>
                </c:pt>
                <c:pt idx="6">
                  <c:v>5.01551924991794E-16</c:v>
                </c:pt>
                <c:pt idx="7">
                  <c:v>5.58580959264532E-16</c:v>
                </c:pt>
                <c:pt idx="8">
                  <c:v>6.15393153102772E-16</c:v>
                </c:pt>
                <c:pt idx="9">
                  <c:v>6.72205346941013E-16</c:v>
                </c:pt>
                <c:pt idx="10">
                  <c:v>7.28583859910259E-16</c:v>
                </c:pt>
                <c:pt idx="11">
                  <c:v>8.43509290193722E-16</c:v>
                </c:pt>
                <c:pt idx="12">
                  <c:v>9.61687326994642E-16</c:v>
                </c:pt>
                <c:pt idx="13">
                  <c:v>1.07292646989166E-15</c:v>
                </c:pt>
                <c:pt idx="14">
                  <c:v>1.18828558104411E-15</c:v>
                </c:pt>
                <c:pt idx="15">
                  <c:v>1.19392343234104E-15</c:v>
                </c:pt>
                <c:pt idx="16">
                  <c:v>1.41813644161104E-15</c:v>
                </c:pt>
                <c:pt idx="17">
                  <c:v>1.53262819102551E-15</c:v>
                </c:pt>
                <c:pt idx="18">
                  <c:v>1.64885466391596E-15</c:v>
                </c:pt>
                <c:pt idx="19">
                  <c:v>1.76594849854439E-15</c:v>
                </c:pt>
                <c:pt idx="20">
                  <c:v>1.87957288622087E-15</c:v>
                </c:pt>
                <c:pt idx="21">
                  <c:v>2.00317193388422E-15</c:v>
                </c:pt>
                <c:pt idx="22">
                  <c:v>2.01488131734706E-15</c:v>
                </c:pt>
                <c:pt idx="23">
                  <c:v>2.25080371007991E-15</c:v>
                </c:pt>
                <c:pt idx="24">
                  <c:v>2.37353539600527E-15</c:v>
                </c:pt>
                <c:pt idx="25">
                  <c:v>2.49973652888258E-15</c:v>
                </c:pt>
                <c:pt idx="26">
                  <c:v>2.6255039808909E-15</c:v>
                </c:pt>
                <c:pt idx="27">
                  <c:v>2.74953670942324E-15</c:v>
                </c:pt>
                <c:pt idx="28">
                  <c:v>2.8718347144796E-15</c:v>
                </c:pt>
                <c:pt idx="29">
                  <c:v>2.98719382563206E-15</c:v>
                </c:pt>
                <c:pt idx="30">
                  <c:v>3.11643072459233E-15</c:v>
                </c:pt>
                <c:pt idx="31">
                  <c:v>3.24913707050456E-15</c:v>
                </c:pt>
                <c:pt idx="32">
                  <c:v>3.25607596440847E-15</c:v>
                </c:pt>
                <c:pt idx="33">
                  <c:v>3.49546780409327E-15</c:v>
                </c:pt>
                <c:pt idx="34">
                  <c:v>3.61689844741164E-15</c:v>
                </c:pt>
                <c:pt idx="35">
                  <c:v>3.73832909073002E-15</c:v>
                </c:pt>
                <c:pt idx="36">
                  <c:v>3.87190279838023E-15</c:v>
                </c:pt>
                <c:pt idx="37">
                  <c:v>4.00027233560252E-15</c:v>
                </c:pt>
                <c:pt idx="38">
                  <c:v>4.12517242587285E-15</c:v>
                </c:pt>
                <c:pt idx="39">
                  <c:v>4.12690714934882E-15</c:v>
                </c:pt>
                <c:pt idx="40">
                  <c:v>4.36976843598558E-15</c:v>
                </c:pt>
                <c:pt idx="41">
                  <c:v>4.49119907930395E-15</c:v>
                </c:pt>
                <c:pt idx="42">
                  <c:v>4.61436444609831E-15</c:v>
                </c:pt>
                <c:pt idx="43">
                  <c:v>4.74099925984461E-15</c:v>
                </c:pt>
                <c:pt idx="44">
                  <c:v>4.87630769097081E-15</c:v>
                </c:pt>
                <c:pt idx="45">
                  <c:v>4.98559526995734E-15</c:v>
                </c:pt>
                <c:pt idx="46">
                  <c:v>5.11049536022767E-15</c:v>
                </c:pt>
                <c:pt idx="47">
                  <c:v>5.22672183311812E-15</c:v>
                </c:pt>
                <c:pt idx="48">
                  <c:v>5.36896915814822E-15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'Portfølje Sverige '!$E$123</c:f>
              <c:strCache>
                <c:ptCount val="1"/>
                <c:pt idx="0">
                  <c:v>Obligasjoner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'Portfølje Sverige '!$B$124:$B$173</c:f>
              <c:numCache>
                <c:formatCode>[=0]0;[&gt;0]0.00</c:formatCode>
                <c:ptCount val="50"/>
                <c:pt idx="0">
                  <c:v>0.052281343736282</c:v>
                </c:pt>
                <c:pt idx="1">
                  <c:v>0.0529906010069704</c:v>
                </c:pt>
                <c:pt idx="2">
                  <c:v>0.0536998582776583</c:v>
                </c:pt>
                <c:pt idx="3">
                  <c:v>0.054409115548346</c:v>
                </c:pt>
                <c:pt idx="4">
                  <c:v>0.055118372819034</c:v>
                </c:pt>
                <c:pt idx="5">
                  <c:v>0.0558276300897219</c:v>
                </c:pt>
                <c:pt idx="6">
                  <c:v>0.0565368873604099</c:v>
                </c:pt>
                <c:pt idx="7">
                  <c:v>0.057246144631098</c:v>
                </c:pt>
                <c:pt idx="8">
                  <c:v>0.0579554019017859</c:v>
                </c:pt>
                <c:pt idx="9">
                  <c:v>0.0586646591724739</c:v>
                </c:pt>
                <c:pt idx="10">
                  <c:v>0.0593739164431619</c:v>
                </c:pt>
                <c:pt idx="11">
                  <c:v>0.06008317371385</c:v>
                </c:pt>
                <c:pt idx="12">
                  <c:v>0.060792430984538</c:v>
                </c:pt>
                <c:pt idx="13">
                  <c:v>0.0615016882552261</c:v>
                </c:pt>
                <c:pt idx="14">
                  <c:v>0.0622109455259142</c:v>
                </c:pt>
                <c:pt idx="15">
                  <c:v>0.0629202027966023</c:v>
                </c:pt>
                <c:pt idx="16">
                  <c:v>0.0636294600672902</c:v>
                </c:pt>
                <c:pt idx="17">
                  <c:v>0.0643387173379784</c:v>
                </c:pt>
                <c:pt idx="18">
                  <c:v>0.0650479746086664</c:v>
                </c:pt>
                <c:pt idx="19">
                  <c:v>0.0657572318793544</c:v>
                </c:pt>
                <c:pt idx="20">
                  <c:v>0.0664664891500426</c:v>
                </c:pt>
                <c:pt idx="21">
                  <c:v>0.0671757464207305</c:v>
                </c:pt>
                <c:pt idx="22">
                  <c:v>0.0678850036914186</c:v>
                </c:pt>
                <c:pt idx="23">
                  <c:v>0.0685942609621066</c:v>
                </c:pt>
                <c:pt idx="24">
                  <c:v>0.0693035182327946</c:v>
                </c:pt>
                <c:pt idx="25">
                  <c:v>0.0700127755034826</c:v>
                </c:pt>
                <c:pt idx="26">
                  <c:v>0.0707220327741706</c:v>
                </c:pt>
                <c:pt idx="27">
                  <c:v>0.0714312900448585</c:v>
                </c:pt>
                <c:pt idx="28">
                  <c:v>0.0721405473155467</c:v>
                </c:pt>
                <c:pt idx="29">
                  <c:v>0.0728498045862346</c:v>
                </c:pt>
                <c:pt idx="30">
                  <c:v>0.0735590618569227</c:v>
                </c:pt>
                <c:pt idx="31">
                  <c:v>0.0742683191276107</c:v>
                </c:pt>
                <c:pt idx="32">
                  <c:v>0.0749775763982988</c:v>
                </c:pt>
                <c:pt idx="33">
                  <c:v>0.0756868336689866</c:v>
                </c:pt>
                <c:pt idx="34">
                  <c:v>0.0763960909396747</c:v>
                </c:pt>
                <c:pt idx="35">
                  <c:v>0.0771053482103628</c:v>
                </c:pt>
                <c:pt idx="36">
                  <c:v>0.0778146054810507</c:v>
                </c:pt>
                <c:pt idx="37">
                  <c:v>0.0785238627517388</c:v>
                </c:pt>
                <c:pt idx="38">
                  <c:v>0.0792331200224268</c:v>
                </c:pt>
                <c:pt idx="39">
                  <c:v>0.0799423772931148</c:v>
                </c:pt>
                <c:pt idx="40">
                  <c:v>0.0806516345638027</c:v>
                </c:pt>
                <c:pt idx="41">
                  <c:v>0.0813608918344908</c:v>
                </c:pt>
                <c:pt idx="42">
                  <c:v>0.0820701491051789</c:v>
                </c:pt>
                <c:pt idx="43">
                  <c:v>0.0827794063758668</c:v>
                </c:pt>
                <c:pt idx="44">
                  <c:v>0.0834886636465548</c:v>
                </c:pt>
                <c:pt idx="45">
                  <c:v>0.0841979209172429</c:v>
                </c:pt>
                <c:pt idx="46">
                  <c:v>0.0849071781879308</c:v>
                </c:pt>
                <c:pt idx="47">
                  <c:v>0.0856164354586188</c:v>
                </c:pt>
                <c:pt idx="48">
                  <c:v>0.086325692729307</c:v>
                </c:pt>
                <c:pt idx="49">
                  <c:v>0.08703495</c:v>
                </c:pt>
              </c:numCache>
            </c:numRef>
          </c:cat>
          <c:val>
            <c:numRef>
              <c:f>'Portfølje Sverige '!$E$124:$E$173</c:f>
              <c:numCache>
                <c:formatCode>[=0]0;[&gt;0]0.00</c:formatCode>
                <c:ptCount val="50"/>
                <c:pt idx="0">
                  <c:v>0.930929688398334</c:v>
                </c:pt>
                <c:pt idx="1">
                  <c:v>0.928450847671946</c:v>
                </c:pt>
                <c:pt idx="2">
                  <c:v>0.913346891138257</c:v>
                </c:pt>
                <c:pt idx="3">
                  <c:v>0.893565720489538</c:v>
                </c:pt>
                <c:pt idx="4">
                  <c:v>0.876788549222879</c:v>
                </c:pt>
                <c:pt idx="5">
                  <c:v>0.860471246829206</c:v>
                </c:pt>
                <c:pt idx="6">
                  <c:v>0.844153944435532</c:v>
                </c:pt>
                <c:pt idx="7">
                  <c:v>0.827836642041857</c:v>
                </c:pt>
                <c:pt idx="8">
                  <c:v>0.811519339648185</c:v>
                </c:pt>
                <c:pt idx="9">
                  <c:v>0.79520203725451</c:v>
                </c:pt>
                <c:pt idx="10">
                  <c:v>0.778884734860835</c:v>
                </c:pt>
                <c:pt idx="11">
                  <c:v>0.760641948669852</c:v>
                </c:pt>
                <c:pt idx="12">
                  <c:v>0.742375147386766</c:v>
                </c:pt>
                <c:pt idx="13">
                  <c:v>0.724108346103677</c:v>
                </c:pt>
                <c:pt idx="14">
                  <c:v>0.705841544820589</c:v>
                </c:pt>
                <c:pt idx="15">
                  <c:v>0.6875747435375</c:v>
                </c:pt>
                <c:pt idx="16">
                  <c:v>0.669307942254414</c:v>
                </c:pt>
                <c:pt idx="17">
                  <c:v>0.651041140971323</c:v>
                </c:pt>
                <c:pt idx="18">
                  <c:v>0.632774339688237</c:v>
                </c:pt>
                <c:pt idx="19">
                  <c:v>0.614507538405151</c:v>
                </c:pt>
                <c:pt idx="20">
                  <c:v>0.59624073712206</c:v>
                </c:pt>
                <c:pt idx="21">
                  <c:v>0.575759408363172</c:v>
                </c:pt>
                <c:pt idx="22">
                  <c:v>0.555196572350206</c:v>
                </c:pt>
                <c:pt idx="23">
                  <c:v>0.53463373633724</c:v>
                </c:pt>
                <c:pt idx="24">
                  <c:v>0.514070900324277</c:v>
                </c:pt>
                <c:pt idx="25">
                  <c:v>0.493508064311311</c:v>
                </c:pt>
                <c:pt idx="26">
                  <c:v>0.472945228298345</c:v>
                </c:pt>
                <c:pt idx="27">
                  <c:v>0.452382392285382</c:v>
                </c:pt>
                <c:pt idx="28">
                  <c:v>0.431819556272413</c:v>
                </c:pt>
                <c:pt idx="29">
                  <c:v>0.41125672025945</c:v>
                </c:pt>
                <c:pt idx="30">
                  <c:v>0.390693884246484</c:v>
                </c:pt>
                <c:pt idx="31">
                  <c:v>0.370131048233518</c:v>
                </c:pt>
                <c:pt idx="32">
                  <c:v>0.349568212220552</c:v>
                </c:pt>
                <c:pt idx="33">
                  <c:v>0.329005376207592</c:v>
                </c:pt>
                <c:pt idx="34">
                  <c:v>0.308442540194623</c:v>
                </c:pt>
                <c:pt idx="35">
                  <c:v>0.287879704181657</c:v>
                </c:pt>
                <c:pt idx="36">
                  <c:v>0.267316868168694</c:v>
                </c:pt>
                <c:pt idx="37">
                  <c:v>0.246754032155728</c:v>
                </c:pt>
                <c:pt idx="38">
                  <c:v>0.226191196142762</c:v>
                </c:pt>
                <c:pt idx="39">
                  <c:v>0.205628360129796</c:v>
                </c:pt>
                <c:pt idx="40">
                  <c:v>0.185065524116833</c:v>
                </c:pt>
                <c:pt idx="41">
                  <c:v>0.164502688103867</c:v>
                </c:pt>
                <c:pt idx="42">
                  <c:v>0.143939852090898</c:v>
                </c:pt>
                <c:pt idx="43">
                  <c:v>0.123377016077938</c:v>
                </c:pt>
                <c:pt idx="44">
                  <c:v>0.102814180064972</c:v>
                </c:pt>
                <c:pt idx="45">
                  <c:v>0.082251344052003</c:v>
                </c:pt>
                <c:pt idx="46">
                  <c:v>0.0616885080390429</c:v>
                </c:pt>
                <c:pt idx="47">
                  <c:v>0.0411256720260769</c:v>
                </c:pt>
                <c:pt idx="48">
                  <c:v>0.0205628360131082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'Portfølje Sverige '!$F$123</c:f>
              <c:strCache>
                <c:ptCount val="1"/>
                <c:pt idx="0">
                  <c:v>Handel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cat>
            <c:numRef>
              <c:f>'Portfølje Sverige '!$B$124:$B$173</c:f>
              <c:numCache>
                <c:formatCode>[=0]0;[&gt;0]0.00</c:formatCode>
                <c:ptCount val="50"/>
                <c:pt idx="0">
                  <c:v>0.052281343736282</c:v>
                </c:pt>
                <c:pt idx="1">
                  <c:v>0.0529906010069704</c:v>
                </c:pt>
                <c:pt idx="2">
                  <c:v>0.0536998582776583</c:v>
                </c:pt>
                <c:pt idx="3">
                  <c:v>0.054409115548346</c:v>
                </c:pt>
                <c:pt idx="4">
                  <c:v>0.055118372819034</c:v>
                </c:pt>
                <c:pt idx="5">
                  <c:v>0.0558276300897219</c:v>
                </c:pt>
                <c:pt idx="6">
                  <c:v>0.0565368873604099</c:v>
                </c:pt>
                <c:pt idx="7">
                  <c:v>0.057246144631098</c:v>
                </c:pt>
                <c:pt idx="8">
                  <c:v>0.0579554019017859</c:v>
                </c:pt>
                <c:pt idx="9">
                  <c:v>0.0586646591724739</c:v>
                </c:pt>
                <c:pt idx="10">
                  <c:v>0.0593739164431619</c:v>
                </c:pt>
                <c:pt idx="11">
                  <c:v>0.06008317371385</c:v>
                </c:pt>
                <c:pt idx="12">
                  <c:v>0.060792430984538</c:v>
                </c:pt>
                <c:pt idx="13">
                  <c:v>0.0615016882552261</c:v>
                </c:pt>
                <c:pt idx="14">
                  <c:v>0.0622109455259142</c:v>
                </c:pt>
                <c:pt idx="15">
                  <c:v>0.0629202027966023</c:v>
                </c:pt>
                <c:pt idx="16">
                  <c:v>0.0636294600672902</c:v>
                </c:pt>
                <c:pt idx="17">
                  <c:v>0.0643387173379784</c:v>
                </c:pt>
                <c:pt idx="18">
                  <c:v>0.0650479746086664</c:v>
                </c:pt>
                <c:pt idx="19">
                  <c:v>0.0657572318793544</c:v>
                </c:pt>
                <c:pt idx="20">
                  <c:v>0.0664664891500426</c:v>
                </c:pt>
                <c:pt idx="21">
                  <c:v>0.0671757464207305</c:v>
                </c:pt>
                <c:pt idx="22">
                  <c:v>0.0678850036914186</c:v>
                </c:pt>
                <c:pt idx="23">
                  <c:v>0.0685942609621066</c:v>
                </c:pt>
                <c:pt idx="24">
                  <c:v>0.0693035182327946</c:v>
                </c:pt>
                <c:pt idx="25">
                  <c:v>0.0700127755034826</c:v>
                </c:pt>
                <c:pt idx="26">
                  <c:v>0.0707220327741706</c:v>
                </c:pt>
                <c:pt idx="27">
                  <c:v>0.0714312900448585</c:v>
                </c:pt>
                <c:pt idx="28">
                  <c:v>0.0721405473155467</c:v>
                </c:pt>
                <c:pt idx="29">
                  <c:v>0.0728498045862346</c:v>
                </c:pt>
                <c:pt idx="30">
                  <c:v>0.0735590618569227</c:v>
                </c:pt>
                <c:pt idx="31">
                  <c:v>0.0742683191276107</c:v>
                </c:pt>
                <c:pt idx="32">
                  <c:v>0.0749775763982988</c:v>
                </c:pt>
                <c:pt idx="33">
                  <c:v>0.0756868336689866</c:v>
                </c:pt>
                <c:pt idx="34">
                  <c:v>0.0763960909396747</c:v>
                </c:pt>
                <c:pt idx="35">
                  <c:v>0.0771053482103628</c:v>
                </c:pt>
                <c:pt idx="36">
                  <c:v>0.0778146054810507</c:v>
                </c:pt>
                <c:pt idx="37">
                  <c:v>0.0785238627517388</c:v>
                </c:pt>
                <c:pt idx="38">
                  <c:v>0.0792331200224268</c:v>
                </c:pt>
                <c:pt idx="39">
                  <c:v>0.0799423772931148</c:v>
                </c:pt>
                <c:pt idx="40">
                  <c:v>0.0806516345638027</c:v>
                </c:pt>
                <c:pt idx="41">
                  <c:v>0.0813608918344908</c:v>
                </c:pt>
                <c:pt idx="42">
                  <c:v>0.0820701491051789</c:v>
                </c:pt>
                <c:pt idx="43">
                  <c:v>0.0827794063758668</c:v>
                </c:pt>
                <c:pt idx="44">
                  <c:v>0.0834886636465548</c:v>
                </c:pt>
                <c:pt idx="45">
                  <c:v>0.0841979209172429</c:v>
                </c:pt>
                <c:pt idx="46">
                  <c:v>0.0849071781879308</c:v>
                </c:pt>
                <c:pt idx="47">
                  <c:v>0.0856164354586188</c:v>
                </c:pt>
                <c:pt idx="48">
                  <c:v>0.086325692729307</c:v>
                </c:pt>
                <c:pt idx="49">
                  <c:v>0.08703495</c:v>
                </c:pt>
              </c:numCache>
            </c:numRef>
          </c:cat>
          <c:val>
            <c:numRef>
              <c:f>'Portfølje Sverige '!$F$124:$F$173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0.0233463837283585</c:v>
                </c:pt>
                <c:pt idx="3">
                  <c:v>0.0664453661923063</c:v>
                </c:pt>
                <c:pt idx="4">
                  <c:v>0.0710564677865622</c:v>
                </c:pt>
                <c:pt idx="5">
                  <c:v>0.0697756312849422</c:v>
                </c:pt>
                <c:pt idx="6">
                  <c:v>0.0684947947833221</c:v>
                </c:pt>
                <c:pt idx="7">
                  <c:v>0.0672139582817019</c:v>
                </c:pt>
                <c:pt idx="8">
                  <c:v>0.0659331217800819</c:v>
                </c:pt>
                <c:pt idx="9">
                  <c:v>0.0646522852784617</c:v>
                </c:pt>
                <c:pt idx="10">
                  <c:v>0.0633714487768416</c:v>
                </c:pt>
                <c:pt idx="11">
                  <c:v>0.0571126206288193</c:v>
                </c:pt>
                <c:pt idx="12">
                  <c:v>0.0507917057844292</c:v>
                </c:pt>
                <c:pt idx="13">
                  <c:v>0.0444707909400381</c:v>
                </c:pt>
                <c:pt idx="14">
                  <c:v>0.0381498760956471</c:v>
                </c:pt>
                <c:pt idx="15">
                  <c:v>0.031828961251256</c:v>
                </c:pt>
                <c:pt idx="16">
                  <c:v>0.0255080464068659</c:v>
                </c:pt>
                <c:pt idx="17">
                  <c:v>0.0191871315624739</c:v>
                </c:pt>
                <c:pt idx="18">
                  <c:v>0.0128662167180838</c:v>
                </c:pt>
                <c:pt idx="19">
                  <c:v>0.00654530187369364</c:v>
                </c:pt>
                <c:pt idx="20">
                  <c:v>0.000224387029301679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'Portfølje Sverige '!$G$123</c:f>
              <c:strCache>
                <c:ptCount val="1"/>
                <c:pt idx="0">
                  <c:v>Kontor</c:v>
                </c:pt>
              </c:strCache>
            </c:strRef>
          </c:tx>
          <c:spPr>
            <a:solidFill>
              <a:schemeClr val="dk1">
                <a:tint val="30000"/>
              </a:schemeClr>
            </a:solidFill>
            <a:ln>
              <a:noFill/>
            </a:ln>
            <a:effectLst/>
          </c:spPr>
          <c:cat>
            <c:numRef>
              <c:f>'Portfølje Sverige '!$B$124:$B$173</c:f>
              <c:numCache>
                <c:formatCode>[=0]0;[&gt;0]0.00</c:formatCode>
                <c:ptCount val="50"/>
                <c:pt idx="0">
                  <c:v>0.052281343736282</c:v>
                </c:pt>
                <c:pt idx="1">
                  <c:v>0.0529906010069704</c:v>
                </c:pt>
                <c:pt idx="2">
                  <c:v>0.0536998582776583</c:v>
                </c:pt>
                <c:pt idx="3">
                  <c:v>0.054409115548346</c:v>
                </c:pt>
                <c:pt idx="4">
                  <c:v>0.055118372819034</c:v>
                </c:pt>
                <c:pt idx="5">
                  <c:v>0.0558276300897219</c:v>
                </c:pt>
                <c:pt idx="6">
                  <c:v>0.0565368873604099</c:v>
                </c:pt>
                <c:pt idx="7">
                  <c:v>0.057246144631098</c:v>
                </c:pt>
                <c:pt idx="8">
                  <c:v>0.0579554019017859</c:v>
                </c:pt>
                <c:pt idx="9">
                  <c:v>0.0586646591724739</c:v>
                </c:pt>
                <c:pt idx="10">
                  <c:v>0.0593739164431619</c:v>
                </c:pt>
                <c:pt idx="11">
                  <c:v>0.06008317371385</c:v>
                </c:pt>
                <c:pt idx="12">
                  <c:v>0.060792430984538</c:v>
                </c:pt>
                <c:pt idx="13">
                  <c:v>0.0615016882552261</c:v>
                </c:pt>
                <c:pt idx="14">
                  <c:v>0.0622109455259142</c:v>
                </c:pt>
                <c:pt idx="15">
                  <c:v>0.0629202027966023</c:v>
                </c:pt>
                <c:pt idx="16">
                  <c:v>0.0636294600672902</c:v>
                </c:pt>
                <c:pt idx="17">
                  <c:v>0.0643387173379784</c:v>
                </c:pt>
                <c:pt idx="18">
                  <c:v>0.0650479746086664</c:v>
                </c:pt>
                <c:pt idx="19">
                  <c:v>0.0657572318793544</c:v>
                </c:pt>
                <c:pt idx="20">
                  <c:v>0.0664664891500426</c:v>
                </c:pt>
                <c:pt idx="21">
                  <c:v>0.0671757464207305</c:v>
                </c:pt>
                <c:pt idx="22">
                  <c:v>0.0678850036914186</c:v>
                </c:pt>
                <c:pt idx="23">
                  <c:v>0.0685942609621066</c:v>
                </c:pt>
                <c:pt idx="24">
                  <c:v>0.0693035182327946</c:v>
                </c:pt>
                <c:pt idx="25">
                  <c:v>0.0700127755034826</c:v>
                </c:pt>
                <c:pt idx="26">
                  <c:v>0.0707220327741706</c:v>
                </c:pt>
                <c:pt idx="27">
                  <c:v>0.0714312900448585</c:v>
                </c:pt>
                <c:pt idx="28">
                  <c:v>0.0721405473155467</c:v>
                </c:pt>
                <c:pt idx="29">
                  <c:v>0.0728498045862346</c:v>
                </c:pt>
                <c:pt idx="30">
                  <c:v>0.0735590618569227</c:v>
                </c:pt>
                <c:pt idx="31">
                  <c:v>0.0742683191276107</c:v>
                </c:pt>
                <c:pt idx="32">
                  <c:v>0.0749775763982988</c:v>
                </c:pt>
                <c:pt idx="33">
                  <c:v>0.0756868336689866</c:v>
                </c:pt>
                <c:pt idx="34">
                  <c:v>0.0763960909396747</c:v>
                </c:pt>
                <c:pt idx="35">
                  <c:v>0.0771053482103628</c:v>
                </c:pt>
                <c:pt idx="36">
                  <c:v>0.0778146054810507</c:v>
                </c:pt>
                <c:pt idx="37">
                  <c:v>0.0785238627517388</c:v>
                </c:pt>
                <c:pt idx="38">
                  <c:v>0.0792331200224268</c:v>
                </c:pt>
                <c:pt idx="39">
                  <c:v>0.0799423772931148</c:v>
                </c:pt>
                <c:pt idx="40">
                  <c:v>0.0806516345638027</c:v>
                </c:pt>
                <c:pt idx="41">
                  <c:v>0.0813608918344908</c:v>
                </c:pt>
                <c:pt idx="42">
                  <c:v>0.0820701491051789</c:v>
                </c:pt>
                <c:pt idx="43">
                  <c:v>0.0827794063758668</c:v>
                </c:pt>
                <c:pt idx="44">
                  <c:v>0.0834886636465548</c:v>
                </c:pt>
                <c:pt idx="45">
                  <c:v>0.0841979209172429</c:v>
                </c:pt>
                <c:pt idx="46">
                  <c:v>0.0849071781879308</c:v>
                </c:pt>
                <c:pt idx="47">
                  <c:v>0.0856164354586188</c:v>
                </c:pt>
                <c:pt idx="48">
                  <c:v>0.086325692729307</c:v>
                </c:pt>
                <c:pt idx="49">
                  <c:v>0.08703495</c:v>
                </c:pt>
              </c:numCache>
            </c:numRef>
          </c:cat>
          <c:val>
            <c:numRef>
              <c:f>'Portfølje Sverige '!$G$124:$G$173</c:f>
              <c:numCache>
                <c:formatCode>[=0]0;[&gt;0]0.00</c:formatCode>
                <c:ptCount val="50"/>
                <c:pt idx="0">
                  <c:v>0.0388929092938425</c:v>
                </c:pt>
                <c:pt idx="1">
                  <c:v>0.0113075374056261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'Portfølje Sverige '!$H$123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chemeClr val="dk1">
                <a:tint val="60000"/>
              </a:schemeClr>
            </a:solidFill>
            <a:ln>
              <a:noFill/>
            </a:ln>
            <a:effectLst/>
          </c:spPr>
          <c:cat>
            <c:numRef>
              <c:f>'Portfølje Sverige '!$B$124:$B$173</c:f>
              <c:numCache>
                <c:formatCode>[=0]0;[&gt;0]0.00</c:formatCode>
                <c:ptCount val="50"/>
                <c:pt idx="0">
                  <c:v>0.052281343736282</c:v>
                </c:pt>
                <c:pt idx="1">
                  <c:v>0.0529906010069704</c:v>
                </c:pt>
                <c:pt idx="2">
                  <c:v>0.0536998582776583</c:v>
                </c:pt>
                <c:pt idx="3">
                  <c:v>0.054409115548346</c:v>
                </c:pt>
                <c:pt idx="4">
                  <c:v>0.055118372819034</c:v>
                </c:pt>
                <c:pt idx="5">
                  <c:v>0.0558276300897219</c:v>
                </c:pt>
                <c:pt idx="6">
                  <c:v>0.0565368873604099</c:v>
                </c:pt>
                <c:pt idx="7">
                  <c:v>0.057246144631098</c:v>
                </c:pt>
                <c:pt idx="8">
                  <c:v>0.0579554019017859</c:v>
                </c:pt>
                <c:pt idx="9">
                  <c:v>0.0586646591724739</c:v>
                </c:pt>
                <c:pt idx="10">
                  <c:v>0.0593739164431619</c:v>
                </c:pt>
                <c:pt idx="11">
                  <c:v>0.06008317371385</c:v>
                </c:pt>
                <c:pt idx="12">
                  <c:v>0.060792430984538</c:v>
                </c:pt>
                <c:pt idx="13">
                  <c:v>0.0615016882552261</c:v>
                </c:pt>
                <c:pt idx="14">
                  <c:v>0.0622109455259142</c:v>
                </c:pt>
                <c:pt idx="15">
                  <c:v>0.0629202027966023</c:v>
                </c:pt>
                <c:pt idx="16">
                  <c:v>0.0636294600672902</c:v>
                </c:pt>
                <c:pt idx="17">
                  <c:v>0.0643387173379784</c:v>
                </c:pt>
                <c:pt idx="18">
                  <c:v>0.0650479746086664</c:v>
                </c:pt>
                <c:pt idx="19">
                  <c:v>0.0657572318793544</c:v>
                </c:pt>
                <c:pt idx="20">
                  <c:v>0.0664664891500426</c:v>
                </c:pt>
                <c:pt idx="21">
                  <c:v>0.0671757464207305</c:v>
                </c:pt>
                <c:pt idx="22">
                  <c:v>0.0678850036914186</c:v>
                </c:pt>
                <c:pt idx="23">
                  <c:v>0.0685942609621066</c:v>
                </c:pt>
                <c:pt idx="24">
                  <c:v>0.0693035182327946</c:v>
                </c:pt>
                <c:pt idx="25">
                  <c:v>0.0700127755034826</c:v>
                </c:pt>
                <c:pt idx="26">
                  <c:v>0.0707220327741706</c:v>
                </c:pt>
                <c:pt idx="27">
                  <c:v>0.0714312900448585</c:v>
                </c:pt>
                <c:pt idx="28">
                  <c:v>0.0721405473155467</c:v>
                </c:pt>
                <c:pt idx="29">
                  <c:v>0.0728498045862346</c:v>
                </c:pt>
                <c:pt idx="30">
                  <c:v>0.0735590618569227</c:v>
                </c:pt>
                <c:pt idx="31">
                  <c:v>0.0742683191276107</c:v>
                </c:pt>
                <c:pt idx="32">
                  <c:v>0.0749775763982988</c:v>
                </c:pt>
                <c:pt idx="33">
                  <c:v>0.0756868336689866</c:v>
                </c:pt>
                <c:pt idx="34">
                  <c:v>0.0763960909396747</c:v>
                </c:pt>
                <c:pt idx="35">
                  <c:v>0.0771053482103628</c:v>
                </c:pt>
                <c:pt idx="36">
                  <c:v>0.0778146054810507</c:v>
                </c:pt>
                <c:pt idx="37">
                  <c:v>0.0785238627517388</c:v>
                </c:pt>
                <c:pt idx="38">
                  <c:v>0.0792331200224268</c:v>
                </c:pt>
                <c:pt idx="39">
                  <c:v>0.0799423772931148</c:v>
                </c:pt>
                <c:pt idx="40">
                  <c:v>0.0806516345638027</c:v>
                </c:pt>
                <c:pt idx="41">
                  <c:v>0.0813608918344908</c:v>
                </c:pt>
                <c:pt idx="42">
                  <c:v>0.0820701491051789</c:v>
                </c:pt>
                <c:pt idx="43">
                  <c:v>0.0827794063758668</c:v>
                </c:pt>
                <c:pt idx="44">
                  <c:v>0.0834886636465548</c:v>
                </c:pt>
                <c:pt idx="45">
                  <c:v>0.0841979209172429</c:v>
                </c:pt>
                <c:pt idx="46">
                  <c:v>0.0849071781879308</c:v>
                </c:pt>
                <c:pt idx="47">
                  <c:v>0.0856164354586188</c:v>
                </c:pt>
                <c:pt idx="48">
                  <c:v>0.086325692729307</c:v>
                </c:pt>
                <c:pt idx="49">
                  <c:v>0.08703495</c:v>
                </c:pt>
              </c:numCache>
            </c:numRef>
          </c:cat>
          <c:val>
            <c:numRef>
              <c:f>'Portfølje Sverige '!$H$124:$H$173</c:f>
              <c:numCache>
                <c:formatCode>[=0]0;[&gt;0]0.00</c:formatCode>
                <c:ptCount val="50"/>
                <c:pt idx="0">
                  <c:v>0.0301774023078228</c:v>
                </c:pt>
                <c:pt idx="1">
                  <c:v>0.060241614922428</c:v>
                </c:pt>
                <c:pt idx="2">
                  <c:v>0.0633067251333829</c:v>
                </c:pt>
                <c:pt idx="3">
                  <c:v>0.039988913318154</c:v>
                </c:pt>
                <c:pt idx="4">
                  <c:v>0.0322424375337147</c:v>
                </c:pt>
                <c:pt idx="5">
                  <c:v>0.0268797081621825</c:v>
                </c:pt>
                <c:pt idx="6">
                  <c:v>0.0215169787906495</c:v>
                </c:pt>
                <c:pt idx="7">
                  <c:v>0.0161542494191166</c:v>
                </c:pt>
                <c:pt idx="8">
                  <c:v>0.0107915200475843</c:v>
                </c:pt>
                <c:pt idx="9">
                  <c:v>0.00542879067605137</c:v>
                </c:pt>
                <c:pt idx="10">
                  <c:v>6.60613045183889E-5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'Portfølje Sverige '!$I$123</c:f>
              <c:strCache>
                <c:ptCount val="1"/>
                <c:pt idx="0">
                  <c:v>Bolig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noFill/>
            </a:ln>
            <a:effectLst/>
          </c:spPr>
          <c:cat>
            <c:numRef>
              <c:f>'Portfølje Sverige '!$B$124:$B$173</c:f>
              <c:numCache>
                <c:formatCode>[=0]0;[&gt;0]0.00</c:formatCode>
                <c:ptCount val="50"/>
                <c:pt idx="0">
                  <c:v>0.052281343736282</c:v>
                </c:pt>
                <c:pt idx="1">
                  <c:v>0.0529906010069704</c:v>
                </c:pt>
                <c:pt idx="2">
                  <c:v>0.0536998582776583</c:v>
                </c:pt>
                <c:pt idx="3">
                  <c:v>0.054409115548346</c:v>
                </c:pt>
                <c:pt idx="4">
                  <c:v>0.055118372819034</c:v>
                </c:pt>
                <c:pt idx="5">
                  <c:v>0.0558276300897219</c:v>
                </c:pt>
                <c:pt idx="6">
                  <c:v>0.0565368873604099</c:v>
                </c:pt>
                <c:pt idx="7">
                  <c:v>0.057246144631098</c:v>
                </c:pt>
                <c:pt idx="8">
                  <c:v>0.0579554019017859</c:v>
                </c:pt>
                <c:pt idx="9">
                  <c:v>0.0586646591724739</c:v>
                </c:pt>
                <c:pt idx="10">
                  <c:v>0.0593739164431619</c:v>
                </c:pt>
                <c:pt idx="11">
                  <c:v>0.06008317371385</c:v>
                </c:pt>
                <c:pt idx="12">
                  <c:v>0.060792430984538</c:v>
                </c:pt>
                <c:pt idx="13">
                  <c:v>0.0615016882552261</c:v>
                </c:pt>
                <c:pt idx="14">
                  <c:v>0.0622109455259142</c:v>
                </c:pt>
                <c:pt idx="15">
                  <c:v>0.0629202027966023</c:v>
                </c:pt>
                <c:pt idx="16">
                  <c:v>0.0636294600672902</c:v>
                </c:pt>
                <c:pt idx="17">
                  <c:v>0.0643387173379784</c:v>
                </c:pt>
                <c:pt idx="18">
                  <c:v>0.0650479746086664</c:v>
                </c:pt>
                <c:pt idx="19">
                  <c:v>0.0657572318793544</c:v>
                </c:pt>
                <c:pt idx="20">
                  <c:v>0.0664664891500426</c:v>
                </c:pt>
                <c:pt idx="21">
                  <c:v>0.0671757464207305</c:v>
                </c:pt>
                <c:pt idx="22">
                  <c:v>0.0678850036914186</c:v>
                </c:pt>
                <c:pt idx="23">
                  <c:v>0.0685942609621066</c:v>
                </c:pt>
                <c:pt idx="24">
                  <c:v>0.0693035182327946</c:v>
                </c:pt>
                <c:pt idx="25">
                  <c:v>0.0700127755034826</c:v>
                </c:pt>
                <c:pt idx="26">
                  <c:v>0.0707220327741706</c:v>
                </c:pt>
                <c:pt idx="27">
                  <c:v>0.0714312900448585</c:v>
                </c:pt>
                <c:pt idx="28">
                  <c:v>0.0721405473155467</c:v>
                </c:pt>
                <c:pt idx="29">
                  <c:v>0.0728498045862346</c:v>
                </c:pt>
                <c:pt idx="30">
                  <c:v>0.0735590618569227</c:v>
                </c:pt>
                <c:pt idx="31">
                  <c:v>0.0742683191276107</c:v>
                </c:pt>
                <c:pt idx="32">
                  <c:v>0.0749775763982988</c:v>
                </c:pt>
                <c:pt idx="33">
                  <c:v>0.0756868336689866</c:v>
                </c:pt>
                <c:pt idx="34">
                  <c:v>0.0763960909396747</c:v>
                </c:pt>
                <c:pt idx="35">
                  <c:v>0.0771053482103628</c:v>
                </c:pt>
                <c:pt idx="36">
                  <c:v>0.0778146054810507</c:v>
                </c:pt>
                <c:pt idx="37">
                  <c:v>0.0785238627517388</c:v>
                </c:pt>
                <c:pt idx="38">
                  <c:v>0.0792331200224268</c:v>
                </c:pt>
                <c:pt idx="39">
                  <c:v>0.0799423772931148</c:v>
                </c:pt>
                <c:pt idx="40">
                  <c:v>0.0806516345638027</c:v>
                </c:pt>
                <c:pt idx="41">
                  <c:v>0.0813608918344908</c:v>
                </c:pt>
                <c:pt idx="42">
                  <c:v>0.0820701491051789</c:v>
                </c:pt>
                <c:pt idx="43">
                  <c:v>0.0827794063758668</c:v>
                </c:pt>
                <c:pt idx="44">
                  <c:v>0.0834886636465548</c:v>
                </c:pt>
                <c:pt idx="45">
                  <c:v>0.0841979209172429</c:v>
                </c:pt>
                <c:pt idx="46">
                  <c:v>0.0849071781879308</c:v>
                </c:pt>
                <c:pt idx="47">
                  <c:v>0.0856164354586188</c:v>
                </c:pt>
                <c:pt idx="48">
                  <c:v>0.086325692729307</c:v>
                </c:pt>
                <c:pt idx="49">
                  <c:v>0.08703495</c:v>
                </c:pt>
              </c:numCache>
            </c:numRef>
          </c:cat>
          <c:val>
            <c:numRef>
              <c:f>'Portfølje Sverige '!$I$124:$I$173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0.0199125454568429</c:v>
                </c:pt>
                <c:pt idx="5">
                  <c:v>0.0428734137236677</c:v>
                </c:pt>
                <c:pt idx="6">
                  <c:v>0.0658342819904949</c:v>
                </c:pt>
                <c:pt idx="7">
                  <c:v>0.0887951502573226</c:v>
                </c:pt>
                <c:pt idx="8">
                  <c:v>0.111756018524147</c:v>
                </c:pt>
                <c:pt idx="9">
                  <c:v>0.134716886790975</c:v>
                </c:pt>
                <c:pt idx="10">
                  <c:v>0.157677755057802</c:v>
                </c:pt>
                <c:pt idx="11">
                  <c:v>0.182245430701326</c:v>
                </c:pt>
                <c:pt idx="12">
                  <c:v>0.206833146828802</c:v>
                </c:pt>
                <c:pt idx="13">
                  <c:v>0.231420862956282</c:v>
                </c:pt>
                <c:pt idx="14">
                  <c:v>0.256008579083761</c:v>
                </c:pt>
                <c:pt idx="15">
                  <c:v>0.280596295211241</c:v>
                </c:pt>
                <c:pt idx="16">
                  <c:v>0.305184011338717</c:v>
                </c:pt>
                <c:pt idx="17">
                  <c:v>0.3297717274662</c:v>
                </c:pt>
                <c:pt idx="18">
                  <c:v>0.354359443593676</c:v>
                </c:pt>
                <c:pt idx="19">
                  <c:v>0.378947159721151</c:v>
                </c:pt>
                <c:pt idx="20">
                  <c:v>0.403534875848634</c:v>
                </c:pt>
                <c:pt idx="21">
                  <c:v>0.424240591636824</c:v>
                </c:pt>
                <c:pt idx="22">
                  <c:v>0.44480342764979</c:v>
                </c:pt>
                <c:pt idx="23">
                  <c:v>0.465366263662755</c:v>
                </c:pt>
                <c:pt idx="24">
                  <c:v>0.485929099675718</c:v>
                </c:pt>
                <c:pt idx="25">
                  <c:v>0.506491935688683</c:v>
                </c:pt>
                <c:pt idx="26">
                  <c:v>0.527054771701649</c:v>
                </c:pt>
                <c:pt idx="27">
                  <c:v>0.547617607714612</c:v>
                </c:pt>
                <c:pt idx="28">
                  <c:v>0.56818044372758</c:v>
                </c:pt>
                <c:pt idx="29">
                  <c:v>0.588743279740543</c:v>
                </c:pt>
                <c:pt idx="30">
                  <c:v>0.609306115753509</c:v>
                </c:pt>
                <c:pt idx="31">
                  <c:v>0.629868951766474</c:v>
                </c:pt>
                <c:pt idx="32">
                  <c:v>0.650431787779441</c:v>
                </c:pt>
                <c:pt idx="33">
                  <c:v>0.6709946237924</c:v>
                </c:pt>
                <c:pt idx="34">
                  <c:v>0.691557459805369</c:v>
                </c:pt>
                <c:pt idx="35">
                  <c:v>0.712120295818335</c:v>
                </c:pt>
                <c:pt idx="36">
                  <c:v>0.732683131831297</c:v>
                </c:pt>
                <c:pt idx="37">
                  <c:v>0.753245967844263</c:v>
                </c:pt>
                <c:pt idx="38">
                  <c:v>0.773808803857229</c:v>
                </c:pt>
                <c:pt idx="39">
                  <c:v>0.794371639870195</c:v>
                </c:pt>
                <c:pt idx="40">
                  <c:v>0.814934475883157</c:v>
                </c:pt>
                <c:pt idx="41">
                  <c:v>0.835497311896123</c:v>
                </c:pt>
                <c:pt idx="42">
                  <c:v>0.856060147909092</c:v>
                </c:pt>
                <c:pt idx="43">
                  <c:v>0.876622983922051</c:v>
                </c:pt>
                <c:pt idx="44">
                  <c:v>0.897185819935017</c:v>
                </c:pt>
                <c:pt idx="45">
                  <c:v>0.917748655947986</c:v>
                </c:pt>
                <c:pt idx="46">
                  <c:v>0.938311491960945</c:v>
                </c:pt>
                <c:pt idx="47">
                  <c:v>0.958874327973911</c:v>
                </c:pt>
                <c:pt idx="48">
                  <c:v>0.97943716398688</c:v>
                </c:pt>
                <c:pt idx="49">
                  <c:v>1.0</c:v>
                </c:pt>
              </c:numCache>
            </c:numRef>
          </c:val>
        </c:ser>
        <c:ser>
          <c:idx val="7"/>
          <c:order val="7"/>
          <c:tx>
            <c:strRef>
              <c:f>'Portfølje Sverige '!$J$123</c:f>
              <c:strCache>
                <c:ptCount val="1"/>
                <c:pt idx="0">
                  <c:v>Andre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'Portfølje Sverige '!$B$124:$B$173</c:f>
              <c:numCache>
                <c:formatCode>[=0]0;[&gt;0]0.00</c:formatCode>
                <c:ptCount val="50"/>
                <c:pt idx="0">
                  <c:v>0.052281343736282</c:v>
                </c:pt>
                <c:pt idx="1">
                  <c:v>0.0529906010069704</c:v>
                </c:pt>
                <c:pt idx="2">
                  <c:v>0.0536998582776583</c:v>
                </c:pt>
                <c:pt idx="3">
                  <c:v>0.054409115548346</c:v>
                </c:pt>
                <c:pt idx="4">
                  <c:v>0.055118372819034</c:v>
                </c:pt>
                <c:pt idx="5">
                  <c:v>0.0558276300897219</c:v>
                </c:pt>
                <c:pt idx="6">
                  <c:v>0.0565368873604099</c:v>
                </c:pt>
                <c:pt idx="7">
                  <c:v>0.057246144631098</c:v>
                </c:pt>
                <c:pt idx="8">
                  <c:v>0.0579554019017859</c:v>
                </c:pt>
                <c:pt idx="9">
                  <c:v>0.0586646591724739</c:v>
                </c:pt>
                <c:pt idx="10">
                  <c:v>0.0593739164431619</c:v>
                </c:pt>
                <c:pt idx="11">
                  <c:v>0.06008317371385</c:v>
                </c:pt>
                <c:pt idx="12">
                  <c:v>0.060792430984538</c:v>
                </c:pt>
                <c:pt idx="13">
                  <c:v>0.0615016882552261</c:v>
                </c:pt>
                <c:pt idx="14">
                  <c:v>0.0622109455259142</c:v>
                </c:pt>
                <c:pt idx="15">
                  <c:v>0.0629202027966023</c:v>
                </c:pt>
                <c:pt idx="16">
                  <c:v>0.0636294600672902</c:v>
                </c:pt>
                <c:pt idx="17">
                  <c:v>0.0643387173379784</c:v>
                </c:pt>
                <c:pt idx="18">
                  <c:v>0.0650479746086664</c:v>
                </c:pt>
                <c:pt idx="19">
                  <c:v>0.0657572318793544</c:v>
                </c:pt>
                <c:pt idx="20">
                  <c:v>0.0664664891500426</c:v>
                </c:pt>
                <c:pt idx="21">
                  <c:v>0.0671757464207305</c:v>
                </c:pt>
                <c:pt idx="22">
                  <c:v>0.0678850036914186</c:v>
                </c:pt>
                <c:pt idx="23">
                  <c:v>0.0685942609621066</c:v>
                </c:pt>
                <c:pt idx="24">
                  <c:v>0.0693035182327946</c:v>
                </c:pt>
                <c:pt idx="25">
                  <c:v>0.0700127755034826</c:v>
                </c:pt>
                <c:pt idx="26">
                  <c:v>0.0707220327741706</c:v>
                </c:pt>
                <c:pt idx="27">
                  <c:v>0.0714312900448585</c:v>
                </c:pt>
                <c:pt idx="28">
                  <c:v>0.0721405473155467</c:v>
                </c:pt>
                <c:pt idx="29">
                  <c:v>0.0728498045862346</c:v>
                </c:pt>
                <c:pt idx="30">
                  <c:v>0.0735590618569227</c:v>
                </c:pt>
                <c:pt idx="31">
                  <c:v>0.0742683191276107</c:v>
                </c:pt>
                <c:pt idx="32">
                  <c:v>0.0749775763982988</c:v>
                </c:pt>
                <c:pt idx="33">
                  <c:v>0.0756868336689866</c:v>
                </c:pt>
                <c:pt idx="34">
                  <c:v>0.0763960909396747</c:v>
                </c:pt>
                <c:pt idx="35">
                  <c:v>0.0771053482103628</c:v>
                </c:pt>
                <c:pt idx="36">
                  <c:v>0.0778146054810507</c:v>
                </c:pt>
                <c:pt idx="37">
                  <c:v>0.0785238627517388</c:v>
                </c:pt>
                <c:pt idx="38">
                  <c:v>0.0792331200224268</c:v>
                </c:pt>
                <c:pt idx="39">
                  <c:v>0.0799423772931148</c:v>
                </c:pt>
                <c:pt idx="40">
                  <c:v>0.0806516345638027</c:v>
                </c:pt>
                <c:pt idx="41">
                  <c:v>0.0813608918344908</c:v>
                </c:pt>
                <c:pt idx="42">
                  <c:v>0.0820701491051789</c:v>
                </c:pt>
                <c:pt idx="43">
                  <c:v>0.0827794063758668</c:v>
                </c:pt>
                <c:pt idx="44">
                  <c:v>0.0834886636465548</c:v>
                </c:pt>
                <c:pt idx="45">
                  <c:v>0.0841979209172429</c:v>
                </c:pt>
                <c:pt idx="46">
                  <c:v>0.0849071781879308</c:v>
                </c:pt>
                <c:pt idx="47">
                  <c:v>0.0856164354586188</c:v>
                </c:pt>
                <c:pt idx="48">
                  <c:v>0.086325692729307</c:v>
                </c:pt>
                <c:pt idx="49">
                  <c:v>0.08703495</c:v>
                </c:pt>
              </c:numCache>
            </c:numRef>
          </c:cat>
          <c:val>
            <c:numRef>
              <c:f>'Portfølje Sverige '!$J$124:$J$173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0276208"/>
        <c:axId val="2138883040"/>
      </c:areaChart>
      <c:catAx>
        <c:axId val="-21002762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[=0]0;[&gt;0]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8883040"/>
        <c:crosses val="autoZero"/>
        <c:auto val="1"/>
        <c:lblAlgn val="ctr"/>
        <c:lblOffset val="100"/>
        <c:tickLblSkip val="7"/>
        <c:noMultiLvlLbl val="0"/>
      </c:catAx>
      <c:valAx>
        <c:axId val="213888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0276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Aksjer,</a:t>
            </a:r>
            <a:r>
              <a:rPr lang="nb-NO" baseline="0"/>
              <a:t> Eiendomsaksjer og Obligasjoner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'Portfølje Sverige '!$C$176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'Portfølje Sverige '!$B$177:$B$226</c:f>
              <c:numCache>
                <c:formatCode>[=0]0;[&gt;0]0.00</c:formatCode>
                <c:ptCount val="50"/>
                <c:pt idx="0">
                  <c:v>0.0525427588333333</c:v>
                </c:pt>
                <c:pt idx="1">
                  <c:v>0.0551177729574826</c:v>
                </c:pt>
                <c:pt idx="2">
                  <c:v>0.0576927870816321</c:v>
                </c:pt>
                <c:pt idx="3">
                  <c:v>0.0602678012057818</c:v>
                </c:pt>
                <c:pt idx="4">
                  <c:v>0.0628428153299313</c:v>
                </c:pt>
                <c:pt idx="5">
                  <c:v>0.0654178294540809</c:v>
                </c:pt>
                <c:pt idx="6">
                  <c:v>0.0679928435782305</c:v>
                </c:pt>
                <c:pt idx="7">
                  <c:v>0.0705678577023801</c:v>
                </c:pt>
                <c:pt idx="8">
                  <c:v>0.0731428718265296</c:v>
                </c:pt>
                <c:pt idx="9">
                  <c:v>0.0757178859506792</c:v>
                </c:pt>
                <c:pt idx="10">
                  <c:v>0.0782929000748287</c:v>
                </c:pt>
                <c:pt idx="11">
                  <c:v>0.0808679141989782</c:v>
                </c:pt>
                <c:pt idx="12">
                  <c:v>0.0834429283231279</c:v>
                </c:pt>
                <c:pt idx="13">
                  <c:v>0.0860179424472774</c:v>
                </c:pt>
                <c:pt idx="14">
                  <c:v>0.0885929565714269</c:v>
                </c:pt>
                <c:pt idx="15">
                  <c:v>0.0911679706955765</c:v>
                </c:pt>
                <c:pt idx="16">
                  <c:v>0.0937429848197261</c:v>
                </c:pt>
                <c:pt idx="17">
                  <c:v>0.0963179989438756</c:v>
                </c:pt>
                <c:pt idx="18">
                  <c:v>0.0988930130680252</c:v>
                </c:pt>
                <c:pt idx="19">
                  <c:v>0.101468027192175</c:v>
                </c:pt>
                <c:pt idx="20">
                  <c:v>0.104043041316324</c:v>
                </c:pt>
                <c:pt idx="21">
                  <c:v>0.106618055440474</c:v>
                </c:pt>
                <c:pt idx="22">
                  <c:v>0.109193069564623</c:v>
                </c:pt>
                <c:pt idx="23">
                  <c:v>0.111768083688773</c:v>
                </c:pt>
                <c:pt idx="24">
                  <c:v>0.114343097812916</c:v>
                </c:pt>
                <c:pt idx="25">
                  <c:v>0.116918111937065</c:v>
                </c:pt>
                <c:pt idx="26">
                  <c:v>0.119493126061215</c:v>
                </c:pt>
                <c:pt idx="27">
                  <c:v>0.122068140185364</c:v>
                </c:pt>
                <c:pt idx="28">
                  <c:v>0.124643154309513</c:v>
                </c:pt>
                <c:pt idx="29">
                  <c:v>0.127218168433662</c:v>
                </c:pt>
                <c:pt idx="30">
                  <c:v>0.129793182557812</c:v>
                </c:pt>
                <c:pt idx="31">
                  <c:v>0.132368196681961</c:v>
                </c:pt>
                <c:pt idx="32">
                  <c:v>0.13494321080611</c:v>
                </c:pt>
                <c:pt idx="33">
                  <c:v>0.137518224930259</c:v>
                </c:pt>
                <c:pt idx="34">
                  <c:v>0.140093239054408</c:v>
                </c:pt>
                <c:pt idx="35">
                  <c:v>0.142668253178558</c:v>
                </c:pt>
                <c:pt idx="36">
                  <c:v>0.145243267302707</c:v>
                </c:pt>
                <c:pt idx="37">
                  <c:v>0.147818281426856</c:v>
                </c:pt>
                <c:pt idx="38">
                  <c:v>0.150393295551005</c:v>
                </c:pt>
                <c:pt idx="39">
                  <c:v>0.152968309675155</c:v>
                </c:pt>
                <c:pt idx="40">
                  <c:v>0.155543323799304</c:v>
                </c:pt>
                <c:pt idx="41">
                  <c:v>0.158118337923453</c:v>
                </c:pt>
                <c:pt idx="42">
                  <c:v>0.160693352047602</c:v>
                </c:pt>
                <c:pt idx="43">
                  <c:v>0.163268366171752</c:v>
                </c:pt>
                <c:pt idx="44">
                  <c:v>0.165843380295901</c:v>
                </c:pt>
                <c:pt idx="45">
                  <c:v>0.16841839442005</c:v>
                </c:pt>
                <c:pt idx="46">
                  <c:v>0.170993408544199</c:v>
                </c:pt>
                <c:pt idx="47">
                  <c:v>0.173568422668348</c:v>
                </c:pt>
                <c:pt idx="48">
                  <c:v>0.176143436792498</c:v>
                </c:pt>
                <c:pt idx="49">
                  <c:v>0.178718450916667</c:v>
                </c:pt>
              </c:numCache>
            </c:numRef>
          </c:cat>
          <c:val>
            <c:numRef>
              <c:f>'Portfølje Sverige '!$C$177:$C$226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'Portfølje Sverige '!$D$176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'Portfølje Sverige '!$B$177:$B$226</c:f>
              <c:numCache>
                <c:formatCode>[=0]0;[&gt;0]0.00</c:formatCode>
                <c:ptCount val="50"/>
                <c:pt idx="0">
                  <c:v>0.0525427588333333</c:v>
                </c:pt>
                <c:pt idx="1">
                  <c:v>0.0551177729574826</c:v>
                </c:pt>
                <c:pt idx="2">
                  <c:v>0.0576927870816321</c:v>
                </c:pt>
                <c:pt idx="3">
                  <c:v>0.0602678012057818</c:v>
                </c:pt>
                <c:pt idx="4">
                  <c:v>0.0628428153299313</c:v>
                </c:pt>
                <c:pt idx="5">
                  <c:v>0.0654178294540809</c:v>
                </c:pt>
                <c:pt idx="6">
                  <c:v>0.0679928435782305</c:v>
                </c:pt>
                <c:pt idx="7">
                  <c:v>0.0705678577023801</c:v>
                </c:pt>
                <c:pt idx="8">
                  <c:v>0.0731428718265296</c:v>
                </c:pt>
                <c:pt idx="9">
                  <c:v>0.0757178859506792</c:v>
                </c:pt>
                <c:pt idx="10">
                  <c:v>0.0782929000748287</c:v>
                </c:pt>
                <c:pt idx="11">
                  <c:v>0.0808679141989782</c:v>
                </c:pt>
                <c:pt idx="12">
                  <c:v>0.0834429283231279</c:v>
                </c:pt>
                <c:pt idx="13">
                  <c:v>0.0860179424472774</c:v>
                </c:pt>
                <c:pt idx="14">
                  <c:v>0.0885929565714269</c:v>
                </c:pt>
                <c:pt idx="15">
                  <c:v>0.0911679706955765</c:v>
                </c:pt>
                <c:pt idx="16">
                  <c:v>0.0937429848197261</c:v>
                </c:pt>
                <c:pt idx="17">
                  <c:v>0.0963179989438756</c:v>
                </c:pt>
                <c:pt idx="18">
                  <c:v>0.0988930130680252</c:v>
                </c:pt>
                <c:pt idx="19">
                  <c:v>0.101468027192175</c:v>
                </c:pt>
                <c:pt idx="20">
                  <c:v>0.104043041316324</c:v>
                </c:pt>
                <c:pt idx="21">
                  <c:v>0.106618055440474</c:v>
                </c:pt>
                <c:pt idx="22">
                  <c:v>0.109193069564623</c:v>
                </c:pt>
                <c:pt idx="23">
                  <c:v>0.111768083688773</c:v>
                </c:pt>
                <c:pt idx="24">
                  <c:v>0.114343097812916</c:v>
                </c:pt>
                <c:pt idx="25">
                  <c:v>0.116918111937065</c:v>
                </c:pt>
                <c:pt idx="26">
                  <c:v>0.119493126061215</c:v>
                </c:pt>
                <c:pt idx="27">
                  <c:v>0.122068140185364</c:v>
                </c:pt>
                <c:pt idx="28">
                  <c:v>0.124643154309513</c:v>
                </c:pt>
                <c:pt idx="29">
                  <c:v>0.127218168433662</c:v>
                </c:pt>
                <c:pt idx="30">
                  <c:v>0.129793182557812</c:v>
                </c:pt>
                <c:pt idx="31">
                  <c:v>0.132368196681961</c:v>
                </c:pt>
                <c:pt idx="32">
                  <c:v>0.13494321080611</c:v>
                </c:pt>
                <c:pt idx="33">
                  <c:v>0.137518224930259</c:v>
                </c:pt>
                <c:pt idx="34">
                  <c:v>0.140093239054408</c:v>
                </c:pt>
                <c:pt idx="35">
                  <c:v>0.142668253178558</c:v>
                </c:pt>
                <c:pt idx="36">
                  <c:v>0.145243267302707</c:v>
                </c:pt>
                <c:pt idx="37">
                  <c:v>0.147818281426856</c:v>
                </c:pt>
                <c:pt idx="38">
                  <c:v>0.150393295551005</c:v>
                </c:pt>
                <c:pt idx="39">
                  <c:v>0.152968309675155</c:v>
                </c:pt>
                <c:pt idx="40">
                  <c:v>0.155543323799304</c:v>
                </c:pt>
                <c:pt idx="41">
                  <c:v>0.158118337923453</c:v>
                </c:pt>
                <c:pt idx="42">
                  <c:v>0.160693352047602</c:v>
                </c:pt>
                <c:pt idx="43">
                  <c:v>0.163268366171752</c:v>
                </c:pt>
                <c:pt idx="44">
                  <c:v>0.165843380295901</c:v>
                </c:pt>
                <c:pt idx="45">
                  <c:v>0.16841839442005</c:v>
                </c:pt>
                <c:pt idx="46">
                  <c:v>0.170993408544199</c:v>
                </c:pt>
                <c:pt idx="47">
                  <c:v>0.173568422668348</c:v>
                </c:pt>
                <c:pt idx="48">
                  <c:v>0.176143436792498</c:v>
                </c:pt>
                <c:pt idx="49">
                  <c:v>0.178718450916667</c:v>
                </c:pt>
              </c:numCache>
            </c:numRef>
          </c:cat>
          <c:val>
            <c:numRef>
              <c:f>'Portfølje Sverige '!$D$177:$D$226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0.0204081632653021</c:v>
                </c:pt>
                <c:pt idx="2">
                  <c:v>0.0408163265306073</c:v>
                </c:pt>
                <c:pt idx="3">
                  <c:v>0.0612244897959135</c:v>
                </c:pt>
                <c:pt idx="4">
                  <c:v>0.0816326530612187</c:v>
                </c:pt>
                <c:pt idx="5">
                  <c:v>0.102040816326524</c:v>
                </c:pt>
                <c:pt idx="6">
                  <c:v>0.12244897959183</c:v>
                </c:pt>
                <c:pt idx="7">
                  <c:v>0.142857142857135</c:v>
                </c:pt>
                <c:pt idx="8">
                  <c:v>0.16326530612244</c:v>
                </c:pt>
                <c:pt idx="9">
                  <c:v>0.183673469387746</c:v>
                </c:pt>
                <c:pt idx="10">
                  <c:v>0.204081632653051</c:v>
                </c:pt>
                <c:pt idx="11">
                  <c:v>0.224489795918356</c:v>
                </c:pt>
                <c:pt idx="12">
                  <c:v>0.244897959183661</c:v>
                </c:pt>
                <c:pt idx="13">
                  <c:v>0.265306122448966</c:v>
                </c:pt>
                <c:pt idx="14">
                  <c:v>0.285714285714271</c:v>
                </c:pt>
                <c:pt idx="15">
                  <c:v>0.306122448979577</c:v>
                </c:pt>
                <c:pt idx="16">
                  <c:v>0.326530612244882</c:v>
                </c:pt>
                <c:pt idx="17">
                  <c:v>0.346938775510187</c:v>
                </c:pt>
                <c:pt idx="18">
                  <c:v>0.367346938775493</c:v>
                </c:pt>
                <c:pt idx="19">
                  <c:v>0.387755102040798</c:v>
                </c:pt>
                <c:pt idx="20">
                  <c:v>0.408163265306103</c:v>
                </c:pt>
                <c:pt idx="21">
                  <c:v>0.428571428571408</c:v>
                </c:pt>
                <c:pt idx="22">
                  <c:v>0.448979591836713</c:v>
                </c:pt>
                <c:pt idx="23">
                  <c:v>0.469387755102019</c:v>
                </c:pt>
                <c:pt idx="24">
                  <c:v>0.489795918367272</c:v>
                </c:pt>
                <c:pt idx="25">
                  <c:v>0.510204081632574</c:v>
                </c:pt>
                <c:pt idx="26">
                  <c:v>0.530612244897881</c:v>
                </c:pt>
                <c:pt idx="27">
                  <c:v>0.551020408163183</c:v>
                </c:pt>
                <c:pt idx="28">
                  <c:v>0.571428571428485</c:v>
                </c:pt>
                <c:pt idx="29">
                  <c:v>0.591836734693789</c:v>
                </c:pt>
                <c:pt idx="30">
                  <c:v>0.612244897959092</c:v>
                </c:pt>
                <c:pt idx="31">
                  <c:v>0.632653061224394</c:v>
                </c:pt>
                <c:pt idx="32">
                  <c:v>0.653061224489696</c:v>
                </c:pt>
                <c:pt idx="33">
                  <c:v>0.673469387755</c:v>
                </c:pt>
                <c:pt idx="34">
                  <c:v>0.693877551020302</c:v>
                </c:pt>
                <c:pt idx="35">
                  <c:v>0.714285714285605</c:v>
                </c:pt>
                <c:pt idx="36">
                  <c:v>0.734693877550908</c:v>
                </c:pt>
                <c:pt idx="37">
                  <c:v>0.75510204081621</c:v>
                </c:pt>
                <c:pt idx="38">
                  <c:v>0.775510204081514</c:v>
                </c:pt>
                <c:pt idx="39">
                  <c:v>0.795918367346817</c:v>
                </c:pt>
                <c:pt idx="40">
                  <c:v>0.81632653061212</c:v>
                </c:pt>
                <c:pt idx="41">
                  <c:v>0.836734693877422</c:v>
                </c:pt>
                <c:pt idx="42">
                  <c:v>0.857142857142724</c:v>
                </c:pt>
                <c:pt idx="43">
                  <c:v>0.877551020408027</c:v>
                </c:pt>
                <c:pt idx="44">
                  <c:v>0.89795918367333</c:v>
                </c:pt>
                <c:pt idx="45">
                  <c:v>0.918367346938633</c:v>
                </c:pt>
                <c:pt idx="46">
                  <c:v>0.938775510203936</c:v>
                </c:pt>
                <c:pt idx="47">
                  <c:v>0.959183673469238</c:v>
                </c:pt>
                <c:pt idx="48">
                  <c:v>0.979591836734541</c:v>
                </c:pt>
                <c:pt idx="49">
                  <c:v>1.0</c:v>
                </c:pt>
              </c:numCache>
            </c:numRef>
          </c:val>
        </c:ser>
        <c:ser>
          <c:idx val="2"/>
          <c:order val="2"/>
          <c:tx>
            <c:strRef>
              <c:f>'Portfølje Sverige '!$E$176</c:f>
              <c:strCache>
                <c:ptCount val="1"/>
                <c:pt idx="0">
                  <c:v>Obligasjoner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'Portfølje Sverige '!$B$177:$B$226</c:f>
              <c:numCache>
                <c:formatCode>[=0]0;[&gt;0]0.00</c:formatCode>
                <c:ptCount val="50"/>
                <c:pt idx="0">
                  <c:v>0.0525427588333333</c:v>
                </c:pt>
                <c:pt idx="1">
                  <c:v>0.0551177729574826</c:v>
                </c:pt>
                <c:pt idx="2">
                  <c:v>0.0576927870816321</c:v>
                </c:pt>
                <c:pt idx="3">
                  <c:v>0.0602678012057818</c:v>
                </c:pt>
                <c:pt idx="4">
                  <c:v>0.0628428153299313</c:v>
                </c:pt>
                <c:pt idx="5">
                  <c:v>0.0654178294540809</c:v>
                </c:pt>
                <c:pt idx="6">
                  <c:v>0.0679928435782305</c:v>
                </c:pt>
                <c:pt idx="7">
                  <c:v>0.0705678577023801</c:v>
                </c:pt>
                <c:pt idx="8">
                  <c:v>0.0731428718265296</c:v>
                </c:pt>
                <c:pt idx="9">
                  <c:v>0.0757178859506792</c:v>
                </c:pt>
                <c:pt idx="10">
                  <c:v>0.0782929000748287</c:v>
                </c:pt>
                <c:pt idx="11">
                  <c:v>0.0808679141989782</c:v>
                </c:pt>
                <c:pt idx="12">
                  <c:v>0.0834429283231279</c:v>
                </c:pt>
                <c:pt idx="13">
                  <c:v>0.0860179424472774</c:v>
                </c:pt>
                <c:pt idx="14">
                  <c:v>0.0885929565714269</c:v>
                </c:pt>
                <c:pt idx="15">
                  <c:v>0.0911679706955765</c:v>
                </c:pt>
                <c:pt idx="16">
                  <c:v>0.0937429848197261</c:v>
                </c:pt>
                <c:pt idx="17">
                  <c:v>0.0963179989438756</c:v>
                </c:pt>
                <c:pt idx="18">
                  <c:v>0.0988930130680252</c:v>
                </c:pt>
                <c:pt idx="19">
                  <c:v>0.101468027192175</c:v>
                </c:pt>
                <c:pt idx="20">
                  <c:v>0.104043041316324</c:v>
                </c:pt>
                <c:pt idx="21">
                  <c:v>0.106618055440474</c:v>
                </c:pt>
                <c:pt idx="22">
                  <c:v>0.109193069564623</c:v>
                </c:pt>
                <c:pt idx="23">
                  <c:v>0.111768083688773</c:v>
                </c:pt>
                <c:pt idx="24">
                  <c:v>0.114343097812916</c:v>
                </c:pt>
                <c:pt idx="25">
                  <c:v>0.116918111937065</c:v>
                </c:pt>
                <c:pt idx="26">
                  <c:v>0.119493126061215</c:v>
                </c:pt>
                <c:pt idx="27">
                  <c:v>0.122068140185364</c:v>
                </c:pt>
                <c:pt idx="28">
                  <c:v>0.124643154309513</c:v>
                </c:pt>
                <c:pt idx="29">
                  <c:v>0.127218168433662</c:v>
                </c:pt>
                <c:pt idx="30">
                  <c:v>0.129793182557812</c:v>
                </c:pt>
                <c:pt idx="31">
                  <c:v>0.132368196681961</c:v>
                </c:pt>
                <c:pt idx="32">
                  <c:v>0.13494321080611</c:v>
                </c:pt>
                <c:pt idx="33">
                  <c:v>0.137518224930259</c:v>
                </c:pt>
                <c:pt idx="34">
                  <c:v>0.140093239054408</c:v>
                </c:pt>
                <c:pt idx="35">
                  <c:v>0.142668253178558</c:v>
                </c:pt>
                <c:pt idx="36">
                  <c:v>0.145243267302707</c:v>
                </c:pt>
                <c:pt idx="37">
                  <c:v>0.147818281426856</c:v>
                </c:pt>
                <c:pt idx="38">
                  <c:v>0.150393295551005</c:v>
                </c:pt>
                <c:pt idx="39">
                  <c:v>0.152968309675155</c:v>
                </c:pt>
                <c:pt idx="40">
                  <c:v>0.155543323799304</c:v>
                </c:pt>
                <c:pt idx="41">
                  <c:v>0.158118337923453</c:v>
                </c:pt>
                <c:pt idx="42">
                  <c:v>0.160693352047602</c:v>
                </c:pt>
                <c:pt idx="43">
                  <c:v>0.163268366171752</c:v>
                </c:pt>
                <c:pt idx="44">
                  <c:v>0.165843380295901</c:v>
                </c:pt>
                <c:pt idx="45">
                  <c:v>0.16841839442005</c:v>
                </c:pt>
                <c:pt idx="46">
                  <c:v>0.170993408544199</c:v>
                </c:pt>
                <c:pt idx="47">
                  <c:v>0.173568422668348</c:v>
                </c:pt>
                <c:pt idx="48">
                  <c:v>0.176143436792498</c:v>
                </c:pt>
                <c:pt idx="49">
                  <c:v>0.178718450916667</c:v>
                </c:pt>
              </c:numCache>
            </c:numRef>
          </c:cat>
          <c:val>
            <c:numRef>
              <c:f>'Portfølje Sverige '!$E$177:$E$226</c:f>
              <c:numCache>
                <c:formatCode>[=0]0;[&gt;0]0.00</c:formatCode>
                <c:ptCount val="50"/>
                <c:pt idx="0">
                  <c:v>0.999999999999999</c:v>
                </c:pt>
                <c:pt idx="1">
                  <c:v>0.979591836734699</c:v>
                </c:pt>
                <c:pt idx="2">
                  <c:v>0.959183673469394</c:v>
                </c:pt>
                <c:pt idx="3">
                  <c:v>0.938775510204088</c:v>
                </c:pt>
                <c:pt idx="4">
                  <c:v>0.918367346938782</c:v>
                </c:pt>
                <c:pt idx="5">
                  <c:v>0.897959183673477</c:v>
                </c:pt>
                <c:pt idx="6">
                  <c:v>0.877551020408171</c:v>
                </c:pt>
                <c:pt idx="7">
                  <c:v>0.857142857142866</c:v>
                </c:pt>
                <c:pt idx="8">
                  <c:v>0.836734693877561</c:v>
                </c:pt>
                <c:pt idx="9">
                  <c:v>0.816326530612256</c:v>
                </c:pt>
                <c:pt idx="10">
                  <c:v>0.79591836734695</c:v>
                </c:pt>
                <c:pt idx="11">
                  <c:v>0.775510204081646</c:v>
                </c:pt>
                <c:pt idx="12">
                  <c:v>0.755102040816341</c:v>
                </c:pt>
                <c:pt idx="13">
                  <c:v>0.734693877551036</c:v>
                </c:pt>
                <c:pt idx="14">
                  <c:v>0.714285714285731</c:v>
                </c:pt>
                <c:pt idx="15">
                  <c:v>0.693877551020426</c:v>
                </c:pt>
                <c:pt idx="16">
                  <c:v>0.673469387755121</c:v>
                </c:pt>
                <c:pt idx="17">
                  <c:v>0.653061224489817</c:v>
                </c:pt>
                <c:pt idx="18">
                  <c:v>0.632653061224511</c:v>
                </c:pt>
                <c:pt idx="19">
                  <c:v>0.612244897959206</c:v>
                </c:pt>
                <c:pt idx="20">
                  <c:v>0.591836734693902</c:v>
                </c:pt>
                <c:pt idx="21">
                  <c:v>0.571428571428596</c:v>
                </c:pt>
                <c:pt idx="22">
                  <c:v>0.551020408163292</c:v>
                </c:pt>
                <c:pt idx="23">
                  <c:v>0.530612244897986</c:v>
                </c:pt>
                <c:pt idx="24">
                  <c:v>0.510204081632727</c:v>
                </c:pt>
                <c:pt idx="25">
                  <c:v>0.489795918367425</c:v>
                </c:pt>
                <c:pt idx="26">
                  <c:v>0.469387755102118</c:v>
                </c:pt>
                <c:pt idx="27">
                  <c:v>0.448979591836817</c:v>
                </c:pt>
                <c:pt idx="28">
                  <c:v>0.428571428571514</c:v>
                </c:pt>
                <c:pt idx="29">
                  <c:v>0.40816326530621</c:v>
                </c:pt>
                <c:pt idx="30">
                  <c:v>0.387755102040907</c:v>
                </c:pt>
                <c:pt idx="31">
                  <c:v>0.367346938775605</c:v>
                </c:pt>
                <c:pt idx="32">
                  <c:v>0.346938775510304</c:v>
                </c:pt>
                <c:pt idx="33">
                  <c:v>0.326530612245</c:v>
                </c:pt>
                <c:pt idx="34">
                  <c:v>0.306122448979697</c:v>
                </c:pt>
                <c:pt idx="35">
                  <c:v>0.285714285714394</c:v>
                </c:pt>
                <c:pt idx="36">
                  <c:v>0.265306122449091</c:v>
                </c:pt>
                <c:pt idx="37">
                  <c:v>0.244897959183789</c:v>
                </c:pt>
                <c:pt idx="38">
                  <c:v>0.224489795918485</c:v>
                </c:pt>
                <c:pt idx="39">
                  <c:v>0.204081632653183</c:v>
                </c:pt>
                <c:pt idx="40">
                  <c:v>0.18367346938788</c:v>
                </c:pt>
                <c:pt idx="41">
                  <c:v>0.163265306122577</c:v>
                </c:pt>
                <c:pt idx="42">
                  <c:v>0.142857142857275</c:v>
                </c:pt>
                <c:pt idx="43">
                  <c:v>0.122448979591972</c:v>
                </c:pt>
                <c:pt idx="44">
                  <c:v>0.102040816326669</c:v>
                </c:pt>
                <c:pt idx="45">
                  <c:v>0.0816326530613663</c:v>
                </c:pt>
                <c:pt idx="46">
                  <c:v>0.0612244897960632</c:v>
                </c:pt>
                <c:pt idx="47">
                  <c:v>0.040816326530761</c:v>
                </c:pt>
                <c:pt idx="48">
                  <c:v>0.0204081632654582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'Portfølje Sverige '!$F$176</c:f>
              <c:strCache>
                <c:ptCount val="1"/>
                <c:pt idx="0">
                  <c:v>Retail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cat>
            <c:numRef>
              <c:f>'Portfølje Sverige '!$B$177:$B$226</c:f>
              <c:numCache>
                <c:formatCode>[=0]0;[&gt;0]0.00</c:formatCode>
                <c:ptCount val="50"/>
                <c:pt idx="0">
                  <c:v>0.0525427588333333</c:v>
                </c:pt>
                <c:pt idx="1">
                  <c:v>0.0551177729574826</c:v>
                </c:pt>
                <c:pt idx="2">
                  <c:v>0.0576927870816321</c:v>
                </c:pt>
                <c:pt idx="3">
                  <c:v>0.0602678012057818</c:v>
                </c:pt>
                <c:pt idx="4">
                  <c:v>0.0628428153299313</c:v>
                </c:pt>
                <c:pt idx="5">
                  <c:v>0.0654178294540809</c:v>
                </c:pt>
                <c:pt idx="6">
                  <c:v>0.0679928435782305</c:v>
                </c:pt>
                <c:pt idx="7">
                  <c:v>0.0705678577023801</c:v>
                </c:pt>
                <c:pt idx="8">
                  <c:v>0.0731428718265296</c:v>
                </c:pt>
                <c:pt idx="9">
                  <c:v>0.0757178859506792</c:v>
                </c:pt>
                <c:pt idx="10">
                  <c:v>0.0782929000748287</c:v>
                </c:pt>
                <c:pt idx="11">
                  <c:v>0.0808679141989782</c:v>
                </c:pt>
                <c:pt idx="12">
                  <c:v>0.0834429283231279</c:v>
                </c:pt>
                <c:pt idx="13">
                  <c:v>0.0860179424472774</c:v>
                </c:pt>
                <c:pt idx="14">
                  <c:v>0.0885929565714269</c:v>
                </c:pt>
                <c:pt idx="15">
                  <c:v>0.0911679706955765</c:v>
                </c:pt>
                <c:pt idx="16">
                  <c:v>0.0937429848197261</c:v>
                </c:pt>
                <c:pt idx="17">
                  <c:v>0.0963179989438756</c:v>
                </c:pt>
                <c:pt idx="18">
                  <c:v>0.0988930130680252</c:v>
                </c:pt>
                <c:pt idx="19">
                  <c:v>0.101468027192175</c:v>
                </c:pt>
                <c:pt idx="20">
                  <c:v>0.104043041316324</c:v>
                </c:pt>
                <c:pt idx="21">
                  <c:v>0.106618055440474</c:v>
                </c:pt>
                <c:pt idx="22">
                  <c:v>0.109193069564623</c:v>
                </c:pt>
                <c:pt idx="23">
                  <c:v>0.111768083688773</c:v>
                </c:pt>
                <c:pt idx="24">
                  <c:v>0.114343097812916</c:v>
                </c:pt>
                <c:pt idx="25">
                  <c:v>0.116918111937065</c:v>
                </c:pt>
                <c:pt idx="26">
                  <c:v>0.119493126061215</c:v>
                </c:pt>
                <c:pt idx="27">
                  <c:v>0.122068140185364</c:v>
                </c:pt>
                <c:pt idx="28">
                  <c:v>0.124643154309513</c:v>
                </c:pt>
                <c:pt idx="29">
                  <c:v>0.127218168433662</c:v>
                </c:pt>
                <c:pt idx="30">
                  <c:v>0.129793182557812</c:v>
                </c:pt>
                <c:pt idx="31">
                  <c:v>0.132368196681961</c:v>
                </c:pt>
                <c:pt idx="32">
                  <c:v>0.13494321080611</c:v>
                </c:pt>
                <c:pt idx="33">
                  <c:v>0.137518224930259</c:v>
                </c:pt>
                <c:pt idx="34">
                  <c:v>0.140093239054408</c:v>
                </c:pt>
                <c:pt idx="35">
                  <c:v>0.142668253178558</c:v>
                </c:pt>
                <c:pt idx="36">
                  <c:v>0.145243267302707</c:v>
                </c:pt>
                <c:pt idx="37">
                  <c:v>0.147818281426856</c:v>
                </c:pt>
                <c:pt idx="38">
                  <c:v>0.150393295551005</c:v>
                </c:pt>
                <c:pt idx="39">
                  <c:v>0.152968309675155</c:v>
                </c:pt>
                <c:pt idx="40">
                  <c:v>0.155543323799304</c:v>
                </c:pt>
                <c:pt idx="41">
                  <c:v>0.158118337923453</c:v>
                </c:pt>
                <c:pt idx="42">
                  <c:v>0.160693352047602</c:v>
                </c:pt>
                <c:pt idx="43">
                  <c:v>0.163268366171752</c:v>
                </c:pt>
                <c:pt idx="44">
                  <c:v>0.165843380295901</c:v>
                </c:pt>
                <c:pt idx="45">
                  <c:v>0.16841839442005</c:v>
                </c:pt>
                <c:pt idx="46">
                  <c:v>0.170993408544199</c:v>
                </c:pt>
                <c:pt idx="47">
                  <c:v>0.173568422668348</c:v>
                </c:pt>
                <c:pt idx="48">
                  <c:v>0.176143436792498</c:v>
                </c:pt>
                <c:pt idx="49">
                  <c:v>0.178718450916667</c:v>
                </c:pt>
              </c:numCache>
            </c:numRef>
          </c:cat>
          <c:val>
            <c:numRef>
              <c:f>'Portfølje Sverige '!$F$177:$F$226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'Portfølje Sverige '!$G$176</c:f>
              <c:strCache>
                <c:ptCount val="1"/>
                <c:pt idx="0">
                  <c:v>Office</c:v>
                </c:pt>
              </c:strCache>
            </c:strRef>
          </c:tx>
          <c:spPr>
            <a:solidFill>
              <a:schemeClr val="dk1">
                <a:tint val="30000"/>
              </a:schemeClr>
            </a:solidFill>
            <a:ln>
              <a:noFill/>
            </a:ln>
            <a:effectLst/>
          </c:spPr>
          <c:cat>
            <c:numRef>
              <c:f>'Portfølje Sverige '!$B$177:$B$226</c:f>
              <c:numCache>
                <c:formatCode>[=0]0;[&gt;0]0.00</c:formatCode>
                <c:ptCount val="50"/>
                <c:pt idx="0">
                  <c:v>0.0525427588333333</c:v>
                </c:pt>
                <c:pt idx="1">
                  <c:v>0.0551177729574826</c:v>
                </c:pt>
                <c:pt idx="2">
                  <c:v>0.0576927870816321</c:v>
                </c:pt>
                <c:pt idx="3">
                  <c:v>0.0602678012057818</c:v>
                </c:pt>
                <c:pt idx="4">
                  <c:v>0.0628428153299313</c:v>
                </c:pt>
                <c:pt idx="5">
                  <c:v>0.0654178294540809</c:v>
                </c:pt>
                <c:pt idx="6">
                  <c:v>0.0679928435782305</c:v>
                </c:pt>
                <c:pt idx="7">
                  <c:v>0.0705678577023801</c:v>
                </c:pt>
                <c:pt idx="8">
                  <c:v>0.0731428718265296</c:v>
                </c:pt>
                <c:pt idx="9">
                  <c:v>0.0757178859506792</c:v>
                </c:pt>
                <c:pt idx="10">
                  <c:v>0.0782929000748287</c:v>
                </c:pt>
                <c:pt idx="11">
                  <c:v>0.0808679141989782</c:v>
                </c:pt>
                <c:pt idx="12">
                  <c:v>0.0834429283231279</c:v>
                </c:pt>
                <c:pt idx="13">
                  <c:v>0.0860179424472774</c:v>
                </c:pt>
                <c:pt idx="14">
                  <c:v>0.0885929565714269</c:v>
                </c:pt>
                <c:pt idx="15">
                  <c:v>0.0911679706955765</c:v>
                </c:pt>
                <c:pt idx="16">
                  <c:v>0.0937429848197261</c:v>
                </c:pt>
                <c:pt idx="17">
                  <c:v>0.0963179989438756</c:v>
                </c:pt>
                <c:pt idx="18">
                  <c:v>0.0988930130680252</c:v>
                </c:pt>
                <c:pt idx="19">
                  <c:v>0.101468027192175</c:v>
                </c:pt>
                <c:pt idx="20">
                  <c:v>0.104043041316324</c:v>
                </c:pt>
                <c:pt idx="21">
                  <c:v>0.106618055440474</c:v>
                </c:pt>
                <c:pt idx="22">
                  <c:v>0.109193069564623</c:v>
                </c:pt>
                <c:pt idx="23">
                  <c:v>0.111768083688773</c:v>
                </c:pt>
                <c:pt idx="24">
                  <c:v>0.114343097812916</c:v>
                </c:pt>
                <c:pt idx="25">
                  <c:v>0.116918111937065</c:v>
                </c:pt>
                <c:pt idx="26">
                  <c:v>0.119493126061215</c:v>
                </c:pt>
                <c:pt idx="27">
                  <c:v>0.122068140185364</c:v>
                </c:pt>
                <c:pt idx="28">
                  <c:v>0.124643154309513</c:v>
                </c:pt>
                <c:pt idx="29">
                  <c:v>0.127218168433662</c:v>
                </c:pt>
                <c:pt idx="30">
                  <c:v>0.129793182557812</c:v>
                </c:pt>
                <c:pt idx="31">
                  <c:v>0.132368196681961</c:v>
                </c:pt>
                <c:pt idx="32">
                  <c:v>0.13494321080611</c:v>
                </c:pt>
                <c:pt idx="33">
                  <c:v>0.137518224930259</c:v>
                </c:pt>
                <c:pt idx="34">
                  <c:v>0.140093239054408</c:v>
                </c:pt>
                <c:pt idx="35">
                  <c:v>0.142668253178558</c:v>
                </c:pt>
                <c:pt idx="36">
                  <c:v>0.145243267302707</c:v>
                </c:pt>
                <c:pt idx="37">
                  <c:v>0.147818281426856</c:v>
                </c:pt>
                <c:pt idx="38">
                  <c:v>0.150393295551005</c:v>
                </c:pt>
                <c:pt idx="39">
                  <c:v>0.152968309675155</c:v>
                </c:pt>
                <c:pt idx="40">
                  <c:v>0.155543323799304</c:v>
                </c:pt>
                <c:pt idx="41">
                  <c:v>0.158118337923453</c:v>
                </c:pt>
                <c:pt idx="42">
                  <c:v>0.160693352047602</c:v>
                </c:pt>
                <c:pt idx="43">
                  <c:v>0.163268366171752</c:v>
                </c:pt>
                <c:pt idx="44">
                  <c:v>0.165843380295901</c:v>
                </c:pt>
                <c:pt idx="45">
                  <c:v>0.16841839442005</c:v>
                </c:pt>
                <c:pt idx="46">
                  <c:v>0.170993408544199</c:v>
                </c:pt>
                <c:pt idx="47">
                  <c:v>0.173568422668348</c:v>
                </c:pt>
                <c:pt idx="48">
                  <c:v>0.176143436792498</c:v>
                </c:pt>
                <c:pt idx="49">
                  <c:v>0.178718450916667</c:v>
                </c:pt>
              </c:numCache>
            </c:numRef>
          </c:cat>
          <c:val>
            <c:numRef>
              <c:f>'Portfølje Sverige '!$G$177:$G$226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'Portfølje Sverige '!$H$176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dk1">
                <a:tint val="60000"/>
              </a:schemeClr>
            </a:solidFill>
            <a:ln>
              <a:noFill/>
            </a:ln>
            <a:effectLst/>
          </c:spPr>
          <c:cat>
            <c:numRef>
              <c:f>'Portfølje Sverige '!$B$177:$B$226</c:f>
              <c:numCache>
                <c:formatCode>[=0]0;[&gt;0]0.00</c:formatCode>
                <c:ptCount val="50"/>
                <c:pt idx="0">
                  <c:v>0.0525427588333333</c:v>
                </c:pt>
                <c:pt idx="1">
                  <c:v>0.0551177729574826</c:v>
                </c:pt>
                <c:pt idx="2">
                  <c:v>0.0576927870816321</c:v>
                </c:pt>
                <c:pt idx="3">
                  <c:v>0.0602678012057818</c:v>
                </c:pt>
                <c:pt idx="4">
                  <c:v>0.0628428153299313</c:v>
                </c:pt>
                <c:pt idx="5">
                  <c:v>0.0654178294540809</c:v>
                </c:pt>
                <c:pt idx="6">
                  <c:v>0.0679928435782305</c:v>
                </c:pt>
                <c:pt idx="7">
                  <c:v>0.0705678577023801</c:v>
                </c:pt>
                <c:pt idx="8">
                  <c:v>0.0731428718265296</c:v>
                </c:pt>
                <c:pt idx="9">
                  <c:v>0.0757178859506792</c:v>
                </c:pt>
                <c:pt idx="10">
                  <c:v>0.0782929000748287</c:v>
                </c:pt>
                <c:pt idx="11">
                  <c:v>0.0808679141989782</c:v>
                </c:pt>
                <c:pt idx="12">
                  <c:v>0.0834429283231279</c:v>
                </c:pt>
                <c:pt idx="13">
                  <c:v>0.0860179424472774</c:v>
                </c:pt>
                <c:pt idx="14">
                  <c:v>0.0885929565714269</c:v>
                </c:pt>
                <c:pt idx="15">
                  <c:v>0.0911679706955765</c:v>
                </c:pt>
                <c:pt idx="16">
                  <c:v>0.0937429848197261</c:v>
                </c:pt>
                <c:pt idx="17">
                  <c:v>0.0963179989438756</c:v>
                </c:pt>
                <c:pt idx="18">
                  <c:v>0.0988930130680252</c:v>
                </c:pt>
                <c:pt idx="19">
                  <c:v>0.101468027192175</c:v>
                </c:pt>
                <c:pt idx="20">
                  <c:v>0.104043041316324</c:v>
                </c:pt>
                <c:pt idx="21">
                  <c:v>0.106618055440474</c:v>
                </c:pt>
                <c:pt idx="22">
                  <c:v>0.109193069564623</c:v>
                </c:pt>
                <c:pt idx="23">
                  <c:v>0.111768083688773</c:v>
                </c:pt>
                <c:pt idx="24">
                  <c:v>0.114343097812916</c:v>
                </c:pt>
                <c:pt idx="25">
                  <c:v>0.116918111937065</c:v>
                </c:pt>
                <c:pt idx="26">
                  <c:v>0.119493126061215</c:v>
                </c:pt>
                <c:pt idx="27">
                  <c:v>0.122068140185364</c:v>
                </c:pt>
                <c:pt idx="28">
                  <c:v>0.124643154309513</c:v>
                </c:pt>
                <c:pt idx="29">
                  <c:v>0.127218168433662</c:v>
                </c:pt>
                <c:pt idx="30">
                  <c:v>0.129793182557812</c:v>
                </c:pt>
                <c:pt idx="31">
                  <c:v>0.132368196681961</c:v>
                </c:pt>
                <c:pt idx="32">
                  <c:v>0.13494321080611</c:v>
                </c:pt>
                <c:pt idx="33">
                  <c:v>0.137518224930259</c:v>
                </c:pt>
                <c:pt idx="34">
                  <c:v>0.140093239054408</c:v>
                </c:pt>
                <c:pt idx="35">
                  <c:v>0.142668253178558</c:v>
                </c:pt>
                <c:pt idx="36">
                  <c:v>0.145243267302707</c:v>
                </c:pt>
                <c:pt idx="37">
                  <c:v>0.147818281426856</c:v>
                </c:pt>
                <c:pt idx="38">
                  <c:v>0.150393295551005</c:v>
                </c:pt>
                <c:pt idx="39">
                  <c:v>0.152968309675155</c:v>
                </c:pt>
                <c:pt idx="40">
                  <c:v>0.155543323799304</c:v>
                </c:pt>
                <c:pt idx="41">
                  <c:v>0.158118337923453</c:v>
                </c:pt>
                <c:pt idx="42">
                  <c:v>0.160693352047602</c:v>
                </c:pt>
                <c:pt idx="43">
                  <c:v>0.163268366171752</c:v>
                </c:pt>
                <c:pt idx="44">
                  <c:v>0.165843380295901</c:v>
                </c:pt>
                <c:pt idx="45">
                  <c:v>0.16841839442005</c:v>
                </c:pt>
                <c:pt idx="46">
                  <c:v>0.170993408544199</c:v>
                </c:pt>
                <c:pt idx="47">
                  <c:v>0.173568422668348</c:v>
                </c:pt>
                <c:pt idx="48">
                  <c:v>0.176143436792498</c:v>
                </c:pt>
                <c:pt idx="49">
                  <c:v>0.178718450916667</c:v>
                </c:pt>
              </c:numCache>
            </c:numRef>
          </c:cat>
          <c:val>
            <c:numRef>
              <c:f>'Portfølje Sverige '!$H$177:$H$226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'Portfølje Sverige '!$I$176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noFill/>
            </a:ln>
            <a:effectLst/>
          </c:spPr>
          <c:cat>
            <c:numRef>
              <c:f>'Portfølje Sverige '!$B$177:$B$226</c:f>
              <c:numCache>
                <c:formatCode>[=0]0;[&gt;0]0.00</c:formatCode>
                <c:ptCount val="50"/>
                <c:pt idx="0">
                  <c:v>0.0525427588333333</c:v>
                </c:pt>
                <c:pt idx="1">
                  <c:v>0.0551177729574826</c:v>
                </c:pt>
                <c:pt idx="2">
                  <c:v>0.0576927870816321</c:v>
                </c:pt>
                <c:pt idx="3">
                  <c:v>0.0602678012057818</c:v>
                </c:pt>
                <c:pt idx="4">
                  <c:v>0.0628428153299313</c:v>
                </c:pt>
                <c:pt idx="5">
                  <c:v>0.0654178294540809</c:v>
                </c:pt>
                <c:pt idx="6">
                  <c:v>0.0679928435782305</c:v>
                </c:pt>
                <c:pt idx="7">
                  <c:v>0.0705678577023801</c:v>
                </c:pt>
                <c:pt idx="8">
                  <c:v>0.0731428718265296</c:v>
                </c:pt>
                <c:pt idx="9">
                  <c:v>0.0757178859506792</c:v>
                </c:pt>
                <c:pt idx="10">
                  <c:v>0.0782929000748287</c:v>
                </c:pt>
                <c:pt idx="11">
                  <c:v>0.0808679141989782</c:v>
                </c:pt>
                <c:pt idx="12">
                  <c:v>0.0834429283231279</c:v>
                </c:pt>
                <c:pt idx="13">
                  <c:v>0.0860179424472774</c:v>
                </c:pt>
                <c:pt idx="14">
                  <c:v>0.0885929565714269</c:v>
                </c:pt>
                <c:pt idx="15">
                  <c:v>0.0911679706955765</c:v>
                </c:pt>
                <c:pt idx="16">
                  <c:v>0.0937429848197261</c:v>
                </c:pt>
                <c:pt idx="17">
                  <c:v>0.0963179989438756</c:v>
                </c:pt>
                <c:pt idx="18">
                  <c:v>0.0988930130680252</c:v>
                </c:pt>
                <c:pt idx="19">
                  <c:v>0.101468027192175</c:v>
                </c:pt>
                <c:pt idx="20">
                  <c:v>0.104043041316324</c:v>
                </c:pt>
                <c:pt idx="21">
                  <c:v>0.106618055440474</c:v>
                </c:pt>
                <c:pt idx="22">
                  <c:v>0.109193069564623</c:v>
                </c:pt>
                <c:pt idx="23">
                  <c:v>0.111768083688773</c:v>
                </c:pt>
                <c:pt idx="24">
                  <c:v>0.114343097812916</c:v>
                </c:pt>
                <c:pt idx="25">
                  <c:v>0.116918111937065</c:v>
                </c:pt>
                <c:pt idx="26">
                  <c:v>0.119493126061215</c:v>
                </c:pt>
                <c:pt idx="27">
                  <c:v>0.122068140185364</c:v>
                </c:pt>
                <c:pt idx="28">
                  <c:v>0.124643154309513</c:v>
                </c:pt>
                <c:pt idx="29">
                  <c:v>0.127218168433662</c:v>
                </c:pt>
                <c:pt idx="30">
                  <c:v>0.129793182557812</c:v>
                </c:pt>
                <c:pt idx="31">
                  <c:v>0.132368196681961</c:v>
                </c:pt>
                <c:pt idx="32">
                  <c:v>0.13494321080611</c:v>
                </c:pt>
                <c:pt idx="33">
                  <c:v>0.137518224930259</c:v>
                </c:pt>
                <c:pt idx="34">
                  <c:v>0.140093239054408</c:v>
                </c:pt>
                <c:pt idx="35">
                  <c:v>0.142668253178558</c:v>
                </c:pt>
                <c:pt idx="36">
                  <c:v>0.145243267302707</c:v>
                </c:pt>
                <c:pt idx="37">
                  <c:v>0.147818281426856</c:v>
                </c:pt>
                <c:pt idx="38">
                  <c:v>0.150393295551005</c:v>
                </c:pt>
                <c:pt idx="39">
                  <c:v>0.152968309675155</c:v>
                </c:pt>
                <c:pt idx="40">
                  <c:v>0.155543323799304</c:v>
                </c:pt>
                <c:pt idx="41">
                  <c:v>0.158118337923453</c:v>
                </c:pt>
                <c:pt idx="42">
                  <c:v>0.160693352047602</c:v>
                </c:pt>
                <c:pt idx="43">
                  <c:v>0.163268366171752</c:v>
                </c:pt>
                <c:pt idx="44">
                  <c:v>0.165843380295901</c:v>
                </c:pt>
                <c:pt idx="45">
                  <c:v>0.16841839442005</c:v>
                </c:pt>
                <c:pt idx="46">
                  <c:v>0.170993408544199</c:v>
                </c:pt>
                <c:pt idx="47">
                  <c:v>0.173568422668348</c:v>
                </c:pt>
                <c:pt idx="48">
                  <c:v>0.176143436792498</c:v>
                </c:pt>
                <c:pt idx="49">
                  <c:v>0.178718450916667</c:v>
                </c:pt>
              </c:numCache>
            </c:numRef>
          </c:cat>
          <c:val>
            <c:numRef>
              <c:f>'Portfølje Sverige '!$I$177:$I$226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'Portfølje Sverige '!$J$176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'Portfølje Sverige '!$B$177:$B$226</c:f>
              <c:numCache>
                <c:formatCode>[=0]0;[&gt;0]0.00</c:formatCode>
                <c:ptCount val="50"/>
                <c:pt idx="0">
                  <c:v>0.0525427588333333</c:v>
                </c:pt>
                <c:pt idx="1">
                  <c:v>0.0551177729574826</c:v>
                </c:pt>
                <c:pt idx="2">
                  <c:v>0.0576927870816321</c:v>
                </c:pt>
                <c:pt idx="3">
                  <c:v>0.0602678012057818</c:v>
                </c:pt>
                <c:pt idx="4">
                  <c:v>0.0628428153299313</c:v>
                </c:pt>
                <c:pt idx="5">
                  <c:v>0.0654178294540809</c:v>
                </c:pt>
                <c:pt idx="6">
                  <c:v>0.0679928435782305</c:v>
                </c:pt>
                <c:pt idx="7">
                  <c:v>0.0705678577023801</c:v>
                </c:pt>
                <c:pt idx="8">
                  <c:v>0.0731428718265296</c:v>
                </c:pt>
                <c:pt idx="9">
                  <c:v>0.0757178859506792</c:v>
                </c:pt>
                <c:pt idx="10">
                  <c:v>0.0782929000748287</c:v>
                </c:pt>
                <c:pt idx="11">
                  <c:v>0.0808679141989782</c:v>
                </c:pt>
                <c:pt idx="12">
                  <c:v>0.0834429283231279</c:v>
                </c:pt>
                <c:pt idx="13">
                  <c:v>0.0860179424472774</c:v>
                </c:pt>
                <c:pt idx="14">
                  <c:v>0.0885929565714269</c:v>
                </c:pt>
                <c:pt idx="15">
                  <c:v>0.0911679706955765</c:v>
                </c:pt>
                <c:pt idx="16">
                  <c:v>0.0937429848197261</c:v>
                </c:pt>
                <c:pt idx="17">
                  <c:v>0.0963179989438756</c:v>
                </c:pt>
                <c:pt idx="18">
                  <c:v>0.0988930130680252</c:v>
                </c:pt>
                <c:pt idx="19">
                  <c:v>0.101468027192175</c:v>
                </c:pt>
                <c:pt idx="20">
                  <c:v>0.104043041316324</c:v>
                </c:pt>
                <c:pt idx="21">
                  <c:v>0.106618055440474</c:v>
                </c:pt>
                <c:pt idx="22">
                  <c:v>0.109193069564623</c:v>
                </c:pt>
                <c:pt idx="23">
                  <c:v>0.111768083688773</c:v>
                </c:pt>
                <c:pt idx="24">
                  <c:v>0.114343097812916</c:v>
                </c:pt>
                <c:pt idx="25">
                  <c:v>0.116918111937065</c:v>
                </c:pt>
                <c:pt idx="26">
                  <c:v>0.119493126061215</c:v>
                </c:pt>
                <c:pt idx="27">
                  <c:v>0.122068140185364</c:v>
                </c:pt>
                <c:pt idx="28">
                  <c:v>0.124643154309513</c:v>
                </c:pt>
                <c:pt idx="29">
                  <c:v>0.127218168433662</c:v>
                </c:pt>
                <c:pt idx="30">
                  <c:v>0.129793182557812</c:v>
                </c:pt>
                <c:pt idx="31">
                  <c:v>0.132368196681961</c:v>
                </c:pt>
                <c:pt idx="32">
                  <c:v>0.13494321080611</c:v>
                </c:pt>
                <c:pt idx="33">
                  <c:v>0.137518224930259</c:v>
                </c:pt>
                <c:pt idx="34">
                  <c:v>0.140093239054408</c:v>
                </c:pt>
                <c:pt idx="35">
                  <c:v>0.142668253178558</c:v>
                </c:pt>
                <c:pt idx="36">
                  <c:v>0.145243267302707</c:v>
                </c:pt>
                <c:pt idx="37">
                  <c:v>0.147818281426856</c:v>
                </c:pt>
                <c:pt idx="38">
                  <c:v>0.150393295551005</c:v>
                </c:pt>
                <c:pt idx="39">
                  <c:v>0.152968309675155</c:v>
                </c:pt>
                <c:pt idx="40">
                  <c:v>0.155543323799304</c:v>
                </c:pt>
                <c:pt idx="41">
                  <c:v>0.158118337923453</c:v>
                </c:pt>
                <c:pt idx="42">
                  <c:v>0.160693352047602</c:v>
                </c:pt>
                <c:pt idx="43">
                  <c:v>0.163268366171752</c:v>
                </c:pt>
                <c:pt idx="44">
                  <c:v>0.165843380295901</c:v>
                </c:pt>
                <c:pt idx="45">
                  <c:v>0.16841839442005</c:v>
                </c:pt>
                <c:pt idx="46">
                  <c:v>0.170993408544199</c:v>
                </c:pt>
                <c:pt idx="47">
                  <c:v>0.173568422668348</c:v>
                </c:pt>
                <c:pt idx="48">
                  <c:v>0.176143436792498</c:v>
                </c:pt>
                <c:pt idx="49">
                  <c:v>0.178718450916667</c:v>
                </c:pt>
              </c:numCache>
            </c:numRef>
          </c:cat>
          <c:val>
            <c:numRef>
              <c:f>'Portfølje Sverige '!$J$177:$J$226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8305472"/>
        <c:axId val="-2099995056"/>
      </c:areaChart>
      <c:catAx>
        <c:axId val="21383054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[=0]0;[&gt;0]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9995056"/>
        <c:crosses val="autoZero"/>
        <c:auto val="1"/>
        <c:lblAlgn val="ctr"/>
        <c:lblOffset val="100"/>
        <c:tickLblSkip val="7"/>
        <c:noMultiLvlLbl val="0"/>
      </c:catAx>
      <c:valAx>
        <c:axId val="-209999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8305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Robusthetstest Sverige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Unsmoothingsfaktor på 0,1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'Portfølje Sverige '!$AI$18:$AI$67</c:f>
              <c:numCache>
                <c:formatCode>General</c:formatCode>
                <c:ptCount val="50"/>
                <c:pt idx="0">
                  <c:v>0.0294653753753875</c:v>
                </c:pt>
                <c:pt idx="1">
                  <c:v>0.0298607928486556</c:v>
                </c:pt>
                <c:pt idx="2">
                  <c:v>0.0326872500781213</c:v>
                </c:pt>
                <c:pt idx="3">
                  <c:v>0.0364083560825694</c:v>
                </c:pt>
                <c:pt idx="4">
                  <c:v>0.0406972506085301</c:v>
                </c:pt>
                <c:pt idx="5">
                  <c:v>0.0453932788091401</c:v>
                </c:pt>
                <c:pt idx="6">
                  <c:v>0.0503827257548453</c:v>
                </c:pt>
                <c:pt idx="7">
                  <c:v>0.0555866358707212</c:v>
                </c:pt>
                <c:pt idx="8">
                  <c:v>0.0609501013932946</c:v>
                </c:pt>
                <c:pt idx="9">
                  <c:v>0.0664344893242548</c:v>
                </c:pt>
                <c:pt idx="10">
                  <c:v>0.0720121769091081</c:v>
                </c:pt>
                <c:pt idx="11">
                  <c:v>0.077663064671022</c:v>
                </c:pt>
                <c:pt idx="12">
                  <c:v>0.0833722696374207</c:v>
                </c:pt>
                <c:pt idx="13">
                  <c:v>0.089128585843078</c:v>
                </c:pt>
                <c:pt idx="14">
                  <c:v>0.0949234429620611</c:v>
                </c:pt>
                <c:pt idx="15">
                  <c:v>0.10075019093108</c:v>
                </c:pt>
                <c:pt idx="16">
                  <c:v>0.106603600600631</c:v>
                </c:pt>
                <c:pt idx="17">
                  <c:v>0.11247950964012</c:v>
                </c:pt>
                <c:pt idx="18">
                  <c:v>0.118374567607393</c:v>
                </c:pt>
                <c:pt idx="19">
                  <c:v>0.124286049752517</c:v>
                </c:pt>
                <c:pt idx="20">
                  <c:v>0.130211719170841</c:v>
                </c:pt>
                <c:pt idx="21">
                  <c:v>0.136149723449074</c:v>
                </c:pt>
                <c:pt idx="22">
                  <c:v>0.14209851625047</c:v>
                </c:pt>
                <c:pt idx="23">
                  <c:v>0.148056797160428</c:v>
                </c:pt>
                <c:pt idx="24">
                  <c:v>0.154023465062033</c:v>
                </c:pt>
                <c:pt idx="25">
                  <c:v>0.159997581648971</c:v>
                </c:pt>
                <c:pt idx="26">
                  <c:v>0.165978342613776</c:v>
                </c:pt>
                <c:pt idx="27">
                  <c:v>0.171965054704742</c:v>
                </c:pt>
                <c:pt idx="28">
                  <c:v>0.177957117311689</c:v>
                </c:pt>
                <c:pt idx="29">
                  <c:v>0.183954007577059</c:v>
                </c:pt>
                <c:pt idx="30">
                  <c:v>0.189955268273685</c:v>
                </c:pt>
                <c:pt idx="31">
                  <c:v>0.195960497870585</c:v>
                </c:pt>
                <c:pt idx="32">
                  <c:v>0.201969342341702</c:v>
                </c:pt>
                <c:pt idx="33">
                  <c:v>0.207981488372608</c:v>
                </c:pt>
                <c:pt idx="34">
                  <c:v>0.213996657695682</c:v>
                </c:pt>
                <c:pt idx="35">
                  <c:v>0.220014602341874</c:v>
                </c:pt>
                <c:pt idx="36">
                  <c:v>0.226035100641198</c:v>
                </c:pt>
                <c:pt idx="37">
                  <c:v>0.232057953838242</c:v>
                </c:pt>
                <c:pt idx="38">
                  <c:v>0.238082983215516</c:v>
                </c:pt>
                <c:pt idx="39">
                  <c:v>0.244110027638156</c:v>
                </c:pt>
                <c:pt idx="40">
                  <c:v>0.250138941449937</c:v>
                </c:pt>
                <c:pt idx="41">
                  <c:v>0.256169592663495</c:v>
                </c:pt>
                <c:pt idx="42">
                  <c:v>0.26220186139797</c:v>
                </c:pt>
                <c:pt idx="43">
                  <c:v>0.268235638525592</c:v>
                </c:pt>
                <c:pt idx="44">
                  <c:v>0.274270824495418</c:v>
                </c:pt>
                <c:pt idx="45">
                  <c:v>0.280307328307793</c:v>
                </c:pt>
                <c:pt idx="46">
                  <c:v>0.286345066617539</c:v>
                </c:pt>
                <c:pt idx="47">
                  <c:v>0.292383962947431</c:v>
                </c:pt>
                <c:pt idx="48">
                  <c:v>0.298423946996516</c:v>
                </c:pt>
                <c:pt idx="49">
                  <c:v>0.304464954029593</c:v>
                </c:pt>
              </c:numCache>
            </c:numRef>
          </c:xVal>
          <c:yVal>
            <c:numRef>
              <c:f>'Portfølje Sverige '!$AJ$18:$AJ$67</c:f>
              <c:numCache>
                <c:formatCode>General</c:formatCode>
                <c:ptCount val="50"/>
                <c:pt idx="0">
                  <c:v>0.0518550237231913</c:v>
                </c:pt>
                <c:pt idx="1">
                  <c:v>0.0524887551642153</c:v>
                </c:pt>
                <c:pt idx="2">
                  <c:v>0.0531224866052414</c:v>
                </c:pt>
                <c:pt idx="3">
                  <c:v>0.053756218046266</c:v>
                </c:pt>
                <c:pt idx="4">
                  <c:v>0.0543899494872908</c:v>
                </c:pt>
                <c:pt idx="5">
                  <c:v>0.0550236809283154</c:v>
                </c:pt>
                <c:pt idx="6">
                  <c:v>0.0556574123693402</c:v>
                </c:pt>
                <c:pt idx="7">
                  <c:v>0.0562911438103649</c:v>
                </c:pt>
                <c:pt idx="8">
                  <c:v>0.0569248752513894</c:v>
                </c:pt>
                <c:pt idx="9">
                  <c:v>0.0575586066924142</c:v>
                </c:pt>
                <c:pt idx="10">
                  <c:v>0.0581923381334389</c:v>
                </c:pt>
                <c:pt idx="11">
                  <c:v>0.0588260695744634</c:v>
                </c:pt>
                <c:pt idx="12">
                  <c:v>0.0594598010154881</c:v>
                </c:pt>
                <c:pt idx="13">
                  <c:v>0.0600935324565128</c:v>
                </c:pt>
                <c:pt idx="14">
                  <c:v>0.0607272638975375</c:v>
                </c:pt>
                <c:pt idx="15">
                  <c:v>0.0613609953385622</c:v>
                </c:pt>
                <c:pt idx="16">
                  <c:v>0.0619947267795867</c:v>
                </c:pt>
                <c:pt idx="17">
                  <c:v>0.0626284582206115</c:v>
                </c:pt>
                <c:pt idx="18">
                  <c:v>0.0632621896616362</c:v>
                </c:pt>
                <c:pt idx="19">
                  <c:v>0.0638959211026607</c:v>
                </c:pt>
                <c:pt idx="20">
                  <c:v>0.0645296525436855</c:v>
                </c:pt>
                <c:pt idx="21">
                  <c:v>0.0651633839847102</c:v>
                </c:pt>
                <c:pt idx="22">
                  <c:v>0.0657971154257348</c:v>
                </c:pt>
                <c:pt idx="23">
                  <c:v>0.0664308468667597</c:v>
                </c:pt>
                <c:pt idx="24">
                  <c:v>0.0670645783077842</c:v>
                </c:pt>
                <c:pt idx="25">
                  <c:v>0.0676983097488089</c:v>
                </c:pt>
                <c:pt idx="26">
                  <c:v>0.0683320411898337</c:v>
                </c:pt>
                <c:pt idx="27">
                  <c:v>0.0689657726308582</c:v>
                </c:pt>
                <c:pt idx="28">
                  <c:v>0.0695995040718827</c:v>
                </c:pt>
                <c:pt idx="29">
                  <c:v>0.0702332355129074</c:v>
                </c:pt>
                <c:pt idx="30">
                  <c:v>0.070866966953932</c:v>
                </c:pt>
                <c:pt idx="31">
                  <c:v>0.0715006983949567</c:v>
                </c:pt>
                <c:pt idx="32">
                  <c:v>0.0721344298359812</c:v>
                </c:pt>
                <c:pt idx="33">
                  <c:v>0.072768161277006</c:v>
                </c:pt>
                <c:pt idx="34">
                  <c:v>0.0734018927180307</c:v>
                </c:pt>
                <c:pt idx="35">
                  <c:v>0.0740356241590552</c:v>
                </c:pt>
                <c:pt idx="36">
                  <c:v>0.07466935560008</c:v>
                </c:pt>
                <c:pt idx="37">
                  <c:v>0.0753030870411046</c:v>
                </c:pt>
                <c:pt idx="38">
                  <c:v>0.0759368184821292</c:v>
                </c:pt>
                <c:pt idx="39">
                  <c:v>0.076570549923154</c:v>
                </c:pt>
                <c:pt idx="40">
                  <c:v>0.0772042813641787</c:v>
                </c:pt>
                <c:pt idx="41">
                  <c:v>0.0778380128052032</c:v>
                </c:pt>
                <c:pt idx="42">
                  <c:v>0.078471744246228</c:v>
                </c:pt>
                <c:pt idx="43">
                  <c:v>0.0791054756872527</c:v>
                </c:pt>
                <c:pt idx="44">
                  <c:v>0.0797392071282773</c:v>
                </c:pt>
                <c:pt idx="45">
                  <c:v>0.0803729385693019</c:v>
                </c:pt>
                <c:pt idx="46">
                  <c:v>0.0810066700103267</c:v>
                </c:pt>
                <c:pt idx="47">
                  <c:v>0.0816404014513513</c:v>
                </c:pt>
                <c:pt idx="48">
                  <c:v>0.0822741328923759</c:v>
                </c:pt>
                <c:pt idx="49">
                  <c:v>0.0829078643333333</c:v>
                </c:pt>
              </c:numCache>
            </c:numRef>
          </c:yVal>
          <c:smooth val="1"/>
        </c:ser>
        <c:ser>
          <c:idx val="2"/>
          <c:order val="1"/>
          <c:tx>
            <c:v>Unsmoothingsfaktor på 0,4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'Portfølje Sverige '!$A$124:$A$173</c:f>
              <c:numCache>
                <c:formatCode>[=0]0;[&gt;0]0.00</c:formatCode>
                <c:ptCount val="50"/>
                <c:pt idx="0">
                  <c:v>0.0274637465300846</c:v>
                </c:pt>
                <c:pt idx="1">
                  <c:v>0.0276595293494262</c:v>
                </c:pt>
                <c:pt idx="2">
                  <c:v>0.0284165321284475</c:v>
                </c:pt>
                <c:pt idx="3">
                  <c:v>0.0299121090521582</c:v>
                </c:pt>
                <c:pt idx="4">
                  <c:v>0.0318185423456397</c:v>
                </c:pt>
                <c:pt idx="5">
                  <c:v>0.0338039750767216</c:v>
                </c:pt>
                <c:pt idx="6">
                  <c:v>0.0358517205603659</c:v>
                </c:pt>
                <c:pt idx="7">
                  <c:v>0.0379516935782065</c:v>
                </c:pt>
                <c:pt idx="8">
                  <c:v>0.0400956888696796</c:v>
                </c:pt>
                <c:pt idx="9">
                  <c:v>0.0422770094564269</c:v>
                </c:pt>
                <c:pt idx="10">
                  <c:v>0.044490165580587</c:v>
                </c:pt>
                <c:pt idx="11">
                  <c:v>0.0467338383403322</c:v>
                </c:pt>
                <c:pt idx="12">
                  <c:v>0.0490070445828522</c:v>
                </c:pt>
                <c:pt idx="13">
                  <c:v>0.0513058592964595</c:v>
                </c:pt>
                <c:pt idx="14">
                  <c:v>0.0536269893265281</c:v>
                </c:pt>
                <c:pt idx="15">
                  <c:v>0.0559676583124939</c:v>
                </c:pt>
                <c:pt idx="16">
                  <c:v>0.0583255139404494</c:v>
                </c:pt>
                <c:pt idx="17">
                  <c:v>0.0606985533808522</c:v>
                </c:pt>
                <c:pt idx="18">
                  <c:v>0.0630850631712114</c:v>
                </c:pt>
                <c:pt idx="19">
                  <c:v>0.0654835705714061</c:v>
                </c:pt>
                <c:pt idx="20">
                  <c:v>0.0678928040437427</c:v>
                </c:pt>
                <c:pt idx="21">
                  <c:v>0.0703155266789265</c:v>
                </c:pt>
                <c:pt idx="22">
                  <c:v>0.0727546820230359</c:v>
                </c:pt>
                <c:pt idx="23">
                  <c:v>0.0752086761601011</c:v>
                </c:pt>
                <c:pt idx="24">
                  <c:v>0.0776761027123557</c:v>
                </c:pt>
                <c:pt idx="25">
                  <c:v>0.0801557212228147</c:v>
                </c:pt>
                <c:pt idx="26">
                  <c:v>0.0826464343227365</c:v>
                </c:pt>
                <c:pt idx="27">
                  <c:v>0.0851472684066776</c:v>
                </c:pt>
                <c:pt idx="28">
                  <c:v>0.0876573572343985</c:v>
                </c:pt>
                <c:pt idx="29">
                  <c:v>0.090175927978938</c:v>
                </c:pt>
                <c:pt idx="30">
                  <c:v>0.0927022893231337</c:v>
                </c:pt>
                <c:pt idx="31">
                  <c:v>0.0952358212753006</c:v>
                </c:pt>
                <c:pt idx="32">
                  <c:v>0.0977759664312027</c:v>
                </c:pt>
                <c:pt idx="33">
                  <c:v>0.100322222455814</c:v>
                </c:pt>
                <c:pt idx="34">
                  <c:v>0.102874135596543</c:v>
                </c:pt>
                <c:pt idx="35">
                  <c:v>0.105431295070967</c:v>
                </c:pt>
                <c:pt idx="36">
                  <c:v>0.107993328198044</c:v>
                </c:pt>
                <c:pt idx="37">
                  <c:v>0.110559896163045</c:v>
                </c:pt>
                <c:pt idx="38">
                  <c:v>0.113130690324155</c:v>
                </c:pt>
                <c:pt idx="39">
                  <c:v>0.115705428983259</c:v>
                </c:pt>
                <c:pt idx="40">
                  <c:v>0.118283854555572</c:v>
                </c:pt>
                <c:pt idx="41">
                  <c:v>0.120865731082847</c:v>
                </c:pt>
                <c:pt idx="42">
                  <c:v>0.12345084204331</c:v>
                </c:pt>
                <c:pt idx="43">
                  <c:v>0.126038988418492</c:v>
                </c:pt>
                <c:pt idx="44">
                  <c:v>0.128629986983033</c:v>
                </c:pt>
                <c:pt idx="45">
                  <c:v>0.131223668788436</c:v>
                </c:pt>
                <c:pt idx="46">
                  <c:v>0.133819877815976</c:v>
                </c:pt>
                <c:pt idx="47">
                  <c:v>0.136418469777417</c:v>
                </c:pt>
                <c:pt idx="48">
                  <c:v>0.13901931104521</c:v>
                </c:pt>
                <c:pt idx="49">
                  <c:v>0.141622277696367</c:v>
                </c:pt>
              </c:numCache>
            </c:numRef>
          </c:xVal>
          <c:yVal>
            <c:numRef>
              <c:f>'Portfølje Sverige '!$B$124:$B$173</c:f>
              <c:numCache>
                <c:formatCode>[=0]0;[&gt;0]0.00</c:formatCode>
                <c:ptCount val="50"/>
                <c:pt idx="0">
                  <c:v>0.052281343736282</c:v>
                </c:pt>
                <c:pt idx="1">
                  <c:v>0.0529906010069704</c:v>
                </c:pt>
                <c:pt idx="2">
                  <c:v>0.0536998582776583</c:v>
                </c:pt>
                <c:pt idx="3">
                  <c:v>0.054409115548346</c:v>
                </c:pt>
                <c:pt idx="4">
                  <c:v>0.055118372819034</c:v>
                </c:pt>
                <c:pt idx="5">
                  <c:v>0.0558276300897219</c:v>
                </c:pt>
                <c:pt idx="6">
                  <c:v>0.0565368873604099</c:v>
                </c:pt>
                <c:pt idx="7">
                  <c:v>0.057246144631098</c:v>
                </c:pt>
                <c:pt idx="8">
                  <c:v>0.0579554019017859</c:v>
                </c:pt>
                <c:pt idx="9">
                  <c:v>0.0586646591724739</c:v>
                </c:pt>
                <c:pt idx="10">
                  <c:v>0.0593739164431619</c:v>
                </c:pt>
                <c:pt idx="11">
                  <c:v>0.06008317371385</c:v>
                </c:pt>
                <c:pt idx="12">
                  <c:v>0.060792430984538</c:v>
                </c:pt>
                <c:pt idx="13">
                  <c:v>0.0615016882552261</c:v>
                </c:pt>
                <c:pt idx="14">
                  <c:v>0.0622109455259142</c:v>
                </c:pt>
                <c:pt idx="15">
                  <c:v>0.0629202027966023</c:v>
                </c:pt>
                <c:pt idx="16">
                  <c:v>0.0636294600672902</c:v>
                </c:pt>
                <c:pt idx="17">
                  <c:v>0.0643387173379784</c:v>
                </c:pt>
                <c:pt idx="18">
                  <c:v>0.0650479746086664</c:v>
                </c:pt>
                <c:pt idx="19">
                  <c:v>0.0657572318793544</c:v>
                </c:pt>
                <c:pt idx="20">
                  <c:v>0.0664664891500426</c:v>
                </c:pt>
                <c:pt idx="21">
                  <c:v>0.0671757464207305</c:v>
                </c:pt>
                <c:pt idx="22">
                  <c:v>0.0678850036914186</c:v>
                </c:pt>
                <c:pt idx="23">
                  <c:v>0.0685942609621066</c:v>
                </c:pt>
                <c:pt idx="24">
                  <c:v>0.0693035182327946</c:v>
                </c:pt>
                <c:pt idx="25">
                  <c:v>0.0700127755034826</c:v>
                </c:pt>
                <c:pt idx="26">
                  <c:v>0.0707220327741706</c:v>
                </c:pt>
                <c:pt idx="27">
                  <c:v>0.0714312900448585</c:v>
                </c:pt>
                <c:pt idx="28">
                  <c:v>0.0721405473155467</c:v>
                </c:pt>
                <c:pt idx="29">
                  <c:v>0.0728498045862346</c:v>
                </c:pt>
                <c:pt idx="30">
                  <c:v>0.0735590618569227</c:v>
                </c:pt>
                <c:pt idx="31">
                  <c:v>0.0742683191276107</c:v>
                </c:pt>
                <c:pt idx="32">
                  <c:v>0.0749775763982988</c:v>
                </c:pt>
                <c:pt idx="33">
                  <c:v>0.0756868336689866</c:v>
                </c:pt>
                <c:pt idx="34">
                  <c:v>0.0763960909396747</c:v>
                </c:pt>
                <c:pt idx="35">
                  <c:v>0.0771053482103628</c:v>
                </c:pt>
                <c:pt idx="36">
                  <c:v>0.0778146054810507</c:v>
                </c:pt>
                <c:pt idx="37">
                  <c:v>0.0785238627517388</c:v>
                </c:pt>
                <c:pt idx="38">
                  <c:v>0.0792331200224268</c:v>
                </c:pt>
                <c:pt idx="39">
                  <c:v>0.0799423772931148</c:v>
                </c:pt>
                <c:pt idx="40">
                  <c:v>0.0806516345638027</c:v>
                </c:pt>
                <c:pt idx="41">
                  <c:v>0.0813608918344908</c:v>
                </c:pt>
                <c:pt idx="42">
                  <c:v>0.0820701491051789</c:v>
                </c:pt>
                <c:pt idx="43">
                  <c:v>0.0827794063758668</c:v>
                </c:pt>
                <c:pt idx="44">
                  <c:v>0.0834886636465548</c:v>
                </c:pt>
                <c:pt idx="45">
                  <c:v>0.0841979209172429</c:v>
                </c:pt>
                <c:pt idx="46">
                  <c:v>0.0849071781879308</c:v>
                </c:pt>
                <c:pt idx="47">
                  <c:v>0.0856164354586188</c:v>
                </c:pt>
                <c:pt idx="48">
                  <c:v>0.086325692729307</c:v>
                </c:pt>
                <c:pt idx="49">
                  <c:v>0.08703495</c:v>
                </c:pt>
              </c:numCache>
            </c:numRef>
          </c:yVal>
          <c:smooth val="1"/>
        </c:ser>
        <c:ser>
          <c:idx val="3"/>
          <c:order val="2"/>
          <c:tx>
            <c:v>Unsmmothingsfaktor på 0,6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'Portfølje Sverige '!$AI$177:$AI$226</c:f>
              <c:numCache>
                <c:formatCode>General</c:formatCode>
                <c:ptCount val="50"/>
                <c:pt idx="0">
                  <c:v>0.0252381865855002</c:v>
                </c:pt>
                <c:pt idx="1">
                  <c:v>0.0253759902046097</c:v>
                </c:pt>
                <c:pt idx="2">
                  <c:v>0.0257832019109396</c:v>
                </c:pt>
                <c:pt idx="3">
                  <c:v>0.0263211359406694</c:v>
                </c:pt>
                <c:pt idx="4">
                  <c:v>0.0270570472520588</c:v>
                </c:pt>
                <c:pt idx="5">
                  <c:v>0.0280658537557201</c:v>
                </c:pt>
                <c:pt idx="6">
                  <c:v>0.0291449685871999</c:v>
                </c:pt>
                <c:pt idx="7">
                  <c:v>0.0302553128390445</c:v>
                </c:pt>
                <c:pt idx="8">
                  <c:v>0.031393573070872</c:v>
                </c:pt>
                <c:pt idx="9">
                  <c:v>0.0325568213966304</c:v>
                </c:pt>
                <c:pt idx="10">
                  <c:v>0.0337424735737641</c:v>
                </c:pt>
                <c:pt idx="11">
                  <c:v>0.0349482494615743</c:v>
                </c:pt>
                <c:pt idx="12">
                  <c:v>0.0361721366815514</c:v>
                </c:pt>
                <c:pt idx="13">
                  <c:v>0.0374123578235509</c:v>
                </c:pt>
                <c:pt idx="14">
                  <c:v>0.038667341230736</c:v>
                </c:pt>
                <c:pt idx="15">
                  <c:v>0.0399356952101638</c:v>
                </c:pt>
                <c:pt idx="16">
                  <c:v>0.0412161854143755</c:v>
                </c:pt>
                <c:pt idx="17">
                  <c:v>0.0425077150930678</c:v>
                </c:pt>
                <c:pt idx="18">
                  <c:v>0.0438093079023494</c:v>
                </c:pt>
                <c:pt idx="19">
                  <c:v>0.0451200929682162</c:v>
                </c:pt>
                <c:pt idx="20">
                  <c:v>0.0464392919214562</c:v>
                </c:pt>
                <c:pt idx="21">
                  <c:v>0.0477662076472495</c:v>
                </c:pt>
                <c:pt idx="22">
                  <c:v>0.049100214520532</c:v>
                </c:pt>
                <c:pt idx="23">
                  <c:v>0.0504407499255566</c:v>
                </c:pt>
                <c:pt idx="24">
                  <c:v>0.0517873068837429</c:v>
                </c:pt>
                <c:pt idx="25">
                  <c:v>0.0531394276372787</c:v>
                </c:pt>
                <c:pt idx="26">
                  <c:v>0.0544969003007665</c:v>
                </c:pt>
                <c:pt idx="27">
                  <c:v>0.0558599925229173</c:v>
                </c:pt>
                <c:pt idx="28">
                  <c:v>0.0572283541826934</c:v>
                </c:pt>
                <c:pt idx="29">
                  <c:v>0.0586016161533959</c:v>
                </c:pt>
                <c:pt idx="30">
                  <c:v>0.059979441850111</c:v>
                </c:pt>
                <c:pt idx="31">
                  <c:v>0.0613615238487637</c:v>
                </c:pt>
                <c:pt idx="32">
                  <c:v>0.0627476633625477</c:v>
                </c:pt>
                <c:pt idx="33">
                  <c:v>0.0641409117365027</c:v>
                </c:pt>
                <c:pt idx="34">
                  <c:v>0.0655425150411991</c:v>
                </c:pt>
                <c:pt idx="35">
                  <c:v>0.0669519485606465</c:v>
                </c:pt>
                <c:pt idx="36">
                  <c:v>0.0683687280327409</c:v>
                </c:pt>
                <c:pt idx="37">
                  <c:v>0.0697924060924114</c:v>
                </c:pt>
                <c:pt idx="38">
                  <c:v>0.0712225690503159</c:v>
                </c:pt>
                <c:pt idx="39">
                  <c:v>0.0726588339755853</c:v>
                </c:pt>
                <c:pt idx="40">
                  <c:v>0.0741008460536181</c:v>
                </c:pt>
                <c:pt idx="41">
                  <c:v>0.0755482761923671</c:v>
                </c:pt>
                <c:pt idx="42">
                  <c:v>0.077000818852919</c:v>
                </c:pt>
                <c:pt idx="43">
                  <c:v>0.0784581900824104</c:v>
                </c:pt>
                <c:pt idx="44">
                  <c:v>0.0799201257293866</c:v>
                </c:pt>
                <c:pt idx="45">
                  <c:v>0.0813863798236539</c:v>
                </c:pt>
                <c:pt idx="46">
                  <c:v>0.0828567231044344</c:v>
                </c:pt>
                <c:pt idx="47">
                  <c:v>0.0843309416822525</c:v>
                </c:pt>
                <c:pt idx="48">
                  <c:v>0.0858088358214455</c:v>
                </c:pt>
                <c:pt idx="49">
                  <c:v>0.0872902188315035</c:v>
                </c:pt>
              </c:numCache>
            </c:numRef>
          </c:xVal>
          <c:yVal>
            <c:numRef>
              <c:f>'Portfølje Sverige '!$AJ$177:$AJ$226</c:f>
              <c:numCache>
                <c:formatCode>General</c:formatCode>
                <c:ptCount val="50"/>
                <c:pt idx="0">
                  <c:v>0.0532028568732523</c:v>
                </c:pt>
                <c:pt idx="1">
                  <c:v>0.0540254296360428</c:v>
                </c:pt>
                <c:pt idx="2">
                  <c:v>0.0548480023988337</c:v>
                </c:pt>
                <c:pt idx="3">
                  <c:v>0.0556705751616245</c:v>
                </c:pt>
                <c:pt idx="4">
                  <c:v>0.0564931479244158</c:v>
                </c:pt>
                <c:pt idx="5">
                  <c:v>0.057315720687207</c:v>
                </c:pt>
                <c:pt idx="6">
                  <c:v>0.0581382934499979</c:v>
                </c:pt>
                <c:pt idx="7">
                  <c:v>0.0589608662127889</c:v>
                </c:pt>
                <c:pt idx="8">
                  <c:v>0.0597834389755796</c:v>
                </c:pt>
                <c:pt idx="9">
                  <c:v>0.0606060117383705</c:v>
                </c:pt>
                <c:pt idx="10">
                  <c:v>0.0614285845011614</c:v>
                </c:pt>
                <c:pt idx="11">
                  <c:v>0.0622511572639524</c:v>
                </c:pt>
                <c:pt idx="12">
                  <c:v>0.0630737300267432</c:v>
                </c:pt>
                <c:pt idx="13">
                  <c:v>0.063896302789534</c:v>
                </c:pt>
                <c:pt idx="14">
                  <c:v>0.064718875552325</c:v>
                </c:pt>
                <c:pt idx="15">
                  <c:v>0.0655414483151159</c:v>
                </c:pt>
                <c:pt idx="16">
                  <c:v>0.0663640210779067</c:v>
                </c:pt>
                <c:pt idx="17">
                  <c:v>0.0671865938406975</c:v>
                </c:pt>
                <c:pt idx="18">
                  <c:v>0.0680091666034884</c:v>
                </c:pt>
                <c:pt idx="19">
                  <c:v>0.0688317393662795</c:v>
                </c:pt>
                <c:pt idx="20">
                  <c:v>0.0696543121290703</c:v>
                </c:pt>
                <c:pt idx="21">
                  <c:v>0.0704768848918612</c:v>
                </c:pt>
                <c:pt idx="22">
                  <c:v>0.0712994576546521</c:v>
                </c:pt>
                <c:pt idx="23">
                  <c:v>0.072122030417443</c:v>
                </c:pt>
                <c:pt idx="24">
                  <c:v>0.0729446031802338</c:v>
                </c:pt>
                <c:pt idx="25">
                  <c:v>0.0737671759430247</c:v>
                </c:pt>
                <c:pt idx="26">
                  <c:v>0.0745897487058155</c:v>
                </c:pt>
                <c:pt idx="27">
                  <c:v>0.0754123214686065</c:v>
                </c:pt>
                <c:pt idx="28">
                  <c:v>0.0762348942313974</c:v>
                </c:pt>
                <c:pt idx="29">
                  <c:v>0.0770574669941883</c:v>
                </c:pt>
                <c:pt idx="30">
                  <c:v>0.0778800397569793</c:v>
                </c:pt>
                <c:pt idx="31">
                  <c:v>0.07870261251977</c:v>
                </c:pt>
                <c:pt idx="32">
                  <c:v>0.079525185282561</c:v>
                </c:pt>
                <c:pt idx="33">
                  <c:v>0.0803477580453519</c:v>
                </c:pt>
                <c:pt idx="34">
                  <c:v>0.081170330808143</c:v>
                </c:pt>
                <c:pt idx="35">
                  <c:v>0.0819929035709337</c:v>
                </c:pt>
                <c:pt idx="36">
                  <c:v>0.0828154763337246</c:v>
                </c:pt>
                <c:pt idx="37">
                  <c:v>0.0836380490965156</c:v>
                </c:pt>
                <c:pt idx="38">
                  <c:v>0.0844606218593066</c:v>
                </c:pt>
                <c:pt idx="39">
                  <c:v>0.0852831946220976</c:v>
                </c:pt>
                <c:pt idx="40">
                  <c:v>0.0861057673848883</c:v>
                </c:pt>
                <c:pt idx="41">
                  <c:v>0.0869283401476794</c:v>
                </c:pt>
                <c:pt idx="42">
                  <c:v>0.0877509129104703</c:v>
                </c:pt>
                <c:pt idx="43">
                  <c:v>0.0885734856732611</c:v>
                </c:pt>
                <c:pt idx="44">
                  <c:v>0.089396058436052</c:v>
                </c:pt>
                <c:pt idx="45">
                  <c:v>0.0902186311988429</c:v>
                </c:pt>
                <c:pt idx="46">
                  <c:v>0.091041203961634</c:v>
                </c:pt>
                <c:pt idx="47">
                  <c:v>0.0918637767244248</c:v>
                </c:pt>
                <c:pt idx="48">
                  <c:v>0.0926863494872157</c:v>
                </c:pt>
                <c:pt idx="49">
                  <c:v>0.09350892225</c:v>
                </c:pt>
              </c:numCache>
            </c:numRef>
          </c:yVal>
          <c:smooth val="1"/>
        </c:ser>
        <c:ser>
          <c:idx val="4"/>
          <c:order val="3"/>
          <c:tx>
            <c:v>Unsmoothingsfaktor på 0,8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'Portfølje Sverige '!$AI$71:$AI$120</c:f>
              <c:numCache>
                <c:formatCode>General</c:formatCode>
                <c:ptCount val="50"/>
                <c:pt idx="0">
                  <c:v>0.022876924335422</c:v>
                </c:pt>
                <c:pt idx="1">
                  <c:v>0.0229762572268379</c:v>
                </c:pt>
                <c:pt idx="2">
                  <c:v>0.023270735251498</c:v>
                </c:pt>
                <c:pt idx="3">
                  <c:v>0.0236780683343072</c:v>
                </c:pt>
                <c:pt idx="4">
                  <c:v>0.0241216890826479</c:v>
                </c:pt>
                <c:pt idx="5">
                  <c:v>0.0245973091888152</c:v>
                </c:pt>
                <c:pt idx="6">
                  <c:v>0.0251926922265818</c:v>
                </c:pt>
                <c:pt idx="7">
                  <c:v>0.0258424913460211</c:v>
                </c:pt>
                <c:pt idx="8">
                  <c:v>0.0265122819540363</c:v>
                </c:pt>
                <c:pt idx="9">
                  <c:v>0.027200587272092</c:v>
                </c:pt>
                <c:pt idx="10">
                  <c:v>0.0279060373320597</c:v>
                </c:pt>
                <c:pt idx="11">
                  <c:v>0.0286273646936839</c:v>
                </c:pt>
                <c:pt idx="12">
                  <c:v>0.0293633992774555</c:v>
                </c:pt>
                <c:pt idx="13">
                  <c:v>0.0301130626646412</c:v>
                </c:pt>
                <c:pt idx="14">
                  <c:v>0.0308753621364541</c:v>
                </c:pt>
                <c:pt idx="15">
                  <c:v>0.0316493846569726</c:v>
                </c:pt>
                <c:pt idx="16">
                  <c:v>0.0324342909490568</c:v>
                </c:pt>
                <c:pt idx="17">
                  <c:v>0.0332293097681304</c:v>
                </c:pt>
                <c:pt idx="18">
                  <c:v>0.034033732443855</c:v>
                </c:pt>
                <c:pt idx="19">
                  <c:v>0.0348469077329494</c:v>
                </c:pt>
                <c:pt idx="20">
                  <c:v>0.0356683993094652</c:v>
                </c:pt>
                <c:pt idx="21">
                  <c:v>0.036498424839189</c:v>
                </c:pt>
                <c:pt idx="22">
                  <c:v>0.0373365176416221</c:v>
                </c:pt>
                <c:pt idx="23">
                  <c:v>0.0381821464939198</c:v>
                </c:pt>
                <c:pt idx="24">
                  <c:v>0.0390348216286678</c:v>
                </c:pt>
                <c:pt idx="25">
                  <c:v>0.0398940912379194</c:v>
                </c:pt>
                <c:pt idx="26">
                  <c:v>0.0407595382608257</c:v>
                </c:pt>
                <c:pt idx="27">
                  <c:v>0.0416307774391825</c:v>
                </c:pt>
                <c:pt idx="28">
                  <c:v>0.0425074526237996</c:v>
                </c:pt>
                <c:pt idx="29">
                  <c:v>0.0433892343140224</c:v>
                </c:pt>
                <c:pt idx="30">
                  <c:v>0.0442758174127647</c:v>
                </c:pt>
                <c:pt idx="31">
                  <c:v>0.0451669191798439</c:v>
                </c:pt>
                <c:pt idx="32">
                  <c:v>0.0460623211433452</c:v>
                </c:pt>
                <c:pt idx="33">
                  <c:v>0.0469620472085012</c:v>
                </c:pt>
                <c:pt idx="34">
                  <c:v>0.0478658997330443</c:v>
                </c:pt>
                <c:pt idx="35">
                  <c:v>0.0487736493081427</c:v>
                </c:pt>
                <c:pt idx="36">
                  <c:v>0.0496850823361809</c:v>
                </c:pt>
                <c:pt idx="37">
                  <c:v>0.0506023645297162</c:v>
                </c:pt>
                <c:pt idx="38">
                  <c:v>0.0515285033820542</c:v>
                </c:pt>
                <c:pt idx="39">
                  <c:v>0.0524630548332777</c:v>
                </c:pt>
                <c:pt idx="40">
                  <c:v>0.0534055772455805</c:v>
                </c:pt>
                <c:pt idx="41">
                  <c:v>0.0543556559732001</c:v>
                </c:pt>
                <c:pt idx="42">
                  <c:v>0.0553129016457203</c:v>
                </c:pt>
                <c:pt idx="43">
                  <c:v>0.0562769485447677</c:v>
                </c:pt>
                <c:pt idx="44">
                  <c:v>0.057247453073484</c:v>
                </c:pt>
                <c:pt idx="45">
                  <c:v>0.0582240923170136</c:v>
                </c:pt>
                <c:pt idx="46">
                  <c:v>0.0592065626913819</c:v>
                </c:pt>
                <c:pt idx="47">
                  <c:v>0.0601945786775352</c:v>
                </c:pt>
                <c:pt idx="48">
                  <c:v>0.0611878716368894</c:v>
                </c:pt>
                <c:pt idx="49">
                  <c:v>0.062186188704474</c:v>
                </c:pt>
              </c:numCache>
            </c:numRef>
          </c:xVal>
          <c:yVal>
            <c:numRef>
              <c:f>'Portfølje Sverige '!$AJ$71:$AJ$120</c:f>
              <c:numCache>
                <c:formatCode>General</c:formatCode>
                <c:ptCount val="50"/>
                <c:pt idx="0">
                  <c:v>0.0542231263799329</c:v>
                </c:pt>
                <c:pt idx="1">
                  <c:v>0.0550909382565324</c:v>
                </c:pt>
                <c:pt idx="2">
                  <c:v>0.0559587501331327</c:v>
                </c:pt>
                <c:pt idx="3">
                  <c:v>0.0568265620097326</c:v>
                </c:pt>
                <c:pt idx="4">
                  <c:v>0.0576943738863328</c:v>
                </c:pt>
                <c:pt idx="5">
                  <c:v>0.0585621857629327</c:v>
                </c:pt>
                <c:pt idx="6">
                  <c:v>0.0594299976395327</c:v>
                </c:pt>
                <c:pt idx="7">
                  <c:v>0.0602978095161327</c:v>
                </c:pt>
                <c:pt idx="8">
                  <c:v>0.0611656213927327</c:v>
                </c:pt>
                <c:pt idx="9">
                  <c:v>0.0620334332693326</c:v>
                </c:pt>
                <c:pt idx="10">
                  <c:v>0.0629012451459325</c:v>
                </c:pt>
                <c:pt idx="11">
                  <c:v>0.0637690570225327</c:v>
                </c:pt>
                <c:pt idx="12">
                  <c:v>0.0646368688991326</c:v>
                </c:pt>
                <c:pt idx="13">
                  <c:v>0.0655046807757325</c:v>
                </c:pt>
                <c:pt idx="14">
                  <c:v>0.0663724926523324</c:v>
                </c:pt>
                <c:pt idx="15">
                  <c:v>0.0672403045289325</c:v>
                </c:pt>
                <c:pt idx="16">
                  <c:v>0.0681081164055324</c:v>
                </c:pt>
                <c:pt idx="17">
                  <c:v>0.0689759282821323</c:v>
                </c:pt>
                <c:pt idx="18">
                  <c:v>0.0698437401587324</c:v>
                </c:pt>
                <c:pt idx="19">
                  <c:v>0.0707115520353324</c:v>
                </c:pt>
                <c:pt idx="20">
                  <c:v>0.0715793639119323</c:v>
                </c:pt>
                <c:pt idx="21">
                  <c:v>0.0724471757885322</c:v>
                </c:pt>
                <c:pt idx="22">
                  <c:v>0.0733149876651322</c:v>
                </c:pt>
                <c:pt idx="23">
                  <c:v>0.0741827995417321</c:v>
                </c:pt>
                <c:pt idx="24">
                  <c:v>0.0750506114183321</c:v>
                </c:pt>
                <c:pt idx="25">
                  <c:v>0.0759184232949321</c:v>
                </c:pt>
                <c:pt idx="26">
                  <c:v>0.076786235171532</c:v>
                </c:pt>
                <c:pt idx="27">
                  <c:v>0.0776540470481318</c:v>
                </c:pt>
                <c:pt idx="28">
                  <c:v>0.078521858924732</c:v>
                </c:pt>
                <c:pt idx="29">
                  <c:v>0.0793896708013319</c:v>
                </c:pt>
                <c:pt idx="30">
                  <c:v>0.0802574826779319</c:v>
                </c:pt>
                <c:pt idx="31">
                  <c:v>0.0811252945545317</c:v>
                </c:pt>
                <c:pt idx="32">
                  <c:v>0.0819931064311319</c:v>
                </c:pt>
                <c:pt idx="33">
                  <c:v>0.0828609183077317</c:v>
                </c:pt>
                <c:pt idx="34">
                  <c:v>0.0837287301843317</c:v>
                </c:pt>
                <c:pt idx="35">
                  <c:v>0.0845965420609315</c:v>
                </c:pt>
                <c:pt idx="36">
                  <c:v>0.0854643539375316</c:v>
                </c:pt>
                <c:pt idx="37">
                  <c:v>0.0863321658141315</c:v>
                </c:pt>
                <c:pt idx="38">
                  <c:v>0.0871999776907313</c:v>
                </c:pt>
                <c:pt idx="39">
                  <c:v>0.0880677895673312</c:v>
                </c:pt>
                <c:pt idx="40">
                  <c:v>0.0889356014439311</c:v>
                </c:pt>
                <c:pt idx="41">
                  <c:v>0.089803413320531</c:v>
                </c:pt>
                <c:pt idx="42">
                  <c:v>0.0906712251971309</c:v>
                </c:pt>
                <c:pt idx="43">
                  <c:v>0.0915390370737308</c:v>
                </c:pt>
                <c:pt idx="44">
                  <c:v>0.0924068489503306</c:v>
                </c:pt>
                <c:pt idx="45">
                  <c:v>0.0932746608269305</c:v>
                </c:pt>
                <c:pt idx="46">
                  <c:v>0.0941424727035305</c:v>
                </c:pt>
                <c:pt idx="47">
                  <c:v>0.0950102845801303</c:v>
                </c:pt>
                <c:pt idx="48">
                  <c:v>0.0958780964567302</c:v>
                </c:pt>
                <c:pt idx="49">
                  <c:v>0.0967459083333333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9035520"/>
        <c:axId val="2138247712"/>
      </c:scatterChart>
      <c:valAx>
        <c:axId val="-2099035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8247712"/>
        <c:crosses val="autoZero"/>
        <c:crossBetween val="midCat"/>
      </c:valAx>
      <c:valAx>
        <c:axId val="213824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90355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'Portefølje Danmark'!$B$15</c:f>
              <c:strCache>
                <c:ptCount val="1"/>
                <c:pt idx="0">
                  <c:v>Aksjer, Eiendomsaksjer, Obligasjoner og Unotert eiendom</c:v>
                </c:pt>
              </c:strCache>
            </c:strRef>
          </c:tx>
          <c:spPr>
            <a:ln w="19050" cap="rnd">
              <a:solidFill>
                <a:schemeClr val="dk1">
                  <a:tint val="8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Danmark'!$A$17:$A$66</c:f>
              <c:numCache>
                <c:formatCode>[=0]0;[&gt;0]0.00</c:formatCode>
                <c:ptCount val="50"/>
                <c:pt idx="0">
                  <c:v>0.0286113261900332</c:v>
                </c:pt>
                <c:pt idx="1">
                  <c:v>0.0287798247692169</c:v>
                </c:pt>
                <c:pt idx="2">
                  <c:v>0.0292795030000489</c:v>
                </c:pt>
                <c:pt idx="3">
                  <c:v>0.0300938686928356</c:v>
                </c:pt>
                <c:pt idx="4">
                  <c:v>0.031198634849222</c:v>
                </c:pt>
                <c:pt idx="5">
                  <c:v>0.0325649193419628</c:v>
                </c:pt>
                <c:pt idx="6">
                  <c:v>0.0341613756364956</c:v>
                </c:pt>
                <c:pt idx="7">
                  <c:v>0.0359573588760731</c:v>
                </c:pt>
                <c:pt idx="8">
                  <c:v>0.037924532794003</c:v>
                </c:pt>
                <c:pt idx="9">
                  <c:v>0.0400376719637876</c:v>
                </c:pt>
                <c:pt idx="10">
                  <c:v>0.0422748935333026</c:v>
                </c:pt>
                <c:pt idx="11">
                  <c:v>0.044617536110368</c:v>
                </c:pt>
                <c:pt idx="12">
                  <c:v>0.0470498553898277</c:v>
                </c:pt>
                <c:pt idx="13">
                  <c:v>0.0495586492368705</c:v>
                </c:pt>
                <c:pt idx="14">
                  <c:v>0.0521328782487437</c:v>
                </c:pt>
                <c:pt idx="15">
                  <c:v>0.0547633155784897</c:v>
                </c:pt>
                <c:pt idx="16">
                  <c:v>0.0574422399470629</c:v>
                </c:pt>
                <c:pt idx="17">
                  <c:v>0.0601631746623995</c:v>
                </c:pt>
                <c:pt idx="18">
                  <c:v>0.0629206698876973</c:v>
                </c:pt>
                <c:pt idx="19">
                  <c:v>0.0657101230489676</c:v>
                </c:pt>
                <c:pt idx="20">
                  <c:v>0.0685276316637322</c:v>
                </c:pt>
                <c:pt idx="21">
                  <c:v>0.0713698731265902</c:v>
                </c:pt>
                <c:pt idx="22">
                  <c:v>0.074234006608203</c:v>
                </c:pt>
                <c:pt idx="23">
                  <c:v>0.0771175929502711</c:v>
                </c:pt>
                <c:pt idx="24">
                  <c:v>0.080402155623758</c:v>
                </c:pt>
                <c:pt idx="25">
                  <c:v>0.0846972593016236</c:v>
                </c:pt>
                <c:pt idx="26">
                  <c:v>0.0898705962739449</c:v>
                </c:pt>
                <c:pt idx="27">
                  <c:v>0.0957799647798561</c:v>
                </c:pt>
                <c:pt idx="28">
                  <c:v>0.102297890833558</c:v>
                </c:pt>
                <c:pt idx="29">
                  <c:v>0.109315573098837</c:v>
                </c:pt>
                <c:pt idx="30">
                  <c:v>0.116742921892625</c:v>
                </c:pt>
                <c:pt idx="31">
                  <c:v>0.124506643755651</c:v>
                </c:pt>
                <c:pt idx="32">
                  <c:v>0.132547644655549</c:v>
                </c:pt>
                <c:pt idx="33">
                  <c:v>0.140818433116331</c:v>
                </c:pt>
                <c:pt idx="34">
                  <c:v>0.149280820416128</c:v>
                </c:pt>
                <c:pt idx="35">
                  <c:v>0.157904005079206</c:v>
                </c:pt>
                <c:pt idx="36">
                  <c:v>0.166663029893147</c:v>
                </c:pt>
                <c:pt idx="37">
                  <c:v>0.175537561460338</c:v>
                </c:pt>
                <c:pt idx="38">
                  <c:v>0.18451093374347</c:v>
                </c:pt>
                <c:pt idx="39">
                  <c:v>0.193569401237649</c:v>
                </c:pt>
                <c:pt idx="40">
                  <c:v>0.202701555882743</c:v>
                </c:pt>
                <c:pt idx="41">
                  <c:v>0.211897870815719</c:v>
                </c:pt>
                <c:pt idx="42">
                  <c:v>0.221150342057965</c:v>
                </c:pt>
                <c:pt idx="43">
                  <c:v>0.230452205816394</c:v>
                </c:pt>
                <c:pt idx="44">
                  <c:v>0.239797714284554</c:v>
                </c:pt>
                <c:pt idx="45">
                  <c:v>0.249181956858277</c:v>
                </c:pt>
                <c:pt idx="46">
                  <c:v>0.258600716759473</c:v>
                </c:pt>
                <c:pt idx="47">
                  <c:v>0.268050355400757</c:v>
                </c:pt>
                <c:pt idx="48">
                  <c:v>0.277527718596901</c:v>
                </c:pt>
                <c:pt idx="49">
                  <c:v>0.287030060078904</c:v>
                </c:pt>
              </c:numCache>
            </c:numRef>
          </c:xVal>
          <c:yVal>
            <c:numRef>
              <c:f>'Portefølje Danmark'!$B$17:$B$66</c:f>
              <c:numCache>
                <c:formatCode>[=0]0;[&gt;0]0.00</c:formatCode>
                <c:ptCount val="50"/>
                <c:pt idx="0">
                  <c:v>0.0682939205065299</c:v>
                </c:pt>
                <c:pt idx="1">
                  <c:v>0.0692439533380275</c:v>
                </c:pt>
                <c:pt idx="2">
                  <c:v>0.0701939861695247</c:v>
                </c:pt>
                <c:pt idx="3">
                  <c:v>0.0711440190010223</c:v>
                </c:pt>
                <c:pt idx="4">
                  <c:v>0.0720940518325197</c:v>
                </c:pt>
                <c:pt idx="5">
                  <c:v>0.073044084664017</c:v>
                </c:pt>
                <c:pt idx="6">
                  <c:v>0.0739941174955145</c:v>
                </c:pt>
                <c:pt idx="7">
                  <c:v>0.0749441503270119</c:v>
                </c:pt>
                <c:pt idx="8">
                  <c:v>0.0758941831585092</c:v>
                </c:pt>
                <c:pt idx="9">
                  <c:v>0.0768442159900066</c:v>
                </c:pt>
                <c:pt idx="10">
                  <c:v>0.077794248821504</c:v>
                </c:pt>
                <c:pt idx="11">
                  <c:v>0.0787442816530014</c:v>
                </c:pt>
                <c:pt idx="12">
                  <c:v>0.0796943144844988</c:v>
                </c:pt>
                <c:pt idx="13">
                  <c:v>0.0806443473159963</c:v>
                </c:pt>
                <c:pt idx="14">
                  <c:v>0.0815943801474936</c:v>
                </c:pt>
                <c:pt idx="15">
                  <c:v>0.0825444129789909</c:v>
                </c:pt>
                <c:pt idx="16">
                  <c:v>0.0834944458104883</c:v>
                </c:pt>
                <c:pt idx="17">
                  <c:v>0.0844444786419858</c:v>
                </c:pt>
                <c:pt idx="18">
                  <c:v>0.0853945114734832</c:v>
                </c:pt>
                <c:pt idx="19">
                  <c:v>0.0863445443049805</c:v>
                </c:pt>
                <c:pt idx="20">
                  <c:v>0.0872945771364779</c:v>
                </c:pt>
                <c:pt idx="21">
                  <c:v>0.0882446099679753</c:v>
                </c:pt>
                <c:pt idx="22">
                  <c:v>0.0891946427994726</c:v>
                </c:pt>
                <c:pt idx="23">
                  <c:v>0.0901446756309702</c:v>
                </c:pt>
                <c:pt idx="24">
                  <c:v>0.0910947084624539</c:v>
                </c:pt>
                <c:pt idx="25">
                  <c:v>0.0920447412939348</c:v>
                </c:pt>
                <c:pt idx="26">
                  <c:v>0.092994774125416</c:v>
                </c:pt>
                <c:pt idx="27">
                  <c:v>0.0939448069568971</c:v>
                </c:pt>
                <c:pt idx="28">
                  <c:v>0.0948948397883781</c:v>
                </c:pt>
                <c:pt idx="29">
                  <c:v>0.0958448726198592</c:v>
                </c:pt>
                <c:pt idx="30">
                  <c:v>0.0967949054513403</c:v>
                </c:pt>
                <c:pt idx="31">
                  <c:v>0.0977449382828214</c:v>
                </c:pt>
                <c:pt idx="32">
                  <c:v>0.0986949711143025</c:v>
                </c:pt>
                <c:pt idx="33">
                  <c:v>0.0996450039457835</c:v>
                </c:pt>
                <c:pt idx="34">
                  <c:v>0.100595036777265</c:v>
                </c:pt>
                <c:pt idx="35">
                  <c:v>0.101545069608746</c:v>
                </c:pt>
                <c:pt idx="36">
                  <c:v>0.102495102440227</c:v>
                </c:pt>
                <c:pt idx="37">
                  <c:v>0.103445135271708</c:v>
                </c:pt>
                <c:pt idx="38">
                  <c:v>0.104395168103189</c:v>
                </c:pt>
                <c:pt idx="39">
                  <c:v>0.10534520093467</c:v>
                </c:pt>
                <c:pt idx="40">
                  <c:v>0.106295233766151</c:v>
                </c:pt>
                <c:pt idx="41">
                  <c:v>0.107245266597632</c:v>
                </c:pt>
                <c:pt idx="42">
                  <c:v>0.108195299429113</c:v>
                </c:pt>
                <c:pt idx="43">
                  <c:v>0.109145332260594</c:v>
                </c:pt>
                <c:pt idx="44">
                  <c:v>0.110095365092075</c:v>
                </c:pt>
                <c:pt idx="45">
                  <c:v>0.111045397923556</c:v>
                </c:pt>
                <c:pt idx="46">
                  <c:v>0.111995430755037</c:v>
                </c:pt>
                <c:pt idx="47">
                  <c:v>0.112945463586518</c:v>
                </c:pt>
                <c:pt idx="48">
                  <c:v>0.113895496417999</c:v>
                </c:pt>
                <c:pt idx="49">
                  <c:v>0.11484552925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'Portefølje Danmark'!$B$68</c:f>
              <c:strCache>
                <c:ptCount val="1"/>
                <c:pt idx="0">
                  <c:v>Aksjer og Obligasjoner</c:v>
                </c:pt>
              </c:strCache>
            </c:strRef>
          </c:tx>
          <c:spPr>
            <a:ln w="19050" cap="rnd">
              <a:solidFill>
                <a:schemeClr val="dk1">
                  <a:tint val="5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Danmark'!$A$70:$A$119</c:f>
              <c:numCache>
                <c:formatCode>[=0]0;[&gt;0]0.00</c:formatCode>
                <c:ptCount val="50"/>
                <c:pt idx="0">
                  <c:v>0.0395193104827282</c:v>
                </c:pt>
                <c:pt idx="1">
                  <c:v>0.0404909689362938</c:v>
                </c:pt>
                <c:pt idx="2">
                  <c:v>0.042222627239087</c:v>
                </c:pt>
                <c:pt idx="3">
                  <c:v>0.0446259000776774</c:v>
                </c:pt>
                <c:pt idx="4">
                  <c:v>0.0475991668594716</c:v>
                </c:pt>
                <c:pt idx="5">
                  <c:v>0.0510429175781497</c:v>
                </c:pt>
                <c:pt idx="6">
                  <c:v>0.0548686358976123</c:v>
                </c:pt>
                <c:pt idx="7">
                  <c:v>0.0590020677336031</c:v>
                </c:pt>
                <c:pt idx="8">
                  <c:v>0.0633830403942386</c:v>
                </c:pt>
                <c:pt idx="9">
                  <c:v>0.0679637009262712</c:v>
                </c:pt>
                <c:pt idx="10">
                  <c:v>0.0727063167735416</c:v>
                </c:pt>
                <c:pt idx="11">
                  <c:v>0.0775811921483199</c:v>
                </c:pt>
                <c:pt idx="12">
                  <c:v>0.0825649033956649</c:v>
                </c:pt>
                <c:pt idx="13">
                  <c:v>0.0876388851567461</c:v>
                </c:pt>
                <c:pt idx="14">
                  <c:v>0.0927883297160816</c:v>
                </c:pt>
                <c:pt idx="15">
                  <c:v>0.0980013423004206</c:v>
                </c:pt>
                <c:pt idx="16">
                  <c:v>0.10326829656322</c:v>
                </c:pt>
                <c:pt idx="17">
                  <c:v>0.108581343142618</c:v>
                </c:pt>
                <c:pt idx="18">
                  <c:v>0.113934033999688</c:v>
                </c:pt>
                <c:pt idx="19">
                  <c:v>0.119321033977375</c:v>
                </c:pt>
                <c:pt idx="20">
                  <c:v>0.124737898076802</c:v>
                </c:pt>
                <c:pt idx="21">
                  <c:v>0.130180898387623</c:v>
                </c:pt>
                <c:pt idx="22">
                  <c:v>0.135646888702246</c:v>
                </c:pt>
                <c:pt idx="23">
                  <c:v>0.141133197885513</c:v>
                </c:pt>
                <c:pt idx="24">
                  <c:v>0.14663754531969</c:v>
                </c:pt>
                <c:pt idx="25">
                  <c:v>0.152157973404545</c:v>
                </c:pt>
                <c:pt idx="26">
                  <c:v>0.157692793319711</c:v>
                </c:pt>
                <c:pt idx="27">
                  <c:v>0.163240541167227</c:v>
                </c:pt>
                <c:pt idx="28">
                  <c:v>0.168799942290766</c:v>
                </c:pt>
                <c:pt idx="29">
                  <c:v>0.174369882076474</c:v>
                </c:pt>
                <c:pt idx="30">
                  <c:v>0.179949381923258</c:v>
                </c:pt>
                <c:pt idx="31">
                  <c:v>0.185537579360523</c:v>
                </c:pt>
                <c:pt idx="32">
                  <c:v>0.191133711512551</c:v>
                </c:pt>
                <c:pt idx="33">
                  <c:v>0.196737101278241</c:v>
                </c:pt>
                <c:pt idx="34">
                  <c:v>0.202347145725775</c:v>
                </c:pt>
                <c:pt idx="35">
                  <c:v>0.207963306303232</c:v>
                </c:pt>
                <c:pt idx="36">
                  <c:v>0.213585100545371</c:v>
                </c:pt>
                <c:pt idx="37">
                  <c:v>0.219212095018916</c:v>
                </c:pt>
                <c:pt idx="38">
                  <c:v>0.224843899297689</c:v>
                </c:pt>
                <c:pt idx="39">
                  <c:v>0.230480160797837</c:v>
                </c:pt>
                <c:pt idx="40">
                  <c:v>0.236120560334347</c:v>
                </c:pt>
                <c:pt idx="41">
                  <c:v>0.241764808284861</c:v>
                </c:pt>
                <c:pt idx="42">
                  <c:v>0.247412641266825</c:v>
                </c:pt>
                <c:pt idx="43">
                  <c:v>0.253063819250082</c:v>
                </c:pt>
                <c:pt idx="44">
                  <c:v>0.258718123040214</c:v>
                </c:pt>
                <c:pt idx="45">
                  <c:v>0.264375352078565</c:v>
                </c:pt>
                <c:pt idx="46">
                  <c:v>0.270035322513703</c:v>
                </c:pt>
                <c:pt idx="47">
                  <c:v>0.275697865506237</c:v>
                </c:pt>
                <c:pt idx="48">
                  <c:v>0.281362825734872</c:v>
                </c:pt>
                <c:pt idx="49">
                  <c:v>0.287030060078904</c:v>
                </c:pt>
              </c:numCache>
            </c:numRef>
          </c:xVal>
          <c:yVal>
            <c:numRef>
              <c:f>'Portefølje Danmark'!$B$70:$B$119</c:f>
              <c:numCache>
                <c:formatCode>[=0]0;[&gt;0]0.00</c:formatCode>
                <c:ptCount val="50"/>
                <c:pt idx="0">
                  <c:v>0.0625310517499998</c:v>
                </c:pt>
                <c:pt idx="1">
                  <c:v>0.0635986941479421</c:v>
                </c:pt>
                <c:pt idx="2">
                  <c:v>0.0646663365458922</c:v>
                </c:pt>
                <c:pt idx="3">
                  <c:v>0.0657339789438423</c:v>
                </c:pt>
                <c:pt idx="4">
                  <c:v>0.0668016213417924</c:v>
                </c:pt>
                <c:pt idx="5">
                  <c:v>0.0678692637397425</c:v>
                </c:pt>
                <c:pt idx="6">
                  <c:v>0.0689369061376927</c:v>
                </c:pt>
                <c:pt idx="7">
                  <c:v>0.0700045485356428</c:v>
                </c:pt>
                <c:pt idx="8">
                  <c:v>0.071072190933593</c:v>
                </c:pt>
                <c:pt idx="9">
                  <c:v>0.0721398333315431</c:v>
                </c:pt>
                <c:pt idx="10">
                  <c:v>0.0732074757294932</c:v>
                </c:pt>
                <c:pt idx="11">
                  <c:v>0.0742751181274434</c:v>
                </c:pt>
                <c:pt idx="12">
                  <c:v>0.0753427605253935</c:v>
                </c:pt>
                <c:pt idx="13">
                  <c:v>0.0764104029233435</c:v>
                </c:pt>
                <c:pt idx="14">
                  <c:v>0.0774780453212937</c:v>
                </c:pt>
                <c:pt idx="15">
                  <c:v>0.0785456877192438</c:v>
                </c:pt>
                <c:pt idx="16">
                  <c:v>0.0796133301171939</c:v>
                </c:pt>
                <c:pt idx="17">
                  <c:v>0.0806809725151441</c:v>
                </c:pt>
                <c:pt idx="18">
                  <c:v>0.0817486149130942</c:v>
                </c:pt>
                <c:pt idx="19">
                  <c:v>0.0828162573110444</c:v>
                </c:pt>
                <c:pt idx="20">
                  <c:v>0.0838838997089944</c:v>
                </c:pt>
                <c:pt idx="21">
                  <c:v>0.0849515421069445</c:v>
                </c:pt>
                <c:pt idx="22">
                  <c:v>0.0860191845048947</c:v>
                </c:pt>
                <c:pt idx="23">
                  <c:v>0.0870868269028448</c:v>
                </c:pt>
                <c:pt idx="24">
                  <c:v>0.0881544693007949</c:v>
                </c:pt>
                <c:pt idx="25">
                  <c:v>0.0892221116987451</c:v>
                </c:pt>
                <c:pt idx="26">
                  <c:v>0.0902897540966952</c:v>
                </c:pt>
                <c:pt idx="27">
                  <c:v>0.0913573964946454</c:v>
                </c:pt>
                <c:pt idx="28">
                  <c:v>0.0924250388925955</c:v>
                </c:pt>
                <c:pt idx="29">
                  <c:v>0.0934926812905455</c:v>
                </c:pt>
                <c:pt idx="30">
                  <c:v>0.0945603236884957</c:v>
                </c:pt>
                <c:pt idx="31">
                  <c:v>0.0956279660864458</c:v>
                </c:pt>
                <c:pt idx="32">
                  <c:v>0.096695608484396</c:v>
                </c:pt>
                <c:pt idx="33">
                  <c:v>0.0977632508823461</c:v>
                </c:pt>
                <c:pt idx="34">
                  <c:v>0.0988308932802962</c:v>
                </c:pt>
                <c:pt idx="35">
                  <c:v>0.0998985356782464</c:v>
                </c:pt>
                <c:pt idx="36">
                  <c:v>0.100966178076196</c:v>
                </c:pt>
                <c:pt idx="37">
                  <c:v>0.102033820474147</c:v>
                </c:pt>
                <c:pt idx="38">
                  <c:v>0.103101462872097</c:v>
                </c:pt>
                <c:pt idx="39">
                  <c:v>0.104169105270047</c:v>
                </c:pt>
                <c:pt idx="40">
                  <c:v>0.105236747667997</c:v>
                </c:pt>
                <c:pt idx="41">
                  <c:v>0.106304390065947</c:v>
                </c:pt>
                <c:pt idx="42">
                  <c:v>0.107372032463897</c:v>
                </c:pt>
                <c:pt idx="43">
                  <c:v>0.108439674861847</c:v>
                </c:pt>
                <c:pt idx="44">
                  <c:v>0.109507317259798</c:v>
                </c:pt>
                <c:pt idx="45">
                  <c:v>0.110574959657748</c:v>
                </c:pt>
                <c:pt idx="46">
                  <c:v>0.111642602055698</c:v>
                </c:pt>
                <c:pt idx="47">
                  <c:v>0.112710244453648</c:v>
                </c:pt>
                <c:pt idx="48">
                  <c:v>0.113777886851598</c:v>
                </c:pt>
                <c:pt idx="49">
                  <c:v>0.11484552925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'Portefølje Danmark'!$B$121</c:f>
              <c:strCache>
                <c:ptCount val="1"/>
                <c:pt idx="0">
                  <c:v>Aksjer, Obligasjoner og Unotert eiendom</c:v>
                </c:pt>
              </c:strCache>
            </c:strRef>
          </c:tx>
          <c:spPr>
            <a:ln w="19050" cap="rnd">
              <a:solidFill>
                <a:schemeClr val="dk1">
                  <a:tint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'Portefølje Danmark'!$A$123:$A$172</c:f>
              <c:numCache>
                <c:formatCode>[=0]0;[&gt;0]0.00</c:formatCode>
                <c:ptCount val="50"/>
                <c:pt idx="0">
                  <c:v>0.0286113261900332</c:v>
                </c:pt>
                <c:pt idx="1">
                  <c:v>0.0287798247692169</c:v>
                </c:pt>
                <c:pt idx="2">
                  <c:v>0.0292795030000489</c:v>
                </c:pt>
                <c:pt idx="3">
                  <c:v>0.0300938686928356</c:v>
                </c:pt>
                <c:pt idx="4">
                  <c:v>0.031198634849222</c:v>
                </c:pt>
                <c:pt idx="5">
                  <c:v>0.0325649193419628</c:v>
                </c:pt>
                <c:pt idx="6">
                  <c:v>0.0341613756364956</c:v>
                </c:pt>
                <c:pt idx="7">
                  <c:v>0.0359573588760731</c:v>
                </c:pt>
                <c:pt idx="8">
                  <c:v>0.037924532794003</c:v>
                </c:pt>
                <c:pt idx="9">
                  <c:v>0.0400376719637876</c:v>
                </c:pt>
                <c:pt idx="10">
                  <c:v>0.0422748935333026</c:v>
                </c:pt>
                <c:pt idx="11">
                  <c:v>0.044617536110368</c:v>
                </c:pt>
                <c:pt idx="12">
                  <c:v>0.0470498553898277</c:v>
                </c:pt>
                <c:pt idx="13">
                  <c:v>0.0495586492368705</c:v>
                </c:pt>
                <c:pt idx="14">
                  <c:v>0.0521328782487437</c:v>
                </c:pt>
                <c:pt idx="15">
                  <c:v>0.0547633155784897</c:v>
                </c:pt>
                <c:pt idx="16">
                  <c:v>0.0574422399470629</c:v>
                </c:pt>
                <c:pt idx="17">
                  <c:v>0.0601631746623995</c:v>
                </c:pt>
                <c:pt idx="18">
                  <c:v>0.0629206698876973</c:v>
                </c:pt>
                <c:pt idx="19">
                  <c:v>0.0657101230489676</c:v>
                </c:pt>
                <c:pt idx="20">
                  <c:v>0.0685276316637322</c:v>
                </c:pt>
                <c:pt idx="21">
                  <c:v>0.0713698731265902</c:v>
                </c:pt>
                <c:pt idx="22">
                  <c:v>0.074234006608203</c:v>
                </c:pt>
                <c:pt idx="23">
                  <c:v>0.0771175929502711</c:v>
                </c:pt>
                <c:pt idx="24">
                  <c:v>0.080402155623758</c:v>
                </c:pt>
                <c:pt idx="25">
                  <c:v>0.0846972593016236</c:v>
                </c:pt>
                <c:pt idx="26">
                  <c:v>0.0898705962739449</c:v>
                </c:pt>
                <c:pt idx="27">
                  <c:v>0.0957799647798561</c:v>
                </c:pt>
                <c:pt idx="28">
                  <c:v>0.102297890833558</c:v>
                </c:pt>
                <c:pt idx="29">
                  <c:v>0.109315573098837</c:v>
                </c:pt>
                <c:pt idx="30">
                  <c:v>0.116742921892625</c:v>
                </c:pt>
                <c:pt idx="31">
                  <c:v>0.124506643755651</c:v>
                </c:pt>
                <c:pt idx="32">
                  <c:v>0.132547644655549</c:v>
                </c:pt>
                <c:pt idx="33">
                  <c:v>0.140818433116331</c:v>
                </c:pt>
                <c:pt idx="34">
                  <c:v>0.149280820416128</c:v>
                </c:pt>
                <c:pt idx="35">
                  <c:v>0.157904005079206</c:v>
                </c:pt>
                <c:pt idx="36">
                  <c:v>0.166663029893147</c:v>
                </c:pt>
                <c:pt idx="37">
                  <c:v>0.175537561460338</c:v>
                </c:pt>
                <c:pt idx="38">
                  <c:v>0.18451093374347</c:v>
                </c:pt>
                <c:pt idx="39">
                  <c:v>0.193569401237649</c:v>
                </c:pt>
                <c:pt idx="40">
                  <c:v>0.202701555882743</c:v>
                </c:pt>
                <c:pt idx="41">
                  <c:v>0.211897870815719</c:v>
                </c:pt>
                <c:pt idx="42">
                  <c:v>0.221150342057965</c:v>
                </c:pt>
                <c:pt idx="43">
                  <c:v>0.230452205816394</c:v>
                </c:pt>
                <c:pt idx="44">
                  <c:v>0.239797714284554</c:v>
                </c:pt>
                <c:pt idx="45">
                  <c:v>0.249181956858277</c:v>
                </c:pt>
                <c:pt idx="46">
                  <c:v>0.258600716759473</c:v>
                </c:pt>
                <c:pt idx="47">
                  <c:v>0.268050355400757</c:v>
                </c:pt>
                <c:pt idx="48">
                  <c:v>0.277527718596901</c:v>
                </c:pt>
                <c:pt idx="49">
                  <c:v>0.287030060078904</c:v>
                </c:pt>
              </c:numCache>
            </c:numRef>
          </c:xVal>
          <c:yVal>
            <c:numRef>
              <c:f>'Portefølje Danmark'!$B$123:$B$172</c:f>
              <c:numCache>
                <c:formatCode>[=0]0;[&gt;0]0.00</c:formatCode>
                <c:ptCount val="50"/>
                <c:pt idx="0">
                  <c:v>0.0682939205065299</c:v>
                </c:pt>
                <c:pt idx="1">
                  <c:v>0.0692439533380275</c:v>
                </c:pt>
                <c:pt idx="2">
                  <c:v>0.0701939861695247</c:v>
                </c:pt>
                <c:pt idx="3">
                  <c:v>0.0711440190010223</c:v>
                </c:pt>
                <c:pt idx="4">
                  <c:v>0.0720940518325197</c:v>
                </c:pt>
                <c:pt idx="5">
                  <c:v>0.073044084664017</c:v>
                </c:pt>
                <c:pt idx="6">
                  <c:v>0.0739941174955145</c:v>
                </c:pt>
                <c:pt idx="7">
                  <c:v>0.0749441503270119</c:v>
                </c:pt>
                <c:pt idx="8">
                  <c:v>0.0758941831585092</c:v>
                </c:pt>
                <c:pt idx="9">
                  <c:v>0.0768442159900066</c:v>
                </c:pt>
                <c:pt idx="10">
                  <c:v>0.077794248821504</c:v>
                </c:pt>
                <c:pt idx="11">
                  <c:v>0.0787442816530014</c:v>
                </c:pt>
                <c:pt idx="12">
                  <c:v>0.0796943144844988</c:v>
                </c:pt>
                <c:pt idx="13">
                  <c:v>0.0806443473159963</c:v>
                </c:pt>
                <c:pt idx="14">
                  <c:v>0.0815943801474936</c:v>
                </c:pt>
                <c:pt idx="15">
                  <c:v>0.0825444129789909</c:v>
                </c:pt>
                <c:pt idx="16">
                  <c:v>0.0834944458104883</c:v>
                </c:pt>
                <c:pt idx="17">
                  <c:v>0.0844444786419858</c:v>
                </c:pt>
                <c:pt idx="18">
                  <c:v>0.0853945114734832</c:v>
                </c:pt>
                <c:pt idx="19">
                  <c:v>0.0863445443049805</c:v>
                </c:pt>
                <c:pt idx="20">
                  <c:v>0.0872945771364779</c:v>
                </c:pt>
                <c:pt idx="21">
                  <c:v>0.0882446099679753</c:v>
                </c:pt>
                <c:pt idx="22">
                  <c:v>0.0891946427994726</c:v>
                </c:pt>
                <c:pt idx="23">
                  <c:v>0.0901446756309702</c:v>
                </c:pt>
                <c:pt idx="24">
                  <c:v>0.0910947084624539</c:v>
                </c:pt>
                <c:pt idx="25">
                  <c:v>0.0920447412939348</c:v>
                </c:pt>
                <c:pt idx="26">
                  <c:v>0.092994774125416</c:v>
                </c:pt>
                <c:pt idx="27">
                  <c:v>0.0939448069568971</c:v>
                </c:pt>
                <c:pt idx="28">
                  <c:v>0.0948948397883781</c:v>
                </c:pt>
                <c:pt idx="29">
                  <c:v>0.0958448726198592</c:v>
                </c:pt>
                <c:pt idx="30">
                  <c:v>0.0967949054513403</c:v>
                </c:pt>
                <c:pt idx="31">
                  <c:v>0.0977449382828214</c:v>
                </c:pt>
                <c:pt idx="32">
                  <c:v>0.0986949711143025</c:v>
                </c:pt>
                <c:pt idx="33">
                  <c:v>0.0996450039457835</c:v>
                </c:pt>
                <c:pt idx="34">
                  <c:v>0.100595036777265</c:v>
                </c:pt>
                <c:pt idx="35">
                  <c:v>0.101545069608746</c:v>
                </c:pt>
                <c:pt idx="36">
                  <c:v>0.102495102440227</c:v>
                </c:pt>
                <c:pt idx="37">
                  <c:v>0.103445135271708</c:v>
                </c:pt>
                <c:pt idx="38">
                  <c:v>0.104395168103189</c:v>
                </c:pt>
                <c:pt idx="39">
                  <c:v>0.10534520093467</c:v>
                </c:pt>
                <c:pt idx="40">
                  <c:v>0.106295233766151</c:v>
                </c:pt>
                <c:pt idx="41">
                  <c:v>0.107245266597632</c:v>
                </c:pt>
                <c:pt idx="42">
                  <c:v>0.108195299429113</c:v>
                </c:pt>
                <c:pt idx="43">
                  <c:v>0.109145332260594</c:v>
                </c:pt>
                <c:pt idx="44">
                  <c:v>0.110095365092075</c:v>
                </c:pt>
                <c:pt idx="45">
                  <c:v>0.111045397923556</c:v>
                </c:pt>
                <c:pt idx="46">
                  <c:v>0.111995430755037</c:v>
                </c:pt>
                <c:pt idx="47">
                  <c:v>0.112945463586518</c:v>
                </c:pt>
                <c:pt idx="48">
                  <c:v>0.113895496417999</c:v>
                </c:pt>
                <c:pt idx="49">
                  <c:v>0.11484552925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8684816"/>
        <c:axId val="2138471056"/>
      </c:scatterChart>
      <c:valAx>
        <c:axId val="2138684816"/>
        <c:scaling>
          <c:orientation val="minMax"/>
          <c:max val="0.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Standardavvik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[=0]0;[&gt;0]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8471056"/>
        <c:crosses val="autoZero"/>
        <c:crossBetween val="midCat"/>
      </c:valAx>
      <c:valAx>
        <c:axId val="2138471056"/>
        <c:scaling>
          <c:orientation val="minMax"/>
          <c:min val="0.0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[=0]0;[&gt;0]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86848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Aksjer, Eiendomsaksjer, Obligasjoner og Unotert eiendom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'Portefølje Danmark'!$C$16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'Portefølje Danmark'!$B$17:$B$66</c:f>
              <c:numCache>
                <c:formatCode>[=0]0;[&gt;0]0.00</c:formatCode>
                <c:ptCount val="50"/>
                <c:pt idx="0">
                  <c:v>0.0682939205065299</c:v>
                </c:pt>
                <c:pt idx="1">
                  <c:v>0.0692439533380275</c:v>
                </c:pt>
                <c:pt idx="2">
                  <c:v>0.0701939861695247</c:v>
                </c:pt>
                <c:pt idx="3">
                  <c:v>0.0711440190010223</c:v>
                </c:pt>
                <c:pt idx="4">
                  <c:v>0.0720940518325197</c:v>
                </c:pt>
                <c:pt idx="5">
                  <c:v>0.073044084664017</c:v>
                </c:pt>
                <c:pt idx="6">
                  <c:v>0.0739941174955145</c:v>
                </c:pt>
                <c:pt idx="7">
                  <c:v>0.0749441503270119</c:v>
                </c:pt>
                <c:pt idx="8">
                  <c:v>0.0758941831585092</c:v>
                </c:pt>
                <c:pt idx="9">
                  <c:v>0.0768442159900066</c:v>
                </c:pt>
                <c:pt idx="10">
                  <c:v>0.077794248821504</c:v>
                </c:pt>
                <c:pt idx="11">
                  <c:v>0.0787442816530014</c:v>
                </c:pt>
                <c:pt idx="12">
                  <c:v>0.0796943144844988</c:v>
                </c:pt>
                <c:pt idx="13">
                  <c:v>0.0806443473159963</c:v>
                </c:pt>
                <c:pt idx="14">
                  <c:v>0.0815943801474936</c:v>
                </c:pt>
                <c:pt idx="15">
                  <c:v>0.0825444129789909</c:v>
                </c:pt>
                <c:pt idx="16">
                  <c:v>0.0834944458104883</c:v>
                </c:pt>
                <c:pt idx="17">
                  <c:v>0.0844444786419858</c:v>
                </c:pt>
                <c:pt idx="18">
                  <c:v>0.0853945114734832</c:v>
                </c:pt>
                <c:pt idx="19">
                  <c:v>0.0863445443049805</c:v>
                </c:pt>
                <c:pt idx="20">
                  <c:v>0.0872945771364779</c:v>
                </c:pt>
                <c:pt idx="21">
                  <c:v>0.0882446099679753</c:v>
                </c:pt>
                <c:pt idx="22">
                  <c:v>0.0891946427994726</c:v>
                </c:pt>
                <c:pt idx="23">
                  <c:v>0.0901446756309702</c:v>
                </c:pt>
                <c:pt idx="24">
                  <c:v>0.0910947084624539</c:v>
                </c:pt>
                <c:pt idx="25">
                  <c:v>0.0920447412939348</c:v>
                </c:pt>
                <c:pt idx="26">
                  <c:v>0.092994774125416</c:v>
                </c:pt>
                <c:pt idx="27">
                  <c:v>0.0939448069568971</c:v>
                </c:pt>
                <c:pt idx="28">
                  <c:v>0.0948948397883781</c:v>
                </c:pt>
                <c:pt idx="29">
                  <c:v>0.0958448726198592</c:v>
                </c:pt>
                <c:pt idx="30">
                  <c:v>0.0967949054513403</c:v>
                </c:pt>
                <c:pt idx="31">
                  <c:v>0.0977449382828214</c:v>
                </c:pt>
                <c:pt idx="32">
                  <c:v>0.0986949711143025</c:v>
                </c:pt>
                <c:pt idx="33">
                  <c:v>0.0996450039457835</c:v>
                </c:pt>
                <c:pt idx="34">
                  <c:v>0.100595036777265</c:v>
                </c:pt>
                <c:pt idx="35">
                  <c:v>0.101545069608746</c:v>
                </c:pt>
                <c:pt idx="36">
                  <c:v>0.102495102440227</c:v>
                </c:pt>
                <c:pt idx="37">
                  <c:v>0.103445135271708</c:v>
                </c:pt>
                <c:pt idx="38">
                  <c:v>0.104395168103189</c:v>
                </c:pt>
                <c:pt idx="39">
                  <c:v>0.10534520093467</c:v>
                </c:pt>
                <c:pt idx="40">
                  <c:v>0.106295233766151</c:v>
                </c:pt>
                <c:pt idx="41">
                  <c:v>0.107245266597632</c:v>
                </c:pt>
                <c:pt idx="42">
                  <c:v>0.108195299429113</c:v>
                </c:pt>
                <c:pt idx="43">
                  <c:v>0.109145332260594</c:v>
                </c:pt>
                <c:pt idx="44">
                  <c:v>0.110095365092075</c:v>
                </c:pt>
                <c:pt idx="45">
                  <c:v>0.111045397923556</c:v>
                </c:pt>
                <c:pt idx="46">
                  <c:v>0.111995430755037</c:v>
                </c:pt>
                <c:pt idx="47">
                  <c:v>0.112945463586518</c:v>
                </c:pt>
                <c:pt idx="48">
                  <c:v>0.113895496417999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Danmark'!$C$17:$C$66</c:f>
              <c:numCache>
                <c:formatCode>[=0]0;[&gt;0]0.00</c:formatCode>
                <c:ptCount val="50"/>
                <c:pt idx="0">
                  <c:v>0.00100345544992167</c:v>
                </c:pt>
                <c:pt idx="1">
                  <c:v>0.00960798526651516</c:v>
                </c:pt>
                <c:pt idx="2">
                  <c:v>0.0182125150831058</c:v>
                </c:pt>
                <c:pt idx="3">
                  <c:v>0.0268170448996993</c:v>
                </c:pt>
                <c:pt idx="4">
                  <c:v>0.0351535762332342</c:v>
                </c:pt>
                <c:pt idx="5">
                  <c:v>0.043427281571771</c:v>
                </c:pt>
                <c:pt idx="6">
                  <c:v>0.0517009869103087</c:v>
                </c:pt>
                <c:pt idx="7">
                  <c:v>0.0599746922488464</c:v>
                </c:pt>
                <c:pt idx="8">
                  <c:v>0.0682483975873832</c:v>
                </c:pt>
                <c:pt idx="9">
                  <c:v>0.0765221029259209</c:v>
                </c:pt>
                <c:pt idx="10">
                  <c:v>0.0847958082644586</c:v>
                </c:pt>
                <c:pt idx="11">
                  <c:v>0.0930695136029953</c:v>
                </c:pt>
                <c:pt idx="12">
                  <c:v>0.101343218941533</c:v>
                </c:pt>
                <c:pt idx="13">
                  <c:v>0.109616924280072</c:v>
                </c:pt>
                <c:pt idx="14">
                  <c:v>0.117890629618608</c:v>
                </c:pt>
                <c:pt idx="15">
                  <c:v>0.126164334957145</c:v>
                </c:pt>
                <c:pt idx="16">
                  <c:v>0.134438040295683</c:v>
                </c:pt>
                <c:pt idx="17">
                  <c:v>0.142711745634221</c:v>
                </c:pt>
                <c:pt idx="18">
                  <c:v>0.150985450972758</c:v>
                </c:pt>
                <c:pt idx="19">
                  <c:v>0.159259156311295</c:v>
                </c:pt>
                <c:pt idx="20">
                  <c:v>0.167532861649833</c:v>
                </c:pt>
                <c:pt idx="21">
                  <c:v>0.175806566988371</c:v>
                </c:pt>
                <c:pt idx="22">
                  <c:v>0.184080272326907</c:v>
                </c:pt>
                <c:pt idx="23">
                  <c:v>0.192353977665446</c:v>
                </c:pt>
                <c:pt idx="24">
                  <c:v>0.219882272887671</c:v>
                </c:pt>
                <c:pt idx="25">
                  <c:v>0.251086981971472</c:v>
                </c:pt>
                <c:pt idx="26">
                  <c:v>0.282291691055285</c:v>
                </c:pt>
                <c:pt idx="27">
                  <c:v>0.313496400139093</c:v>
                </c:pt>
                <c:pt idx="28">
                  <c:v>0.344701109222899</c:v>
                </c:pt>
                <c:pt idx="29">
                  <c:v>0.375905818306707</c:v>
                </c:pt>
                <c:pt idx="30">
                  <c:v>0.407110527390513</c:v>
                </c:pt>
                <c:pt idx="31">
                  <c:v>0.438315236474321</c:v>
                </c:pt>
                <c:pt idx="32">
                  <c:v>0.46951994555813</c:v>
                </c:pt>
                <c:pt idx="33">
                  <c:v>0.500724654641936</c:v>
                </c:pt>
                <c:pt idx="34">
                  <c:v>0.531929363725744</c:v>
                </c:pt>
                <c:pt idx="35">
                  <c:v>0.563134072809553</c:v>
                </c:pt>
                <c:pt idx="36">
                  <c:v>0.594338781893362</c:v>
                </c:pt>
                <c:pt idx="37">
                  <c:v>0.62554349097717</c:v>
                </c:pt>
                <c:pt idx="38">
                  <c:v>0.656748200060966</c:v>
                </c:pt>
                <c:pt idx="39">
                  <c:v>0.687952909144777</c:v>
                </c:pt>
                <c:pt idx="40">
                  <c:v>0.719157618228585</c:v>
                </c:pt>
                <c:pt idx="41">
                  <c:v>0.75036232731239</c:v>
                </c:pt>
                <c:pt idx="42">
                  <c:v>0.781567036396202</c:v>
                </c:pt>
                <c:pt idx="43">
                  <c:v>0.812771745480007</c:v>
                </c:pt>
                <c:pt idx="44">
                  <c:v>0.843976454563812</c:v>
                </c:pt>
                <c:pt idx="45">
                  <c:v>0.87518116364762</c:v>
                </c:pt>
                <c:pt idx="46">
                  <c:v>0.906385872731432</c:v>
                </c:pt>
                <c:pt idx="47">
                  <c:v>0.937590581815234</c:v>
                </c:pt>
                <c:pt idx="48">
                  <c:v>0.968795290899042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'Portefølje Danmark'!$D$16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'Portefølje Danmark'!$B$17:$B$66</c:f>
              <c:numCache>
                <c:formatCode>[=0]0;[&gt;0]0.00</c:formatCode>
                <c:ptCount val="50"/>
                <c:pt idx="0">
                  <c:v>0.0682939205065299</c:v>
                </c:pt>
                <c:pt idx="1">
                  <c:v>0.0692439533380275</c:v>
                </c:pt>
                <c:pt idx="2">
                  <c:v>0.0701939861695247</c:v>
                </c:pt>
                <c:pt idx="3">
                  <c:v>0.0711440190010223</c:v>
                </c:pt>
                <c:pt idx="4">
                  <c:v>0.0720940518325197</c:v>
                </c:pt>
                <c:pt idx="5">
                  <c:v>0.073044084664017</c:v>
                </c:pt>
                <c:pt idx="6">
                  <c:v>0.0739941174955145</c:v>
                </c:pt>
                <c:pt idx="7">
                  <c:v>0.0749441503270119</c:v>
                </c:pt>
                <c:pt idx="8">
                  <c:v>0.0758941831585092</c:v>
                </c:pt>
                <c:pt idx="9">
                  <c:v>0.0768442159900066</c:v>
                </c:pt>
                <c:pt idx="10">
                  <c:v>0.077794248821504</c:v>
                </c:pt>
                <c:pt idx="11">
                  <c:v>0.0787442816530014</c:v>
                </c:pt>
                <c:pt idx="12">
                  <c:v>0.0796943144844988</c:v>
                </c:pt>
                <c:pt idx="13">
                  <c:v>0.0806443473159963</c:v>
                </c:pt>
                <c:pt idx="14">
                  <c:v>0.0815943801474936</c:v>
                </c:pt>
                <c:pt idx="15">
                  <c:v>0.0825444129789909</c:v>
                </c:pt>
                <c:pt idx="16">
                  <c:v>0.0834944458104883</c:v>
                </c:pt>
                <c:pt idx="17">
                  <c:v>0.0844444786419858</c:v>
                </c:pt>
                <c:pt idx="18">
                  <c:v>0.0853945114734832</c:v>
                </c:pt>
                <c:pt idx="19">
                  <c:v>0.0863445443049805</c:v>
                </c:pt>
                <c:pt idx="20">
                  <c:v>0.0872945771364779</c:v>
                </c:pt>
                <c:pt idx="21">
                  <c:v>0.0882446099679753</c:v>
                </c:pt>
                <c:pt idx="22">
                  <c:v>0.0891946427994726</c:v>
                </c:pt>
                <c:pt idx="23">
                  <c:v>0.0901446756309702</c:v>
                </c:pt>
                <c:pt idx="24">
                  <c:v>0.0910947084624539</c:v>
                </c:pt>
                <c:pt idx="25">
                  <c:v>0.0920447412939348</c:v>
                </c:pt>
                <c:pt idx="26">
                  <c:v>0.092994774125416</c:v>
                </c:pt>
                <c:pt idx="27">
                  <c:v>0.0939448069568971</c:v>
                </c:pt>
                <c:pt idx="28">
                  <c:v>0.0948948397883781</c:v>
                </c:pt>
                <c:pt idx="29">
                  <c:v>0.0958448726198592</c:v>
                </c:pt>
                <c:pt idx="30">
                  <c:v>0.0967949054513403</c:v>
                </c:pt>
                <c:pt idx="31">
                  <c:v>0.0977449382828214</c:v>
                </c:pt>
                <c:pt idx="32">
                  <c:v>0.0986949711143025</c:v>
                </c:pt>
                <c:pt idx="33">
                  <c:v>0.0996450039457835</c:v>
                </c:pt>
                <c:pt idx="34">
                  <c:v>0.100595036777265</c:v>
                </c:pt>
                <c:pt idx="35">
                  <c:v>0.101545069608746</c:v>
                </c:pt>
                <c:pt idx="36">
                  <c:v>0.102495102440227</c:v>
                </c:pt>
                <c:pt idx="37">
                  <c:v>0.103445135271708</c:v>
                </c:pt>
                <c:pt idx="38">
                  <c:v>0.104395168103189</c:v>
                </c:pt>
                <c:pt idx="39">
                  <c:v>0.10534520093467</c:v>
                </c:pt>
                <c:pt idx="40">
                  <c:v>0.106295233766151</c:v>
                </c:pt>
                <c:pt idx="41">
                  <c:v>0.107245266597632</c:v>
                </c:pt>
                <c:pt idx="42">
                  <c:v>0.108195299429113</c:v>
                </c:pt>
                <c:pt idx="43">
                  <c:v>0.109145332260594</c:v>
                </c:pt>
                <c:pt idx="44">
                  <c:v>0.110095365092075</c:v>
                </c:pt>
                <c:pt idx="45">
                  <c:v>0.111045397923556</c:v>
                </c:pt>
                <c:pt idx="46">
                  <c:v>0.111995430755037</c:v>
                </c:pt>
                <c:pt idx="47">
                  <c:v>0.112945463586518</c:v>
                </c:pt>
                <c:pt idx="48">
                  <c:v>0.113895496417999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Danmark'!$D$17:$D$66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'Portefølje Danmark'!$E$16</c:f>
              <c:strCache>
                <c:ptCount val="1"/>
                <c:pt idx="0">
                  <c:v>Obligasjoner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'Portefølje Danmark'!$B$17:$B$66</c:f>
              <c:numCache>
                <c:formatCode>[=0]0;[&gt;0]0.00</c:formatCode>
                <c:ptCount val="50"/>
                <c:pt idx="0">
                  <c:v>0.0682939205065299</c:v>
                </c:pt>
                <c:pt idx="1">
                  <c:v>0.0692439533380275</c:v>
                </c:pt>
                <c:pt idx="2">
                  <c:v>0.0701939861695247</c:v>
                </c:pt>
                <c:pt idx="3">
                  <c:v>0.0711440190010223</c:v>
                </c:pt>
                <c:pt idx="4">
                  <c:v>0.0720940518325197</c:v>
                </c:pt>
                <c:pt idx="5">
                  <c:v>0.073044084664017</c:v>
                </c:pt>
                <c:pt idx="6">
                  <c:v>0.0739941174955145</c:v>
                </c:pt>
                <c:pt idx="7">
                  <c:v>0.0749441503270119</c:v>
                </c:pt>
                <c:pt idx="8">
                  <c:v>0.0758941831585092</c:v>
                </c:pt>
                <c:pt idx="9">
                  <c:v>0.0768442159900066</c:v>
                </c:pt>
                <c:pt idx="10">
                  <c:v>0.077794248821504</c:v>
                </c:pt>
                <c:pt idx="11">
                  <c:v>0.0787442816530014</c:v>
                </c:pt>
                <c:pt idx="12">
                  <c:v>0.0796943144844988</c:v>
                </c:pt>
                <c:pt idx="13">
                  <c:v>0.0806443473159963</c:v>
                </c:pt>
                <c:pt idx="14">
                  <c:v>0.0815943801474936</c:v>
                </c:pt>
                <c:pt idx="15">
                  <c:v>0.0825444129789909</c:v>
                </c:pt>
                <c:pt idx="16">
                  <c:v>0.0834944458104883</c:v>
                </c:pt>
                <c:pt idx="17">
                  <c:v>0.0844444786419858</c:v>
                </c:pt>
                <c:pt idx="18">
                  <c:v>0.0853945114734832</c:v>
                </c:pt>
                <c:pt idx="19">
                  <c:v>0.0863445443049805</c:v>
                </c:pt>
                <c:pt idx="20">
                  <c:v>0.0872945771364779</c:v>
                </c:pt>
                <c:pt idx="21">
                  <c:v>0.0882446099679753</c:v>
                </c:pt>
                <c:pt idx="22">
                  <c:v>0.0891946427994726</c:v>
                </c:pt>
                <c:pt idx="23">
                  <c:v>0.0901446756309702</c:v>
                </c:pt>
                <c:pt idx="24">
                  <c:v>0.0910947084624539</c:v>
                </c:pt>
                <c:pt idx="25">
                  <c:v>0.0920447412939348</c:v>
                </c:pt>
                <c:pt idx="26">
                  <c:v>0.092994774125416</c:v>
                </c:pt>
                <c:pt idx="27">
                  <c:v>0.0939448069568971</c:v>
                </c:pt>
                <c:pt idx="28">
                  <c:v>0.0948948397883781</c:v>
                </c:pt>
                <c:pt idx="29">
                  <c:v>0.0958448726198592</c:v>
                </c:pt>
                <c:pt idx="30">
                  <c:v>0.0967949054513403</c:v>
                </c:pt>
                <c:pt idx="31">
                  <c:v>0.0977449382828214</c:v>
                </c:pt>
                <c:pt idx="32">
                  <c:v>0.0986949711143025</c:v>
                </c:pt>
                <c:pt idx="33">
                  <c:v>0.0996450039457835</c:v>
                </c:pt>
                <c:pt idx="34">
                  <c:v>0.100595036777265</c:v>
                </c:pt>
                <c:pt idx="35">
                  <c:v>0.101545069608746</c:v>
                </c:pt>
                <c:pt idx="36">
                  <c:v>0.102495102440227</c:v>
                </c:pt>
                <c:pt idx="37">
                  <c:v>0.103445135271708</c:v>
                </c:pt>
                <c:pt idx="38">
                  <c:v>0.104395168103189</c:v>
                </c:pt>
                <c:pt idx="39">
                  <c:v>0.10534520093467</c:v>
                </c:pt>
                <c:pt idx="40">
                  <c:v>0.106295233766151</c:v>
                </c:pt>
                <c:pt idx="41">
                  <c:v>0.107245266597632</c:v>
                </c:pt>
                <c:pt idx="42">
                  <c:v>0.108195299429113</c:v>
                </c:pt>
                <c:pt idx="43">
                  <c:v>0.109145332260594</c:v>
                </c:pt>
                <c:pt idx="44">
                  <c:v>0.110095365092075</c:v>
                </c:pt>
                <c:pt idx="45">
                  <c:v>0.111045397923556</c:v>
                </c:pt>
                <c:pt idx="46">
                  <c:v>0.111995430755037</c:v>
                </c:pt>
                <c:pt idx="47">
                  <c:v>0.112945463586518</c:v>
                </c:pt>
                <c:pt idx="48">
                  <c:v>0.113895496417999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Danmark'!$E$17:$E$66</c:f>
              <c:numCache>
                <c:formatCode>[=0]0;[&gt;0]0.00</c:formatCode>
                <c:ptCount val="50"/>
                <c:pt idx="0">
                  <c:v>0.734002618236689</c:v>
                </c:pt>
                <c:pt idx="1">
                  <c:v>0.703756379771641</c:v>
                </c:pt>
                <c:pt idx="2">
                  <c:v>0.673510141306604</c:v>
                </c:pt>
                <c:pt idx="3">
                  <c:v>0.643263902841556</c:v>
                </c:pt>
                <c:pt idx="4">
                  <c:v>0.611659158692637</c:v>
                </c:pt>
                <c:pt idx="5">
                  <c:v>0.579735944564619</c:v>
                </c:pt>
                <c:pt idx="6">
                  <c:v>0.547812730436599</c:v>
                </c:pt>
                <c:pt idx="7">
                  <c:v>0.515889516308578</c:v>
                </c:pt>
                <c:pt idx="8">
                  <c:v>0.48396630218056</c:v>
                </c:pt>
                <c:pt idx="9">
                  <c:v>0.452043088052539</c:v>
                </c:pt>
                <c:pt idx="10">
                  <c:v>0.420119873924518</c:v>
                </c:pt>
                <c:pt idx="11">
                  <c:v>0.388196659796501</c:v>
                </c:pt>
                <c:pt idx="12">
                  <c:v>0.35627344566848</c:v>
                </c:pt>
                <c:pt idx="13">
                  <c:v>0.324350231540455</c:v>
                </c:pt>
                <c:pt idx="14">
                  <c:v>0.292427017412438</c:v>
                </c:pt>
                <c:pt idx="15">
                  <c:v>0.260503803284421</c:v>
                </c:pt>
                <c:pt idx="16">
                  <c:v>0.228580589156399</c:v>
                </c:pt>
                <c:pt idx="17">
                  <c:v>0.196657375028379</c:v>
                </c:pt>
                <c:pt idx="18">
                  <c:v>0.164734160900358</c:v>
                </c:pt>
                <c:pt idx="19">
                  <c:v>0.13281094677234</c:v>
                </c:pt>
                <c:pt idx="20">
                  <c:v>0.100887732644319</c:v>
                </c:pt>
                <c:pt idx="21">
                  <c:v>0.0689645185162982</c:v>
                </c:pt>
                <c:pt idx="22">
                  <c:v>0.0370413043882809</c:v>
                </c:pt>
                <c:pt idx="23">
                  <c:v>0.00511809026025628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'Portefølje Danmark'!$F$16</c:f>
              <c:strCache>
                <c:ptCount val="1"/>
                <c:pt idx="0">
                  <c:v>Handel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cat>
            <c:numRef>
              <c:f>'Portefølje Danmark'!$B$17:$B$66</c:f>
              <c:numCache>
                <c:formatCode>[=0]0;[&gt;0]0.00</c:formatCode>
                <c:ptCount val="50"/>
                <c:pt idx="0">
                  <c:v>0.0682939205065299</c:v>
                </c:pt>
                <c:pt idx="1">
                  <c:v>0.0692439533380275</c:v>
                </c:pt>
                <c:pt idx="2">
                  <c:v>0.0701939861695247</c:v>
                </c:pt>
                <c:pt idx="3">
                  <c:v>0.0711440190010223</c:v>
                </c:pt>
                <c:pt idx="4">
                  <c:v>0.0720940518325197</c:v>
                </c:pt>
                <c:pt idx="5">
                  <c:v>0.073044084664017</c:v>
                </c:pt>
                <c:pt idx="6">
                  <c:v>0.0739941174955145</c:v>
                </c:pt>
                <c:pt idx="7">
                  <c:v>0.0749441503270119</c:v>
                </c:pt>
                <c:pt idx="8">
                  <c:v>0.0758941831585092</c:v>
                </c:pt>
                <c:pt idx="9">
                  <c:v>0.0768442159900066</c:v>
                </c:pt>
                <c:pt idx="10">
                  <c:v>0.077794248821504</c:v>
                </c:pt>
                <c:pt idx="11">
                  <c:v>0.0787442816530014</c:v>
                </c:pt>
                <c:pt idx="12">
                  <c:v>0.0796943144844988</c:v>
                </c:pt>
                <c:pt idx="13">
                  <c:v>0.0806443473159963</c:v>
                </c:pt>
                <c:pt idx="14">
                  <c:v>0.0815943801474936</c:v>
                </c:pt>
                <c:pt idx="15">
                  <c:v>0.0825444129789909</c:v>
                </c:pt>
                <c:pt idx="16">
                  <c:v>0.0834944458104883</c:v>
                </c:pt>
                <c:pt idx="17">
                  <c:v>0.0844444786419858</c:v>
                </c:pt>
                <c:pt idx="18">
                  <c:v>0.0853945114734832</c:v>
                </c:pt>
                <c:pt idx="19">
                  <c:v>0.0863445443049805</c:v>
                </c:pt>
                <c:pt idx="20">
                  <c:v>0.0872945771364779</c:v>
                </c:pt>
                <c:pt idx="21">
                  <c:v>0.0882446099679753</c:v>
                </c:pt>
                <c:pt idx="22">
                  <c:v>0.0891946427994726</c:v>
                </c:pt>
                <c:pt idx="23">
                  <c:v>0.0901446756309702</c:v>
                </c:pt>
                <c:pt idx="24">
                  <c:v>0.0910947084624539</c:v>
                </c:pt>
                <c:pt idx="25">
                  <c:v>0.0920447412939348</c:v>
                </c:pt>
                <c:pt idx="26">
                  <c:v>0.092994774125416</c:v>
                </c:pt>
                <c:pt idx="27">
                  <c:v>0.0939448069568971</c:v>
                </c:pt>
                <c:pt idx="28">
                  <c:v>0.0948948397883781</c:v>
                </c:pt>
                <c:pt idx="29">
                  <c:v>0.0958448726198592</c:v>
                </c:pt>
                <c:pt idx="30">
                  <c:v>0.0967949054513403</c:v>
                </c:pt>
                <c:pt idx="31">
                  <c:v>0.0977449382828214</c:v>
                </c:pt>
                <c:pt idx="32">
                  <c:v>0.0986949711143025</c:v>
                </c:pt>
                <c:pt idx="33">
                  <c:v>0.0996450039457835</c:v>
                </c:pt>
                <c:pt idx="34">
                  <c:v>0.100595036777265</c:v>
                </c:pt>
                <c:pt idx="35">
                  <c:v>0.101545069608746</c:v>
                </c:pt>
                <c:pt idx="36">
                  <c:v>0.102495102440227</c:v>
                </c:pt>
                <c:pt idx="37">
                  <c:v>0.103445135271708</c:v>
                </c:pt>
                <c:pt idx="38">
                  <c:v>0.104395168103189</c:v>
                </c:pt>
                <c:pt idx="39">
                  <c:v>0.10534520093467</c:v>
                </c:pt>
                <c:pt idx="40">
                  <c:v>0.106295233766151</c:v>
                </c:pt>
                <c:pt idx="41">
                  <c:v>0.107245266597632</c:v>
                </c:pt>
                <c:pt idx="42">
                  <c:v>0.108195299429113</c:v>
                </c:pt>
                <c:pt idx="43">
                  <c:v>0.109145332260594</c:v>
                </c:pt>
                <c:pt idx="44">
                  <c:v>0.110095365092075</c:v>
                </c:pt>
                <c:pt idx="45">
                  <c:v>0.111045397923556</c:v>
                </c:pt>
                <c:pt idx="46">
                  <c:v>0.111995430755037</c:v>
                </c:pt>
                <c:pt idx="47">
                  <c:v>0.112945463586518</c:v>
                </c:pt>
                <c:pt idx="48">
                  <c:v>0.113895496417999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Danmark'!$F$17:$F$66</c:f>
              <c:numCache>
                <c:formatCode>[=0]0;[&gt;0]0.00</c:formatCode>
                <c:ptCount val="50"/>
                <c:pt idx="0">
                  <c:v>0.0154275294176032</c:v>
                </c:pt>
                <c:pt idx="1">
                  <c:v>0.0105911728099726</c:v>
                </c:pt>
                <c:pt idx="2">
                  <c:v>0.00575481620234372</c:v>
                </c:pt>
                <c:pt idx="3">
                  <c:v>0.000918459594713204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'Portefølje Danmark'!$G$16</c:f>
              <c:strCache>
                <c:ptCount val="1"/>
                <c:pt idx="0">
                  <c:v>Kontor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f>'Portefølje Danmark'!$B$17:$B$66</c:f>
              <c:numCache>
                <c:formatCode>[=0]0;[&gt;0]0.00</c:formatCode>
                <c:ptCount val="50"/>
                <c:pt idx="0">
                  <c:v>0.0682939205065299</c:v>
                </c:pt>
                <c:pt idx="1">
                  <c:v>0.0692439533380275</c:v>
                </c:pt>
                <c:pt idx="2">
                  <c:v>0.0701939861695247</c:v>
                </c:pt>
                <c:pt idx="3">
                  <c:v>0.0711440190010223</c:v>
                </c:pt>
                <c:pt idx="4">
                  <c:v>0.0720940518325197</c:v>
                </c:pt>
                <c:pt idx="5">
                  <c:v>0.073044084664017</c:v>
                </c:pt>
                <c:pt idx="6">
                  <c:v>0.0739941174955145</c:v>
                </c:pt>
                <c:pt idx="7">
                  <c:v>0.0749441503270119</c:v>
                </c:pt>
                <c:pt idx="8">
                  <c:v>0.0758941831585092</c:v>
                </c:pt>
                <c:pt idx="9">
                  <c:v>0.0768442159900066</c:v>
                </c:pt>
                <c:pt idx="10">
                  <c:v>0.077794248821504</c:v>
                </c:pt>
                <c:pt idx="11">
                  <c:v>0.0787442816530014</c:v>
                </c:pt>
                <c:pt idx="12">
                  <c:v>0.0796943144844988</c:v>
                </c:pt>
                <c:pt idx="13">
                  <c:v>0.0806443473159963</c:v>
                </c:pt>
                <c:pt idx="14">
                  <c:v>0.0815943801474936</c:v>
                </c:pt>
                <c:pt idx="15">
                  <c:v>0.0825444129789909</c:v>
                </c:pt>
                <c:pt idx="16">
                  <c:v>0.0834944458104883</c:v>
                </c:pt>
                <c:pt idx="17">
                  <c:v>0.0844444786419858</c:v>
                </c:pt>
                <c:pt idx="18">
                  <c:v>0.0853945114734832</c:v>
                </c:pt>
                <c:pt idx="19">
                  <c:v>0.0863445443049805</c:v>
                </c:pt>
                <c:pt idx="20">
                  <c:v>0.0872945771364779</c:v>
                </c:pt>
                <c:pt idx="21">
                  <c:v>0.0882446099679753</c:v>
                </c:pt>
                <c:pt idx="22">
                  <c:v>0.0891946427994726</c:v>
                </c:pt>
                <c:pt idx="23">
                  <c:v>0.0901446756309702</c:v>
                </c:pt>
                <c:pt idx="24">
                  <c:v>0.0910947084624539</c:v>
                </c:pt>
                <c:pt idx="25">
                  <c:v>0.0920447412939348</c:v>
                </c:pt>
                <c:pt idx="26">
                  <c:v>0.092994774125416</c:v>
                </c:pt>
                <c:pt idx="27">
                  <c:v>0.0939448069568971</c:v>
                </c:pt>
                <c:pt idx="28">
                  <c:v>0.0948948397883781</c:v>
                </c:pt>
                <c:pt idx="29">
                  <c:v>0.0958448726198592</c:v>
                </c:pt>
                <c:pt idx="30">
                  <c:v>0.0967949054513403</c:v>
                </c:pt>
                <c:pt idx="31">
                  <c:v>0.0977449382828214</c:v>
                </c:pt>
                <c:pt idx="32">
                  <c:v>0.0986949711143025</c:v>
                </c:pt>
                <c:pt idx="33">
                  <c:v>0.0996450039457835</c:v>
                </c:pt>
                <c:pt idx="34">
                  <c:v>0.100595036777265</c:v>
                </c:pt>
                <c:pt idx="35">
                  <c:v>0.101545069608746</c:v>
                </c:pt>
                <c:pt idx="36">
                  <c:v>0.102495102440227</c:v>
                </c:pt>
                <c:pt idx="37">
                  <c:v>0.103445135271708</c:v>
                </c:pt>
                <c:pt idx="38">
                  <c:v>0.104395168103189</c:v>
                </c:pt>
                <c:pt idx="39">
                  <c:v>0.10534520093467</c:v>
                </c:pt>
                <c:pt idx="40">
                  <c:v>0.106295233766151</c:v>
                </c:pt>
                <c:pt idx="41">
                  <c:v>0.107245266597632</c:v>
                </c:pt>
                <c:pt idx="42">
                  <c:v>0.108195299429113</c:v>
                </c:pt>
                <c:pt idx="43">
                  <c:v>0.109145332260594</c:v>
                </c:pt>
                <c:pt idx="44">
                  <c:v>0.110095365092075</c:v>
                </c:pt>
                <c:pt idx="45">
                  <c:v>0.111045397923556</c:v>
                </c:pt>
                <c:pt idx="46">
                  <c:v>0.111995430755037</c:v>
                </c:pt>
                <c:pt idx="47">
                  <c:v>0.112945463586518</c:v>
                </c:pt>
                <c:pt idx="48">
                  <c:v>0.113895496417999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Danmark'!$G$17:$G$66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'Portefølje Danmark'!$H$16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chemeClr val="dk1">
                <a:tint val="60000"/>
              </a:schemeClr>
            </a:solidFill>
            <a:ln>
              <a:noFill/>
            </a:ln>
            <a:effectLst/>
          </c:spPr>
          <c:cat>
            <c:numRef>
              <c:f>'Portefølje Danmark'!$B$17:$B$66</c:f>
              <c:numCache>
                <c:formatCode>[=0]0;[&gt;0]0.00</c:formatCode>
                <c:ptCount val="50"/>
                <c:pt idx="0">
                  <c:v>0.0682939205065299</c:v>
                </c:pt>
                <c:pt idx="1">
                  <c:v>0.0692439533380275</c:v>
                </c:pt>
                <c:pt idx="2">
                  <c:v>0.0701939861695247</c:v>
                </c:pt>
                <c:pt idx="3">
                  <c:v>0.0711440190010223</c:v>
                </c:pt>
                <c:pt idx="4">
                  <c:v>0.0720940518325197</c:v>
                </c:pt>
                <c:pt idx="5">
                  <c:v>0.073044084664017</c:v>
                </c:pt>
                <c:pt idx="6">
                  <c:v>0.0739941174955145</c:v>
                </c:pt>
                <c:pt idx="7">
                  <c:v>0.0749441503270119</c:v>
                </c:pt>
                <c:pt idx="8">
                  <c:v>0.0758941831585092</c:v>
                </c:pt>
                <c:pt idx="9">
                  <c:v>0.0768442159900066</c:v>
                </c:pt>
                <c:pt idx="10">
                  <c:v>0.077794248821504</c:v>
                </c:pt>
                <c:pt idx="11">
                  <c:v>0.0787442816530014</c:v>
                </c:pt>
                <c:pt idx="12">
                  <c:v>0.0796943144844988</c:v>
                </c:pt>
                <c:pt idx="13">
                  <c:v>0.0806443473159963</c:v>
                </c:pt>
                <c:pt idx="14">
                  <c:v>0.0815943801474936</c:v>
                </c:pt>
                <c:pt idx="15">
                  <c:v>0.0825444129789909</c:v>
                </c:pt>
                <c:pt idx="16">
                  <c:v>0.0834944458104883</c:v>
                </c:pt>
                <c:pt idx="17">
                  <c:v>0.0844444786419858</c:v>
                </c:pt>
                <c:pt idx="18">
                  <c:v>0.0853945114734832</c:v>
                </c:pt>
                <c:pt idx="19">
                  <c:v>0.0863445443049805</c:v>
                </c:pt>
                <c:pt idx="20">
                  <c:v>0.0872945771364779</c:v>
                </c:pt>
                <c:pt idx="21">
                  <c:v>0.0882446099679753</c:v>
                </c:pt>
                <c:pt idx="22">
                  <c:v>0.0891946427994726</c:v>
                </c:pt>
                <c:pt idx="23">
                  <c:v>0.0901446756309702</c:v>
                </c:pt>
                <c:pt idx="24">
                  <c:v>0.0910947084624539</c:v>
                </c:pt>
                <c:pt idx="25">
                  <c:v>0.0920447412939348</c:v>
                </c:pt>
                <c:pt idx="26">
                  <c:v>0.092994774125416</c:v>
                </c:pt>
                <c:pt idx="27">
                  <c:v>0.0939448069568971</c:v>
                </c:pt>
                <c:pt idx="28">
                  <c:v>0.0948948397883781</c:v>
                </c:pt>
                <c:pt idx="29">
                  <c:v>0.0958448726198592</c:v>
                </c:pt>
                <c:pt idx="30">
                  <c:v>0.0967949054513403</c:v>
                </c:pt>
                <c:pt idx="31">
                  <c:v>0.0977449382828214</c:v>
                </c:pt>
                <c:pt idx="32">
                  <c:v>0.0986949711143025</c:v>
                </c:pt>
                <c:pt idx="33">
                  <c:v>0.0996450039457835</c:v>
                </c:pt>
                <c:pt idx="34">
                  <c:v>0.100595036777265</c:v>
                </c:pt>
                <c:pt idx="35">
                  <c:v>0.101545069608746</c:v>
                </c:pt>
                <c:pt idx="36">
                  <c:v>0.102495102440227</c:v>
                </c:pt>
                <c:pt idx="37">
                  <c:v>0.103445135271708</c:v>
                </c:pt>
                <c:pt idx="38">
                  <c:v>0.104395168103189</c:v>
                </c:pt>
                <c:pt idx="39">
                  <c:v>0.10534520093467</c:v>
                </c:pt>
                <c:pt idx="40">
                  <c:v>0.106295233766151</c:v>
                </c:pt>
                <c:pt idx="41">
                  <c:v>0.107245266597632</c:v>
                </c:pt>
                <c:pt idx="42">
                  <c:v>0.108195299429113</c:v>
                </c:pt>
                <c:pt idx="43">
                  <c:v>0.109145332260594</c:v>
                </c:pt>
                <c:pt idx="44">
                  <c:v>0.110095365092075</c:v>
                </c:pt>
                <c:pt idx="45">
                  <c:v>0.111045397923556</c:v>
                </c:pt>
                <c:pt idx="46">
                  <c:v>0.111995430755037</c:v>
                </c:pt>
                <c:pt idx="47">
                  <c:v>0.112945463586518</c:v>
                </c:pt>
                <c:pt idx="48">
                  <c:v>0.113895496417999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Danmark'!$H$17:$H$66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'Portefølje Danmark'!$I$16</c:f>
              <c:strCache>
                <c:ptCount val="1"/>
                <c:pt idx="0">
                  <c:v>Bolig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noFill/>
            </a:ln>
            <a:effectLst/>
          </c:spPr>
          <c:cat>
            <c:numRef>
              <c:f>'Portefølje Danmark'!$B$17:$B$66</c:f>
              <c:numCache>
                <c:formatCode>[=0]0;[&gt;0]0.00</c:formatCode>
                <c:ptCount val="50"/>
                <c:pt idx="0">
                  <c:v>0.0682939205065299</c:v>
                </c:pt>
                <c:pt idx="1">
                  <c:v>0.0692439533380275</c:v>
                </c:pt>
                <c:pt idx="2">
                  <c:v>0.0701939861695247</c:v>
                </c:pt>
                <c:pt idx="3">
                  <c:v>0.0711440190010223</c:v>
                </c:pt>
                <c:pt idx="4">
                  <c:v>0.0720940518325197</c:v>
                </c:pt>
                <c:pt idx="5">
                  <c:v>0.073044084664017</c:v>
                </c:pt>
                <c:pt idx="6">
                  <c:v>0.0739941174955145</c:v>
                </c:pt>
                <c:pt idx="7">
                  <c:v>0.0749441503270119</c:v>
                </c:pt>
                <c:pt idx="8">
                  <c:v>0.0758941831585092</c:v>
                </c:pt>
                <c:pt idx="9">
                  <c:v>0.0768442159900066</c:v>
                </c:pt>
                <c:pt idx="10">
                  <c:v>0.077794248821504</c:v>
                </c:pt>
                <c:pt idx="11">
                  <c:v>0.0787442816530014</c:v>
                </c:pt>
                <c:pt idx="12">
                  <c:v>0.0796943144844988</c:v>
                </c:pt>
                <c:pt idx="13">
                  <c:v>0.0806443473159963</c:v>
                </c:pt>
                <c:pt idx="14">
                  <c:v>0.0815943801474936</c:v>
                </c:pt>
                <c:pt idx="15">
                  <c:v>0.0825444129789909</c:v>
                </c:pt>
                <c:pt idx="16">
                  <c:v>0.0834944458104883</c:v>
                </c:pt>
                <c:pt idx="17">
                  <c:v>0.0844444786419858</c:v>
                </c:pt>
                <c:pt idx="18">
                  <c:v>0.0853945114734832</c:v>
                </c:pt>
                <c:pt idx="19">
                  <c:v>0.0863445443049805</c:v>
                </c:pt>
                <c:pt idx="20">
                  <c:v>0.0872945771364779</c:v>
                </c:pt>
                <c:pt idx="21">
                  <c:v>0.0882446099679753</c:v>
                </c:pt>
                <c:pt idx="22">
                  <c:v>0.0891946427994726</c:v>
                </c:pt>
                <c:pt idx="23">
                  <c:v>0.0901446756309702</c:v>
                </c:pt>
                <c:pt idx="24">
                  <c:v>0.0910947084624539</c:v>
                </c:pt>
                <c:pt idx="25">
                  <c:v>0.0920447412939348</c:v>
                </c:pt>
                <c:pt idx="26">
                  <c:v>0.092994774125416</c:v>
                </c:pt>
                <c:pt idx="27">
                  <c:v>0.0939448069568971</c:v>
                </c:pt>
                <c:pt idx="28">
                  <c:v>0.0948948397883781</c:v>
                </c:pt>
                <c:pt idx="29">
                  <c:v>0.0958448726198592</c:v>
                </c:pt>
                <c:pt idx="30">
                  <c:v>0.0967949054513403</c:v>
                </c:pt>
                <c:pt idx="31">
                  <c:v>0.0977449382828214</c:v>
                </c:pt>
                <c:pt idx="32">
                  <c:v>0.0986949711143025</c:v>
                </c:pt>
                <c:pt idx="33">
                  <c:v>0.0996450039457835</c:v>
                </c:pt>
                <c:pt idx="34">
                  <c:v>0.100595036777265</c:v>
                </c:pt>
                <c:pt idx="35">
                  <c:v>0.101545069608746</c:v>
                </c:pt>
                <c:pt idx="36">
                  <c:v>0.102495102440227</c:v>
                </c:pt>
                <c:pt idx="37">
                  <c:v>0.103445135271708</c:v>
                </c:pt>
                <c:pt idx="38">
                  <c:v>0.104395168103189</c:v>
                </c:pt>
                <c:pt idx="39">
                  <c:v>0.10534520093467</c:v>
                </c:pt>
                <c:pt idx="40">
                  <c:v>0.106295233766151</c:v>
                </c:pt>
                <c:pt idx="41">
                  <c:v>0.107245266597632</c:v>
                </c:pt>
                <c:pt idx="42">
                  <c:v>0.108195299429113</c:v>
                </c:pt>
                <c:pt idx="43">
                  <c:v>0.109145332260594</c:v>
                </c:pt>
                <c:pt idx="44">
                  <c:v>0.110095365092075</c:v>
                </c:pt>
                <c:pt idx="45">
                  <c:v>0.111045397923556</c:v>
                </c:pt>
                <c:pt idx="46">
                  <c:v>0.111995430755037</c:v>
                </c:pt>
                <c:pt idx="47">
                  <c:v>0.112945463586518</c:v>
                </c:pt>
                <c:pt idx="48">
                  <c:v>0.113895496417999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Danmark'!$I$17:$I$66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'Portefølje Danmark'!$J$16</c:f>
              <c:strCache>
                <c:ptCount val="1"/>
                <c:pt idx="0">
                  <c:v>Andre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'Portefølje Danmark'!$B$17:$B$66</c:f>
              <c:numCache>
                <c:formatCode>[=0]0;[&gt;0]0.00</c:formatCode>
                <c:ptCount val="50"/>
                <c:pt idx="0">
                  <c:v>0.0682939205065299</c:v>
                </c:pt>
                <c:pt idx="1">
                  <c:v>0.0692439533380275</c:v>
                </c:pt>
                <c:pt idx="2">
                  <c:v>0.0701939861695247</c:v>
                </c:pt>
                <c:pt idx="3">
                  <c:v>0.0711440190010223</c:v>
                </c:pt>
                <c:pt idx="4">
                  <c:v>0.0720940518325197</c:v>
                </c:pt>
                <c:pt idx="5">
                  <c:v>0.073044084664017</c:v>
                </c:pt>
                <c:pt idx="6">
                  <c:v>0.0739941174955145</c:v>
                </c:pt>
                <c:pt idx="7">
                  <c:v>0.0749441503270119</c:v>
                </c:pt>
                <c:pt idx="8">
                  <c:v>0.0758941831585092</c:v>
                </c:pt>
                <c:pt idx="9">
                  <c:v>0.0768442159900066</c:v>
                </c:pt>
                <c:pt idx="10">
                  <c:v>0.077794248821504</c:v>
                </c:pt>
                <c:pt idx="11">
                  <c:v>0.0787442816530014</c:v>
                </c:pt>
                <c:pt idx="12">
                  <c:v>0.0796943144844988</c:v>
                </c:pt>
                <c:pt idx="13">
                  <c:v>0.0806443473159963</c:v>
                </c:pt>
                <c:pt idx="14">
                  <c:v>0.0815943801474936</c:v>
                </c:pt>
                <c:pt idx="15">
                  <c:v>0.0825444129789909</c:v>
                </c:pt>
                <c:pt idx="16">
                  <c:v>0.0834944458104883</c:v>
                </c:pt>
                <c:pt idx="17">
                  <c:v>0.0844444786419858</c:v>
                </c:pt>
                <c:pt idx="18">
                  <c:v>0.0853945114734832</c:v>
                </c:pt>
                <c:pt idx="19">
                  <c:v>0.0863445443049805</c:v>
                </c:pt>
                <c:pt idx="20">
                  <c:v>0.0872945771364779</c:v>
                </c:pt>
                <c:pt idx="21">
                  <c:v>0.0882446099679753</c:v>
                </c:pt>
                <c:pt idx="22">
                  <c:v>0.0891946427994726</c:v>
                </c:pt>
                <c:pt idx="23">
                  <c:v>0.0901446756309702</c:v>
                </c:pt>
                <c:pt idx="24">
                  <c:v>0.0910947084624539</c:v>
                </c:pt>
                <c:pt idx="25">
                  <c:v>0.0920447412939348</c:v>
                </c:pt>
                <c:pt idx="26">
                  <c:v>0.092994774125416</c:v>
                </c:pt>
                <c:pt idx="27">
                  <c:v>0.0939448069568971</c:v>
                </c:pt>
                <c:pt idx="28">
                  <c:v>0.0948948397883781</c:v>
                </c:pt>
                <c:pt idx="29">
                  <c:v>0.0958448726198592</c:v>
                </c:pt>
                <c:pt idx="30">
                  <c:v>0.0967949054513403</c:v>
                </c:pt>
                <c:pt idx="31">
                  <c:v>0.0977449382828214</c:v>
                </c:pt>
                <c:pt idx="32">
                  <c:v>0.0986949711143025</c:v>
                </c:pt>
                <c:pt idx="33">
                  <c:v>0.0996450039457835</c:v>
                </c:pt>
                <c:pt idx="34">
                  <c:v>0.100595036777265</c:v>
                </c:pt>
                <c:pt idx="35">
                  <c:v>0.101545069608746</c:v>
                </c:pt>
                <c:pt idx="36">
                  <c:v>0.102495102440227</c:v>
                </c:pt>
                <c:pt idx="37">
                  <c:v>0.103445135271708</c:v>
                </c:pt>
                <c:pt idx="38">
                  <c:v>0.104395168103189</c:v>
                </c:pt>
                <c:pt idx="39">
                  <c:v>0.10534520093467</c:v>
                </c:pt>
                <c:pt idx="40">
                  <c:v>0.106295233766151</c:v>
                </c:pt>
                <c:pt idx="41">
                  <c:v>0.107245266597632</c:v>
                </c:pt>
                <c:pt idx="42">
                  <c:v>0.108195299429113</c:v>
                </c:pt>
                <c:pt idx="43">
                  <c:v>0.109145332260594</c:v>
                </c:pt>
                <c:pt idx="44">
                  <c:v>0.110095365092075</c:v>
                </c:pt>
                <c:pt idx="45">
                  <c:v>0.111045397923556</c:v>
                </c:pt>
                <c:pt idx="46">
                  <c:v>0.111995430755037</c:v>
                </c:pt>
                <c:pt idx="47">
                  <c:v>0.112945463586518</c:v>
                </c:pt>
                <c:pt idx="48">
                  <c:v>0.113895496417999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Danmark'!$J$17:$J$66</c:f>
              <c:numCache>
                <c:formatCode>[=0]0;[&gt;0]0.00</c:formatCode>
                <c:ptCount val="50"/>
                <c:pt idx="0">
                  <c:v>0.249566396895786</c:v>
                </c:pt>
                <c:pt idx="1">
                  <c:v>0.276044462151871</c:v>
                </c:pt>
                <c:pt idx="2">
                  <c:v>0.302522527407948</c:v>
                </c:pt>
                <c:pt idx="3">
                  <c:v>0.329000592664033</c:v>
                </c:pt>
                <c:pt idx="4">
                  <c:v>0.353187265074131</c:v>
                </c:pt>
                <c:pt idx="5">
                  <c:v>0.376836773863612</c:v>
                </c:pt>
                <c:pt idx="6">
                  <c:v>0.400486282653095</c:v>
                </c:pt>
                <c:pt idx="7">
                  <c:v>0.424135791442579</c:v>
                </c:pt>
                <c:pt idx="8">
                  <c:v>0.44778530023206</c:v>
                </c:pt>
                <c:pt idx="9">
                  <c:v>0.471434809021544</c:v>
                </c:pt>
                <c:pt idx="10">
                  <c:v>0.495084317811027</c:v>
                </c:pt>
                <c:pt idx="11">
                  <c:v>0.518733826600508</c:v>
                </c:pt>
                <c:pt idx="12">
                  <c:v>0.542383335389992</c:v>
                </c:pt>
                <c:pt idx="13">
                  <c:v>0.566032844179478</c:v>
                </c:pt>
                <c:pt idx="14">
                  <c:v>0.589682352968959</c:v>
                </c:pt>
                <c:pt idx="15">
                  <c:v>0.61333186175844</c:v>
                </c:pt>
                <c:pt idx="16">
                  <c:v>0.636981370547924</c:v>
                </c:pt>
                <c:pt idx="17">
                  <c:v>0.660630879337407</c:v>
                </c:pt>
                <c:pt idx="18">
                  <c:v>0.684280388126891</c:v>
                </c:pt>
                <c:pt idx="19">
                  <c:v>0.707929896916372</c:v>
                </c:pt>
                <c:pt idx="20">
                  <c:v>0.731579405705856</c:v>
                </c:pt>
                <c:pt idx="21">
                  <c:v>0.755228914495339</c:v>
                </c:pt>
                <c:pt idx="22">
                  <c:v>0.77887842328482</c:v>
                </c:pt>
                <c:pt idx="23">
                  <c:v>0.802527932074306</c:v>
                </c:pt>
                <c:pt idx="24">
                  <c:v>0.780117727112339</c:v>
                </c:pt>
                <c:pt idx="25">
                  <c:v>0.748913018028538</c:v>
                </c:pt>
                <c:pt idx="26">
                  <c:v>0.717708308944727</c:v>
                </c:pt>
                <c:pt idx="27">
                  <c:v>0.686503599860919</c:v>
                </c:pt>
                <c:pt idx="28">
                  <c:v>0.655298890777115</c:v>
                </c:pt>
                <c:pt idx="29">
                  <c:v>0.624094181693307</c:v>
                </c:pt>
                <c:pt idx="30">
                  <c:v>0.592889472609502</c:v>
                </c:pt>
                <c:pt idx="31">
                  <c:v>0.561684763525694</c:v>
                </c:pt>
                <c:pt idx="32">
                  <c:v>0.530480054441887</c:v>
                </c:pt>
                <c:pt idx="33">
                  <c:v>0.499275345358082</c:v>
                </c:pt>
                <c:pt idx="34">
                  <c:v>0.468070636274275</c:v>
                </c:pt>
                <c:pt idx="35">
                  <c:v>0.436865927190467</c:v>
                </c:pt>
                <c:pt idx="36">
                  <c:v>0.405661218106659</c:v>
                </c:pt>
                <c:pt idx="37">
                  <c:v>0.374456509022851</c:v>
                </c:pt>
                <c:pt idx="38">
                  <c:v>0.343251799939055</c:v>
                </c:pt>
                <c:pt idx="39">
                  <c:v>0.312047090855244</c:v>
                </c:pt>
                <c:pt idx="40">
                  <c:v>0.280842381771437</c:v>
                </c:pt>
                <c:pt idx="41">
                  <c:v>0.249637672687632</c:v>
                </c:pt>
                <c:pt idx="42">
                  <c:v>0.218432963603821</c:v>
                </c:pt>
                <c:pt idx="43">
                  <c:v>0.187228254520017</c:v>
                </c:pt>
                <c:pt idx="44">
                  <c:v>0.156023545436213</c:v>
                </c:pt>
                <c:pt idx="45">
                  <c:v>0.124818836352405</c:v>
                </c:pt>
                <c:pt idx="46">
                  <c:v>0.0936141272685942</c:v>
                </c:pt>
                <c:pt idx="47">
                  <c:v>0.0624094181847936</c:v>
                </c:pt>
                <c:pt idx="48">
                  <c:v>0.0312047091009862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8552784"/>
        <c:axId val="-2099293632"/>
      </c:areaChart>
      <c:catAx>
        <c:axId val="-20985527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[=0]0;[&gt;0]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9293632"/>
        <c:crosses val="autoZero"/>
        <c:auto val="1"/>
        <c:lblAlgn val="ctr"/>
        <c:lblOffset val="100"/>
        <c:tickLblSkip val="7"/>
        <c:noMultiLvlLbl val="0"/>
      </c:catAx>
      <c:valAx>
        <c:axId val="-209929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85527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Aksjer og Obligasjoner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'Portefølje Danmark'!$C$69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'Portefølje Danmark'!$B$70:$B$119</c:f>
              <c:numCache>
                <c:formatCode>[=0]0;[&gt;0]0.00</c:formatCode>
                <c:ptCount val="50"/>
                <c:pt idx="0">
                  <c:v>0.0625310517499998</c:v>
                </c:pt>
                <c:pt idx="1">
                  <c:v>0.0635986941479421</c:v>
                </c:pt>
                <c:pt idx="2">
                  <c:v>0.0646663365458922</c:v>
                </c:pt>
                <c:pt idx="3">
                  <c:v>0.0657339789438423</c:v>
                </c:pt>
                <c:pt idx="4">
                  <c:v>0.0668016213417924</c:v>
                </c:pt>
                <c:pt idx="5">
                  <c:v>0.0678692637397425</c:v>
                </c:pt>
                <c:pt idx="6">
                  <c:v>0.0689369061376927</c:v>
                </c:pt>
                <c:pt idx="7">
                  <c:v>0.0700045485356428</c:v>
                </c:pt>
                <c:pt idx="8">
                  <c:v>0.071072190933593</c:v>
                </c:pt>
                <c:pt idx="9">
                  <c:v>0.0721398333315431</c:v>
                </c:pt>
                <c:pt idx="10">
                  <c:v>0.0732074757294932</c:v>
                </c:pt>
                <c:pt idx="11">
                  <c:v>0.0742751181274434</c:v>
                </c:pt>
                <c:pt idx="12">
                  <c:v>0.0753427605253935</c:v>
                </c:pt>
                <c:pt idx="13">
                  <c:v>0.0764104029233435</c:v>
                </c:pt>
                <c:pt idx="14">
                  <c:v>0.0774780453212937</c:v>
                </c:pt>
                <c:pt idx="15">
                  <c:v>0.0785456877192438</c:v>
                </c:pt>
                <c:pt idx="16">
                  <c:v>0.0796133301171939</c:v>
                </c:pt>
                <c:pt idx="17">
                  <c:v>0.0806809725151441</c:v>
                </c:pt>
                <c:pt idx="18">
                  <c:v>0.0817486149130942</c:v>
                </c:pt>
                <c:pt idx="19">
                  <c:v>0.0828162573110444</c:v>
                </c:pt>
                <c:pt idx="20">
                  <c:v>0.0838838997089944</c:v>
                </c:pt>
                <c:pt idx="21">
                  <c:v>0.0849515421069445</c:v>
                </c:pt>
                <c:pt idx="22">
                  <c:v>0.0860191845048947</c:v>
                </c:pt>
                <c:pt idx="23">
                  <c:v>0.0870868269028448</c:v>
                </c:pt>
                <c:pt idx="24">
                  <c:v>0.0881544693007949</c:v>
                </c:pt>
                <c:pt idx="25">
                  <c:v>0.0892221116987451</c:v>
                </c:pt>
                <c:pt idx="26">
                  <c:v>0.0902897540966952</c:v>
                </c:pt>
                <c:pt idx="27">
                  <c:v>0.0913573964946454</c:v>
                </c:pt>
                <c:pt idx="28">
                  <c:v>0.0924250388925955</c:v>
                </c:pt>
                <c:pt idx="29">
                  <c:v>0.0934926812905455</c:v>
                </c:pt>
                <c:pt idx="30">
                  <c:v>0.0945603236884957</c:v>
                </c:pt>
                <c:pt idx="31">
                  <c:v>0.0956279660864458</c:v>
                </c:pt>
                <c:pt idx="32">
                  <c:v>0.096695608484396</c:v>
                </c:pt>
                <c:pt idx="33">
                  <c:v>0.0977632508823461</c:v>
                </c:pt>
                <c:pt idx="34">
                  <c:v>0.0988308932802962</c:v>
                </c:pt>
                <c:pt idx="35">
                  <c:v>0.0998985356782464</c:v>
                </c:pt>
                <c:pt idx="36">
                  <c:v>0.100966178076196</c:v>
                </c:pt>
                <c:pt idx="37">
                  <c:v>0.102033820474147</c:v>
                </c:pt>
                <c:pt idx="38">
                  <c:v>0.103101462872097</c:v>
                </c:pt>
                <c:pt idx="39">
                  <c:v>0.104169105270047</c:v>
                </c:pt>
                <c:pt idx="40">
                  <c:v>0.105236747667997</c:v>
                </c:pt>
                <c:pt idx="41">
                  <c:v>0.106304390065947</c:v>
                </c:pt>
                <c:pt idx="42">
                  <c:v>0.107372032463897</c:v>
                </c:pt>
                <c:pt idx="43">
                  <c:v>0.108439674861847</c:v>
                </c:pt>
                <c:pt idx="44">
                  <c:v>0.109507317259798</c:v>
                </c:pt>
                <c:pt idx="45">
                  <c:v>0.110574959657748</c:v>
                </c:pt>
                <c:pt idx="46">
                  <c:v>0.111642602055698</c:v>
                </c:pt>
                <c:pt idx="47">
                  <c:v>0.112710244453648</c:v>
                </c:pt>
                <c:pt idx="48">
                  <c:v>0.113777886851598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Danmark'!$C$70:$C$119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0.0204081632649848</c:v>
                </c:pt>
                <c:pt idx="2">
                  <c:v>0.0408163265301195</c:v>
                </c:pt>
                <c:pt idx="3">
                  <c:v>0.0612244897952522</c:v>
                </c:pt>
                <c:pt idx="4">
                  <c:v>0.081632653060387</c:v>
                </c:pt>
                <c:pt idx="5">
                  <c:v>0.102040816325522</c:v>
                </c:pt>
                <c:pt idx="6">
                  <c:v>0.122448979590656</c:v>
                </c:pt>
                <c:pt idx="7">
                  <c:v>0.142857142855791</c:v>
                </c:pt>
                <c:pt idx="8">
                  <c:v>0.163265306120926</c:v>
                </c:pt>
                <c:pt idx="9">
                  <c:v>0.183673469386061</c:v>
                </c:pt>
                <c:pt idx="10">
                  <c:v>0.204081632651196</c:v>
                </c:pt>
                <c:pt idx="11">
                  <c:v>0.224489795916331</c:v>
                </c:pt>
                <c:pt idx="12">
                  <c:v>0.244897959181465</c:v>
                </c:pt>
                <c:pt idx="13">
                  <c:v>0.265306122446598</c:v>
                </c:pt>
                <c:pt idx="14">
                  <c:v>0.285714285711733</c:v>
                </c:pt>
                <c:pt idx="15">
                  <c:v>0.306122448976868</c:v>
                </c:pt>
                <c:pt idx="16">
                  <c:v>0.326530612242003</c:v>
                </c:pt>
                <c:pt idx="17">
                  <c:v>0.346938775507138</c:v>
                </c:pt>
                <c:pt idx="18">
                  <c:v>0.367346938772272</c:v>
                </c:pt>
                <c:pt idx="19">
                  <c:v>0.387755102037407</c:v>
                </c:pt>
                <c:pt idx="20">
                  <c:v>0.40816326530254</c:v>
                </c:pt>
                <c:pt idx="21">
                  <c:v>0.428571428567675</c:v>
                </c:pt>
                <c:pt idx="22">
                  <c:v>0.44897959183281</c:v>
                </c:pt>
                <c:pt idx="23">
                  <c:v>0.469387755097945</c:v>
                </c:pt>
                <c:pt idx="24">
                  <c:v>0.489795918363079</c:v>
                </c:pt>
                <c:pt idx="25">
                  <c:v>0.510204081628215</c:v>
                </c:pt>
                <c:pt idx="26">
                  <c:v>0.530612244893349</c:v>
                </c:pt>
                <c:pt idx="27">
                  <c:v>0.551020408158484</c:v>
                </c:pt>
                <c:pt idx="28">
                  <c:v>0.571428571423619</c:v>
                </c:pt>
                <c:pt idx="29">
                  <c:v>0.591836734688751</c:v>
                </c:pt>
                <c:pt idx="30">
                  <c:v>0.612244897953886</c:v>
                </c:pt>
                <c:pt idx="31">
                  <c:v>0.632653061219021</c:v>
                </c:pt>
                <c:pt idx="32">
                  <c:v>0.653061224484156</c:v>
                </c:pt>
                <c:pt idx="33">
                  <c:v>0.673469387749291</c:v>
                </c:pt>
                <c:pt idx="34">
                  <c:v>0.693877551014426</c:v>
                </c:pt>
                <c:pt idx="35">
                  <c:v>0.71428571427956</c:v>
                </c:pt>
                <c:pt idx="36">
                  <c:v>0.734693877544693</c:v>
                </c:pt>
                <c:pt idx="37">
                  <c:v>0.755102040809828</c:v>
                </c:pt>
                <c:pt idx="38">
                  <c:v>0.775510204074963</c:v>
                </c:pt>
                <c:pt idx="39">
                  <c:v>0.795918367340098</c:v>
                </c:pt>
                <c:pt idx="40">
                  <c:v>0.816326530605233</c:v>
                </c:pt>
                <c:pt idx="41">
                  <c:v>0.836734693870368</c:v>
                </c:pt>
                <c:pt idx="42">
                  <c:v>0.857142857135502</c:v>
                </c:pt>
                <c:pt idx="43">
                  <c:v>0.877551020400637</c:v>
                </c:pt>
                <c:pt idx="44">
                  <c:v>0.897959183665772</c:v>
                </c:pt>
                <c:pt idx="45">
                  <c:v>0.918367346930907</c:v>
                </c:pt>
                <c:pt idx="46">
                  <c:v>0.938775510196039</c:v>
                </c:pt>
                <c:pt idx="47">
                  <c:v>0.959183673461175</c:v>
                </c:pt>
                <c:pt idx="48">
                  <c:v>0.97959183672631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'Portefølje Danmark'!$D$69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'Portefølje Danmark'!$B$70:$B$119</c:f>
              <c:numCache>
                <c:formatCode>[=0]0;[&gt;0]0.00</c:formatCode>
                <c:ptCount val="50"/>
                <c:pt idx="0">
                  <c:v>0.0625310517499998</c:v>
                </c:pt>
                <c:pt idx="1">
                  <c:v>0.0635986941479421</c:v>
                </c:pt>
                <c:pt idx="2">
                  <c:v>0.0646663365458922</c:v>
                </c:pt>
                <c:pt idx="3">
                  <c:v>0.0657339789438423</c:v>
                </c:pt>
                <c:pt idx="4">
                  <c:v>0.0668016213417924</c:v>
                </c:pt>
                <c:pt idx="5">
                  <c:v>0.0678692637397425</c:v>
                </c:pt>
                <c:pt idx="6">
                  <c:v>0.0689369061376927</c:v>
                </c:pt>
                <c:pt idx="7">
                  <c:v>0.0700045485356428</c:v>
                </c:pt>
                <c:pt idx="8">
                  <c:v>0.071072190933593</c:v>
                </c:pt>
                <c:pt idx="9">
                  <c:v>0.0721398333315431</c:v>
                </c:pt>
                <c:pt idx="10">
                  <c:v>0.0732074757294932</c:v>
                </c:pt>
                <c:pt idx="11">
                  <c:v>0.0742751181274434</c:v>
                </c:pt>
                <c:pt idx="12">
                  <c:v>0.0753427605253935</c:v>
                </c:pt>
                <c:pt idx="13">
                  <c:v>0.0764104029233435</c:v>
                </c:pt>
                <c:pt idx="14">
                  <c:v>0.0774780453212937</c:v>
                </c:pt>
                <c:pt idx="15">
                  <c:v>0.0785456877192438</c:v>
                </c:pt>
                <c:pt idx="16">
                  <c:v>0.0796133301171939</c:v>
                </c:pt>
                <c:pt idx="17">
                  <c:v>0.0806809725151441</c:v>
                </c:pt>
                <c:pt idx="18">
                  <c:v>0.0817486149130942</c:v>
                </c:pt>
                <c:pt idx="19">
                  <c:v>0.0828162573110444</c:v>
                </c:pt>
                <c:pt idx="20">
                  <c:v>0.0838838997089944</c:v>
                </c:pt>
                <c:pt idx="21">
                  <c:v>0.0849515421069445</c:v>
                </c:pt>
                <c:pt idx="22">
                  <c:v>0.0860191845048947</c:v>
                </c:pt>
                <c:pt idx="23">
                  <c:v>0.0870868269028448</c:v>
                </c:pt>
                <c:pt idx="24">
                  <c:v>0.0881544693007949</c:v>
                </c:pt>
                <c:pt idx="25">
                  <c:v>0.0892221116987451</c:v>
                </c:pt>
                <c:pt idx="26">
                  <c:v>0.0902897540966952</c:v>
                </c:pt>
                <c:pt idx="27">
                  <c:v>0.0913573964946454</c:v>
                </c:pt>
                <c:pt idx="28">
                  <c:v>0.0924250388925955</c:v>
                </c:pt>
                <c:pt idx="29">
                  <c:v>0.0934926812905455</c:v>
                </c:pt>
                <c:pt idx="30">
                  <c:v>0.0945603236884957</c:v>
                </c:pt>
                <c:pt idx="31">
                  <c:v>0.0956279660864458</c:v>
                </c:pt>
                <c:pt idx="32">
                  <c:v>0.096695608484396</c:v>
                </c:pt>
                <c:pt idx="33">
                  <c:v>0.0977632508823461</c:v>
                </c:pt>
                <c:pt idx="34">
                  <c:v>0.0988308932802962</c:v>
                </c:pt>
                <c:pt idx="35">
                  <c:v>0.0998985356782464</c:v>
                </c:pt>
                <c:pt idx="36">
                  <c:v>0.100966178076196</c:v>
                </c:pt>
                <c:pt idx="37">
                  <c:v>0.102033820474147</c:v>
                </c:pt>
                <c:pt idx="38">
                  <c:v>0.103101462872097</c:v>
                </c:pt>
                <c:pt idx="39">
                  <c:v>0.104169105270047</c:v>
                </c:pt>
                <c:pt idx="40">
                  <c:v>0.105236747667997</c:v>
                </c:pt>
                <c:pt idx="41">
                  <c:v>0.106304390065947</c:v>
                </c:pt>
                <c:pt idx="42">
                  <c:v>0.107372032463897</c:v>
                </c:pt>
                <c:pt idx="43">
                  <c:v>0.108439674861847</c:v>
                </c:pt>
                <c:pt idx="44">
                  <c:v>0.109507317259798</c:v>
                </c:pt>
                <c:pt idx="45">
                  <c:v>0.110574959657748</c:v>
                </c:pt>
                <c:pt idx="46">
                  <c:v>0.111642602055698</c:v>
                </c:pt>
                <c:pt idx="47">
                  <c:v>0.112710244453648</c:v>
                </c:pt>
                <c:pt idx="48">
                  <c:v>0.113777886851598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Danmark'!$D$70:$D$119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'Portefølje Danmark'!$E$69</c:f>
              <c:strCache>
                <c:ptCount val="1"/>
                <c:pt idx="0">
                  <c:v>Obligasjoner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'Portefølje Danmark'!$B$70:$B$119</c:f>
              <c:numCache>
                <c:formatCode>[=0]0;[&gt;0]0.00</c:formatCode>
                <c:ptCount val="50"/>
                <c:pt idx="0">
                  <c:v>0.0625310517499998</c:v>
                </c:pt>
                <c:pt idx="1">
                  <c:v>0.0635986941479421</c:v>
                </c:pt>
                <c:pt idx="2">
                  <c:v>0.0646663365458922</c:v>
                </c:pt>
                <c:pt idx="3">
                  <c:v>0.0657339789438423</c:v>
                </c:pt>
                <c:pt idx="4">
                  <c:v>0.0668016213417924</c:v>
                </c:pt>
                <c:pt idx="5">
                  <c:v>0.0678692637397425</c:v>
                </c:pt>
                <c:pt idx="6">
                  <c:v>0.0689369061376927</c:v>
                </c:pt>
                <c:pt idx="7">
                  <c:v>0.0700045485356428</c:v>
                </c:pt>
                <c:pt idx="8">
                  <c:v>0.071072190933593</c:v>
                </c:pt>
                <c:pt idx="9">
                  <c:v>0.0721398333315431</c:v>
                </c:pt>
                <c:pt idx="10">
                  <c:v>0.0732074757294932</c:v>
                </c:pt>
                <c:pt idx="11">
                  <c:v>0.0742751181274434</c:v>
                </c:pt>
                <c:pt idx="12">
                  <c:v>0.0753427605253935</c:v>
                </c:pt>
                <c:pt idx="13">
                  <c:v>0.0764104029233435</c:v>
                </c:pt>
                <c:pt idx="14">
                  <c:v>0.0774780453212937</c:v>
                </c:pt>
                <c:pt idx="15">
                  <c:v>0.0785456877192438</c:v>
                </c:pt>
                <c:pt idx="16">
                  <c:v>0.0796133301171939</c:v>
                </c:pt>
                <c:pt idx="17">
                  <c:v>0.0806809725151441</c:v>
                </c:pt>
                <c:pt idx="18">
                  <c:v>0.0817486149130942</c:v>
                </c:pt>
                <c:pt idx="19">
                  <c:v>0.0828162573110444</c:v>
                </c:pt>
                <c:pt idx="20">
                  <c:v>0.0838838997089944</c:v>
                </c:pt>
                <c:pt idx="21">
                  <c:v>0.0849515421069445</c:v>
                </c:pt>
                <c:pt idx="22">
                  <c:v>0.0860191845048947</c:v>
                </c:pt>
                <c:pt idx="23">
                  <c:v>0.0870868269028448</c:v>
                </c:pt>
                <c:pt idx="24">
                  <c:v>0.0881544693007949</c:v>
                </c:pt>
                <c:pt idx="25">
                  <c:v>0.0892221116987451</c:v>
                </c:pt>
                <c:pt idx="26">
                  <c:v>0.0902897540966952</c:v>
                </c:pt>
                <c:pt idx="27">
                  <c:v>0.0913573964946454</c:v>
                </c:pt>
                <c:pt idx="28">
                  <c:v>0.0924250388925955</c:v>
                </c:pt>
                <c:pt idx="29">
                  <c:v>0.0934926812905455</c:v>
                </c:pt>
                <c:pt idx="30">
                  <c:v>0.0945603236884957</c:v>
                </c:pt>
                <c:pt idx="31">
                  <c:v>0.0956279660864458</c:v>
                </c:pt>
                <c:pt idx="32">
                  <c:v>0.096695608484396</c:v>
                </c:pt>
                <c:pt idx="33">
                  <c:v>0.0977632508823461</c:v>
                </c:pt>
                <c:pt idx="34">
                  <c:v>0.0988308932802962</c:v>
                </c:pt>
                <c:pt idx="35">
                  <c:v>0.0998985356782464</c:v>
                </c:pt>
                <c:pt idx="36">
                  <c:v>0.100966178076196</c:v>
                </c:pt>
                <c:pt idx="37">
                  <c:v>0.102033820474147</c:v>
                </c:pt>
                <c:pt idx="38">
                  <c:v>0.103101462872097</c:v>
                </c:pt>
                <c:pt idx="39">
                  <c:v>0.104169105270047</c:v>
                </c:pt>
                <c:pt idx="40">
                  <c:v>0.105236747667997</c:v>
                </c:pt>
                <c:pt idx="41">
                  <c:v>0.106304390065947</c:v>
                </c:pt>
                <c:pt idx="42">
                  <c:v>0.107372032463897</c:v>
                </c:pt>
                <c:pt idx="43">
                  <c:v>0.108439674861847</c:v>
                </c:pt>
                <c:pt idx="44">
                  <c:v>0.109507317259798</c:v>
                </c:pt>
                <c:pt idx="45">
                  <c:v>0.110574959657748</c:v>
                </c:pt>
                <c:pt idx="46">
                  <c:v>0.111642602055698</c:v>
                </c:pt>
                <c:pt idx="47">
                  <c:v>0.112710244453648</c:v>
                </c:pt>
                <c:pt idx="48">
                  <c:v>0.113777886851598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Danmark'!$E$70:$E$119</c:f>
              <c:numCache>
                <c:formatCode>[=0]0;[&gt;0]0.00</c:formatCode>
                <c:ptCount val="50"/>
                <c:pt idx="0">
                  <c:v>0.999999999999997</c:v>
                </c:pt>
                <c:pt idx="1">
                  <c:v>0.979591836735</c:v>
                </c:pt>
                <c:pt idx="2">
                  <c:v>0.959183673469857</c:v>
                </c:pt>
                <c:pt idx="3">
                  <c:v>0.938775510204716</c:v>
                </c:pt>
                <c:pt idx="4">
                  <c:v>0.918367346939573</c:v>
                </c:pt>
                <c:pt idx="5">
                  <c:v>0.89795918367443</c:v>
                </c:pt>
                <c:pt idx="6">
                  <c:v>0.877551020409287</c:v>
                </c:pt>
                <c:pt idx="7">
                  <c:v>0.857142857144144</c:v>
                </c:pt>
                <c:pt idx="8">
                  <c:v>0.836734693879</c:v>
                </c:pt>
                <c:pt idx="9">
                  <c:v>0.816326530613857</c:v>
                </c:pt>
                <c:pt idx="10">
                  <c:v>0.795918367348714</c:v>
                </c:pt>
                <c:pt idx="11">
                  <c:v>0.775510204083571</c:v>
                </c:pt>
                <c:pt idx="12">
                  <c:v>0.755102040818428</c:v>
                </c:pt>
                <c:pt idx="13">
                  <c:v>0.734693877553286</c:v>
                </c:pt>
                <c:pt idx="14">
                  <c:v>0.714285714288143</c:v>
                </c:pt>
                <c:pt idx="15">
                  <c:v>0.693877551022999</c:v>
                </c:pt>
                <c:pt idx="16">
                  <c:v>0.673469387757856</c:v>
                </c:pt>
                <c:pt idx="17">
                  <c:v>0.653061224492713</c:v>
                </c:pt>
                <c:pt idx="18">
                  <c:v>0.63265306122757</c:v>
                </c:pt>
                <c:pt idx="19">
                  <c:v>0.612244897962427</c:v>
                </c:pt>
                <c:pt idx="20">
                  <c:v>0.591836734697285</c:v>
                </c:pt>
                <c:pt idx="21">
                  <c:v>0.571428571432143</c:v>
                </c:pt>
                <c:pt idx="22">
                  <c:v>0.551020408166999</c:v>
                </c:pt>
                <c:pt idx="23">
                  <c:v>0.530612244901856</c:v>
                </c:pt>
                <c:pt idx="24">
                  <c:v>0.510204081636713</c:v>
                </c:pt>
                <c:pt idx="25">
                  <c:v>0.489795918371569</c:v>
                </c:pt>
                <c:pt idx="26">
                  <c:v>0.469387755106426</c:v>
                </c:pt>
                <c:pt idx="27">
                  <c:v>0.448979591841283</c:v>
                </c:pt>
                <c:pt idx="28">
                  <c:v>0.42857142857614</c:v>
                </c:pt>
                <c:pt idx="29">
                  <c:v>0.408163265310999</c:v>
                </c:pt>
                <c:pt idx="30">
                  <c:v>0.387755102045855</c:v>
                </c:pt>
                <c:pt idx="31">
                  <c:v>0.367346938780712</c:v>
                </c:pt>
                <c:pt idx="32">
                  <c:v>0.346938775515569</c:v>
                </c:pt>
                <c:pt idx="33">
                  <c:v>0.326530612250426</c:v>
                </c:pt>
                <c:pt idx="34">
                  <c:v>0.306122448985282</c:v>
                </c:pt>
                <c:pt idx="35">
                  <c:v>0.285714285720139</c:v>
                </c:pt>
                <c:pt idx="36">
                  <c:v>0.265306122454998</c:v>
                </c:pt>
                <c:pt idx="37">
                  <c:v>0.244897959189855</c:v>
                </c:pt>
                <c:pt idx="38">
                  <c:v>0.224489795924711</c:v>
                </c:pt>
                <c:pt idx="39">
                  <c:v>0.204081632659568</c:v>
                </c:pt>
                <c:pt idx="40">
                  <c:v>0.183673469394425</c:v>
                </c:pt>
                <c:pt idx="41">
                  <c:v>0.163265306129281</c:v>
                </c:pt>
                <c:pt idx="42">
                  <c:v>0.142857142864138</c:v>
                </c:pt>
                <c:pt idx="43">
                  <c:v>0.122448979598995</c:v>
                </c:pt>
                <c:pt idx="44">
                  <c:v>0.102040816333852</c:v>
                </c:pt>
                <c:pt idx="45">
                  <c:v>0.081632653068709</c:v>
                </c:pt>
                <c:pt idx="46">
                  <c:v>0.0612244898035677</c:v>
                </c:pt>
                <c:pt idx="47">
                  <c:v>0.040816326538424</c:v>
                </c:pt>
                <c:pt idx="48">
                  <c:v>0.0204081632732809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'Portefølje Danmark'!$F$69</c:f>
              <c:strCache>
                <c:ptCount val="1"/>
                <c:pt idx="0">
                  <c:v>Handel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cat>
            <c:numRef>
              <c:f>'Portefølje Danmark'!$B$70:$B$119</c:f>
              <c:numCache>
                <c:formatCode>[=0]0;[&gt;0]0.00</c:formatCode>
                <c:ptCount val="50"/>
                <c:pt idx="0">
                  <c:v>0.0625310517499998</c:v>
                </c:pt>
                <c:pt idx="1">
                  <c:v>0.0635986941479421</c:v>
                </c:pt>
                <c:pt idx="2">
                  <c:v>0.0646663365458922</c:v>
                </c:pt>
                <c:pt idx="3">
                  <c:v>0.0657339789438423</c:v>
                </c:pt>
                <c:pt idx="4">
                  <c:v>0.0668016213417924</c:v>
                </c:pt>
                <c:pt idx="5">
                  <c:v>0.0678692637397425</c:v>
                </c:pt>
                <c:pt idx="6">
                  <c:v>0.0689369061376927</c:v>
                </c:pt>
                <c:pt idx="7">
                  <c:v>0.0700045485356428</c:v>
                </c:pt>
                <c:pt idx="8">
                  <c:v>0.071072190933593</c:v>
                </c:pt>
                <c:pt idx="9">
                  <c:v>0.0721398333315431</c:v>
                </c:pt>
                <c:pt idx="10">
                  <c:v>0.0732074757294932</c:v>
                </c:pt>
                <c:pt idx="11">
                  <c:v>0.0742751181274434</c:v>
                </c:pt>
                <c:pt idx="12">
                  <c:v>0.0753427605253935</c:v>
                </c:pt>
                <c:pt idx="13">
                  <c:v>0.0764104029233435</c:v>
                </c:pt>
                <c:pt idx="14">
                  <c:v>0.0774780453212937</c:v>
                </c:pt>
                <c:pt idx="15">
                  <c:v>0.0785456877192438</c:v>
                </c:pt>
                <c:pt idx="16">
                  <c:v>0.0796133301171939</c:v>
                </c:pt>
                <c:pt idx="17">
                  <c:v>0.0806809725151441</c:v>
                </c:pt>
                <c:pt idx="18">
                  <c:v>0.0817486149130942</c:v>
                </c:pt>
                <c:pt idx="19">
                  <c:v>0.0828162573110444</c:v>
                </c:pt>
                <c:pt idx="20">
                  <c:v>0.0838838997089944</c:v>
                </c:pt>
                <c:pt idx="21">
                  <c:v>0.0849515421069445</c:v>
                </c:pt>
                <c:pt idx="22">
                  <c:v>0.0860191845048947</c:v>
                </c:pt>
                <c:pt idx="23">
                  <c:v>0.0870868269028448</c:v>
                </c:pt>
                <c:pt idx="24">
                  <c:v>0.0881544693007949</c:v>
                </c:pt>
                <c:pt idx="25">
                  <c:v>0.0892221116987451</c:v>
                </c:pt>
                <c:pt idx="26">
                  <c:v>0.0902897540966952</c:v>
                </c:pt>
                <c:pt idx="27">
                  <c:v>0.0913573964946454</c:v>
                </c:pt>
                <c:pt idx="28">
                  <c:v>0.0924250388925955</c:v>
                </c:pt>
                <c:pt idx="29">
                  <c:v>0.0934926812905455</c:v>
                </c:pt>
                <c:pt idx="30">
                  <c:v>0.0945603236884957</c:v>
                </c:pt>
                <c:pt idx="31">
                  <c:v>0.0956279660864458</c:v>
                </c:pt>
                <c:pt idx="32">
                  <c:v>0.096695608484396</c:v>
                </c:pt>
                <c:pt idx="33">
                  <c:v>0.0977632508823461</c:v>
                </c:pt>
                <c:pt idx="34">
                  <c:v>0.0988308932802962</c:v>
                </c:pt>
                <c:pt idx="35">
                  <c:v>0.0998985356782464</c:v>
                </c:pt>
                <c:pt idx="36">
                  <c:v>0.100966178076196</c:v>
                </c:pt>
                <c:pt idx="37">
                  <c:v>0.102033820474147</c:v>
                </c:pt>
                <c:pt idx="38">
                  <c:v>0.103101462872097</c:v>
                </c:pt>
                <c:pt idx="39">
                  <c:v>0.104169105270047</c:v>
                </c:pt>
                <c:pt idx="40">
                  <c:v>0.105236747667997</c:v>
                </c:pt>
                <c:pt idx="41">
                  <c:v>0.106304390065947</c:v>
                </c:pt>
                <c:pt idx="42">
                  <c:v>0.107372032463897</c:v>
                </c:pt>
                <c:pt idx="43">
                  <c:v>0.108439674861847</c:v>
                </c:pt>
                <c:pt idx="44">
                  <c:v>0.109507317259798</c:v>
                </c:pt>
                <c:pt idx="45">
                  <c:v>0.110574959657748</c:v>
                </c:pt>
                <c:pt idx="46">
                  <c:v>0.111642602055698</c:v>
                </c:pt>
                <c:pt idx="47">
                  <c:v>0.112710244453648</c:v>
                </c:pt>
                <c:pt idx="48">
                  <c:v>0.113777886851598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Danmark'!$F$70:$F$119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'Portefølje Danmark'!$G$69</c:f>
              <c:strCache>
                <c:ptCount val="1"/>
                <c:pt idx="0">
                  <c:v>Kontor</c:v>
                </c:pt>
              </c:strCache>
            </c:strRef>
          </c:tx>
          <c:spPr>
            <a:solidFill>
              <a:schemeClr val="dk1">
                <a:tint val="30000"/>
              </a:schemeClr>
            </a:solidFill>
            <a:ln>
              <a:noFill/>
            </a:ln>
            <a:effectLst/>
          </c:spPr>
          <c:cat>
            <c:numRef>
              <c:f>'Portefølje Danmark'!$B$70:$B$119</c:f>
              <c:numCache>
                <c:formatCode>[=0]0;[&gt;0]0.00</c:formatCode>
                <c:ptCount val="50"/>
                <c:pt idx="0">
                  <c:v>0.0625310517499998</c:v>
                </c:pt>
                <c:pt idx="1">
                  <c:v>0.0635986941479421</c:v>
                </c:pt>
                <c:pt idx="2">
                  <c:v>0.0646663365458922</c:v>
                </c:pt>
                <c:pt idx="3">
                  <c:v>0.0657339789438423</c:v>
                </c:pt>
                <c:pt idx="4">
                  <c:v>0.0668016213417924</c:v>
                </c:pt>
                <c:pt idx="5">
                  <c:v>0.0678692637397425</c:v>
                </c:pt>
                <c:pt idx="6">
                  <c:v>0.0689369061376927</c:v>
                </c:pt>
                <c:pt idx="7">
                  <c:v>0.0700045485356428</c:v>
                </c:pt>
                <c:pt idx="8">
                  <c:v>0.071072190933593</c:v>
                </c:pt>
                <c:pt idx="9">
                  <c:v>0.0721398333315431</c:v>
                </c:pt>
                <c:pt idx="10">
                  <c:v>0.0732074757294932</c:v>
                </c:pt>
                <c:pt idx="11">
                  <c:v>0.0742751181274434</c:v>
                </c:pt>
                <c:pt idx="12">
                  <c:v>0.0753427605253935</c:v>
                </c:pt>
                <c:pt idx="13">
                  <c:v>0.0764104029233435</c:v>
                </c:pt>
                <c:pt idx="14">
                  <c:v>0.0774780453212937</c:v>
                </c:pt>
                <c:pt idx="15">
                  <c:v>0.0785456877192438</c:v>
                </c:pt>
                <c:pt idx="16">
                  <c:v>0.0796133301171939</c:v>
                </c:pt>
                <c:pt idx="17">
                  <c:v>0.0806809725151441</c:v>
                </c:pt>
                <c:pt idx="18">
                  <c:v>0.0817486149130942</c:v>
                </c:pt>
                <c:pt idx="19">
                  <c:v>0.0828162573110444</c:v>
                </c:pt>
                <c:pt idx="20">
                  <c:v>0.0838838997089944</c:v>
                </c:pt>
                <c:pt idx="21">
                  <c:v>0.0849515421069445</c:v>
                </c:pt>
                <c:pt idx="22">
                  <c:v>0.0860191845048947</c:v>
                </c:pt>
                <c:pt idx="23">
                  <c:v>0.0870868269028448</c:v>
                </c:pt>
                <c:pt idx="24">
                  <c:v>0.0881544693007949</c:v>
                </c:pt>
                <c:pt idx="25">
                  <c:v>0.0892221116987451</c:v>
                </c:pt>
                <c:pt idx="26">
                  <c:v>0.0902897540966952</c:v>
                </c:pt>
                <c:pt idx="27">
                  <c:v>0.0913573964946454</c:v>
                </c:pt>
                <c:pt idx="28">
                  <c:v>0.0924250388925955</c:v>
                </c:pt>
                <c:pt idx="29">
                  <c:v>0.0934926812905455</c:v>
                </c:pt>
                <c:pt idx="30">
                  <c:v>0.0945603236884957</c:v>
                </c:pt>
                <c:pt idx="31">
                  <c:v>0.0956279660864458</c:v>
                </c:pt>
                <c:pt idx="32">
                  <c:v>0.096695608484396</c:v>
                </c:pt>
                <c:pt idx="33">
                  <c:v>0.0977632508823461</c:v>
                </c:pt>
                <c:pt idx="34">
                  <c:v>0.0988308932802962</c:v>
                </c:pt>
                <c:pt idx="35">
                  <c:v>0.0998985356782464</c:v>
                </c:pt>
                <c:pt idx="36">
                  <c:v>0.100966178076196</c:v>
                </c:pt>
                <c:pt idx="37">
                  <c:v>0.102033820474147</c:v>
                </c:pt>
                <c:pt idx="38">
                  <c:v>0.103101462872097</c:v>
                </c:pt>
                <c:pt idx="39">
                  <c:v>0.104169105270047</c:v>
                </c:pt>
                <c:pt idx="40">
                  <c:v>0.105236747667997</c:v>
                </c:pt>
                <c:pt idx="41">
                  <c:v>0.106304390065947</c:v>
                </c:pt>
                <c:pt idx="42">
                  <c:v>0.107372032463897</c:v>
                </c:pt>
                <c:pt idx="43">
                  <c:v>0.108439674861847</c:v>
                </c:pt>
                <c:pt idx="44">
                  <c:v>0.109507317259798</c:v>
                </c:pt>
                <c:pt idx="45">
                  <c:v>0.110574959657748</c:v>
                </c:pt>
                <c:pt idx="46">
                  <c:v>0.111642602055698</c:v>
                </c:pt>
                <c:pt idx="47">
                  <c:v>0.112710244453648</c:v>
                </c:pt>
                <c:pt idx="48">
                  <c:v>0.113777886851598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Danmark'!$G$70:$G$119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'Portefølje Danmark'!$H$69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chemeClr val="dk1">
                <a:tint val="60000"/>
              </a:schemeClr>
            </a:solidFill>
            <a:ln>
              <a:noFill/>
            </a:ln>
            <a:effectLst/>
          </c:spPr>
          <c:cat>
            <c:numRef>
              <c:f>'Portefølje Danmark'!$B$70:$B$119</c:f>
              <c:numCache>
                <c:formatCode>[=0]0;[&gt;0]0.00</c:formatCode>
                <c:ptCount val="50"/>
                <c:pt idx="0">
                  <c:v>0.0625310517499998</c:v>
                </c:pt>
                <c:pt idx="1">
                  <c:v>0.0635986941479421</c:v>
                </c:pt>
                <c:pt idx="2">
                  <c:v>0.0646663365458922</c:v>
                </c:pt>
                <c:pt idx="3">
                  <c:v>0.0657339789438423</c:v>
                </c:pt>
                <c:pt idx="4">
                  <c:v>0.0668016213417924</c:v>
                </c:pt>
                <c:pt idx="5">
                  <c:v>0.0678692637397425</c:v>
                </c:pt>
                <c:pt idx="6">
                  <c:v>0.0689369061376927</c:v>
                </c:pt>
                <c:pt idx="7">
                  <c:v>0.0700045485356428</c:v>
                </c:pt>
                <c:pt idx="8">
                  <c:v>0.071072190933593</c:v>
                </c:pt>
                <c:pt idx="9">
                  <c:v>0.0721398333315431</c:v>
                </c:pt>
                <c:pt idx="10">
                  <c:v>0.0732074757294932</c:v>
                </c:pt>
                <c:pt idx="11">
                  <c:v>0.0742751181274434</c:v>
                </c:pt>
                <c:pt idx="12">
                  <c:v>0.0753427605253935</c:v>
                </c:pt>
                <c:pt idx="13">
                  <c:v>0.0764104029233435</c:v>
                </c:pt>
                <c:pt idx="14">
                  <c:v>0.0774780453212937</c:v>
                </c:pt>
                <c:pt idx="15">
                  <c:v>0.0785456877192438</c:v>
                </c:pt>
                <c:pt idx="16">
                  <c:v>0.0796133301171939</c:v>
                </c:pt>
                <c:pt idx="17">
                  <c:v>0.0806809725151441</c:v>
                </c:pt>
                <c:pt idx="18">
                  <c:v>0.0817486149130942</c:v>
                </c:pt>
                <c:pt idx="19">
                  <c:v>0.0828162573110444</c:v>
                </c:pt>
                <c:pt idx="20">
                  <c:v>0.0838838997089944</c:v>
                </c:pt>
                <c:pt idx="21">
                  <c:v>0.0849515421069445</c:v>
                </c:pt>
                <c:pt idx="22">
                  <c:v>0.0860191845048947</c:v>
                </c:pt>
                <c:pt idx="23">
                  <c:v>0.0870868269028448</c:v>
                </c:pt>
                <c:pt idx="24">
                  <c:v>0.0881544693007949</c:v>
                </c:pt>
                <c:pt idx="25">
                  <c:v>0.0892221116987451</c:v>
                </c:pt>
                <c:pt idx="26">
                  <c:v>0.0902897540966952</c:v>
                </c:pt>
                <c:pt idx="27">
                  <c:v>0.0913573964946454</c:v>
                </c:pt>
                <c:pt idx="28">
                  <c:v>0.0924250388925955</c:v>
                </c:pt>
                <c:pt idx="29">
                  <c:v>0.0934926812905455</c:v>
                </c:pt>
                <c:pt idx="30">
                  <c:v>0.0945603236884957</c:v>
                </c:pt>
                <c:pt idx="31">
                  <c:v>0.0956279660864458</c:v>
                </c:pt>
                <c:pt idx="32">
                  <c:v>0.096695608484396</c:v>
                </c:pt>
                <c:pt idx="33">
                  <c:v>0.0977632508823461</c:v>
                </c:pt>
                <c:pt idx="34">
                  <c:v>0.0988308932802962</c:v>
                </c:pt>
                <c:pt idx="35">
                  <c:v>0.0998985356782464</c:v>
                </c:pt>
                <c:pt idx="36">
                  <c:v>0.100966178076196</c:v>
                </c:pt>
                <c:pt idx="37">
                  <c:v>0.102033820474147</c:v>
                </c:pt>
                <c:pt idx="38">
                  <c:v>0.103101462872097</c:v>
                </c:pt>
                <c:pt idx="39">
                  <c:v>0.104169105270047</c:v>
                </c:pt>
                <c:pt idx="40">
                  <c:v>0.105236747667997</c:v>
                </c:pt>
                <c:pt idx="41">
                  <c:v>0.106304390065947</c:v>
                </c:pt>
                <c:pt idx="42">
                  <c:v>0.107372032463897</c:v>
                </c:pt>
                <c:pt idx="43">
                  <c:v>0.108439674861847</c:v>
                </c:pt>
                <c:pt idx="44">
                  <c:v>0.109507317259798</c:v>
                </c:pt>
                <c:pt idx="45">
                  <c:v>0.110574959657748</c:v>
                </c:pt>
                <c:pt idx="46">
                  <c:v>0.111642602055698</c:v>
                </c:pt>
                <c:pt idx="47">
                  <c:v>0.112710244453648</c:v>
                </c:pt>
                <c:pt idx="48">
                  <c:v>0.113777886851598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Danmark'!$H$70:$H$119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'Portefølje Danmark'!$I$69</c:f>
              <c:strCache>
                <c:ptCount val="1"/>
                <c:pt idx="0">
                  <c:v>Bolig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noFill/>
            </a:ln>
            <a:effectLst/>
          </c:spPr>
          <c:cat>
            <c:numRef>
              <c:f>'Portefølje Danmark'!$B$70:$B$119</c:f>
              <c:numCache>
                <c:formatCode>[=0]0;[&gt;0]0.00</c:formatCode>
                <c:ptCount val="50"/>
                <c:pt idx="0">
                  <c:v>0.0625310517499998</c:v>
                </c:pt>
                <c:pt idx="1">
                  <c:v>0.0635986941479421</c:v>
                </c:pt>
                <c:pt idx="2">
                  <c:v>0.0646663365458922</c:v>
                </c:pt>
                <c:pt idx="3">
                  <c:v>0.0657339789438423</c:v>
                </c:pt>
                <c:pt idx="4">
                  <c:v>0.0668016213417924</c:v>
                </c:pt>
                <c:pt idx="5">
                  <c:v>0.0678692637397425</c:v>
                </c:pt>
                <c:pt idx="6">
                  <c:v>0.0689369061376927</c:v>
                </c:pt>
                <c:pt idx="7">
                  <c:v>0.0700045485356428</c:v>
                </c:pt>
                <c:pt idx="8">
                  <c:v>0.071072190933593</c:v>
                </c:pt>
                <c:pt idx="9">
                  <c:v>0.0721398333315431</c:v>
                </c:pt>
                <c:pt idx="10">
                  <c:v>0.0732074757294932</c:v>
                </c:pt>
                <c:pt idx="11">
                  <c:v>0.0742751181274434</c:v>
                </c:pt>
                <c:pt idx="12">
                  <c:v>0.0753427605253935</c:v>
                </c:pt>
                <c:pt idx="13">
                  <c:v>0.0764104029233435</c:v>
                </c:pt>
                <c:pt idx="14">
                  <c:v>0.0774780453212937</c:v>
                </c:pt>
                <c:pt idx="15">
                  <c:v>0.0785456877192438</c:v>
                </c:pt>
                <c:pt idx="16">
                  <c:v>0.0796133301171939</c:v>
                </c:pt>
                <c:pt idx="17">
                  <c:v>0.0806809725151441</c:v>
                </c:pt>
                <c:pt idx="18">
                  <c:v>0.0817486149130942</c:v>
                </c:pt>
                <c:pt idx="19">
                  <c:v>0.0828162573110444</c:v>
                </c:pt>
                <c:pt idx="20">
                  <c:v>0.0838838997089944</c:v>
                </c:pt>
                <c:pt idx="21">
                  <c:v>0.0849515421069445</c:v>
                </c:pt>
                <c:pt idx="22">
                  <c:v>0.0860191845048947</c:v>
                </c:pt>
                <c:pt idx="23">
                  <c:v>0.0870868269028448</c:v>
                </c:pt>
                <c:pt idx="24">
                  <c:v>0.0881544693007949</c:v>
                </c:pt>
                <c:pt idx="25">
                  <c:v>0.0892221116987451</c:v>
                </c:pt>
                <c:pt idx="26">
                  <c:v>0.0902897540966952</c:v>
                </c:pt>
                <c:pt idx="27">
                  <c:v>0.0913573964946454</c:v>
                </c:pt>
                <c:pt idx="28">
                  <c:v>0.0924250388925955</c:v>
                </c:pt>
                <c:pt idx="29">
                  <c:v>0.0934926812905455</c:v>
                </c:pt>
                <c:pt idx="30">
                  <c:v>0.0945603236884957</c:v>
                </c:pt>
                <c:pt idx="31">
                  <c:v>0.0956279660864458</c:v>
                </c:pt>
                <c:pt idx="32">
                  <c:v>0.096695608484396</c:v>
                </c:pt>
                <c:pt idx="33">
                  <c:v>0.0977632508823461</c:v>
                </c:pt>
                <c:pt idx="34">
                  <c:v>0.0988308932802962</c:v>
                </c:pt>
                <c:pt idx="35">
                  <c:v>0.0998985356782464</c:v>
                </c:pt>
                <c:pt idx="36">
                  <c:v>0.100966178076196</c:v>
                </c:pt>
                <c:pt idx="37">
                  <c:v>0.102033820474147</c:v>
                </c:pt>
                <c:pt idx="38">
                  <c:v>0.103101462872097</c:v>
                </c:pt>
                <c:pt idx="39">
                  <c:v>0.104169105270047</c:v>
                </c:pt>
                <c:pt idx="40">
                  <c:v>0.105236747667997</c:v>
                </c:pt>
                <c:pt idx="41">
                  <c:v>0.106304390065947</c:v>
                </c:pt>
                <c:pt idx="42">
                  <c:v>0.107372032463897</c:v>
                </c:pt>
                <c:pt idx="43">
                  <c:v>0.108439674861847</c:v>
                </c:pt>
                <c:pt idx="44">
                  <c:v>0.109507317259798</c:v>
                </c:pt>
                <c:pt idx="45">
                  <c:v>0.110574959657748</c:v>
                </c:pt>
                <c:pt idx="46">
                  <c:v>0.111642602055698</c:v>
                </c:pt>
                <c:pt idx="47">
                  <c:v>0.112710244453648</c:v>
                </c:pt>
                <c:pt idx="48">
                  <c:v>0.113777886851598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Danmark'!$I$70:$I$119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'Portefølje Danmark'!$J$69</c:f>
              <c:strCache>
                <c:ptCount val="1"/>
                <c:pt idx="0">
                  <c:v>Andre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'Portefølje Danmark'!$B$70:$B$119</c:f>
              <c:numCache>
                <c:formatCode>[=0]0;[&gt;0]0.00</c:formatCode>
                <c:ptCount val="50"/>
                <c:pt idx="0">
                  <c:v>0.0625310517499998</c:v>
                </c:pt>
                <c:pt idx="1">
                  <c:v>0.0635986941479421</c:v>
                </c:pt>
                <c:pt idx="2">
                  <c:v>0.0646663365458922</c:v>
                </c:pt>
                <c:pt idx="3">
                  <c:v>0.0657339789438423</c:v>
                </c:pt>
                <c:pt idx="4">
                  <c:v>0.0668016213417924</c:v>
                </c:pt>
                <c:pt idx="5">
                  <c:v>0.0678692637397425</c:v>
                </c:pt>
                <c:pt idx="6">
                  <c:v>0.0689369061376927</c:v>
                </c:pt>
                <c:pt idx="7">
                  <c:v>0.0700045485356428</c:v>
                </c:pt>
                <c:pt idx="8">
                  <c:v>0.071072190933593</c:v>
                </c:pt>
                <c:pt idx="9">
                  <c:v>0.0721398333315431</c:v>
                </c:pt>
                <c:pt idx="10">
                  <c:v>0.0732074757294932</c:v>
                </c:pt>
                <c:pt idx="11">
                  <c:v>0.0742751181274434</c:v>
                </c:pt>
                <c:pt idx="12">
                  <c:v>0.0753427605253935</c:v>
                </c:pt>
                <c:pt idx="13">
                  <c:v>0.0764104029233435</c:v>
                </c:pt>
                <c:pt idx="14">
                  <c:v>0.0774780453212937</c:v>
                </c:pt>
                <c:pt idx="15">
                  <c:v>0.0785456877192438</c:v>
                </c:pt>
                <c:pt idx="16">
                  <c:v>0.0796133301171939</c:v>
                </c:pt>
                <c:pt idx="17">
                  <c:v>0.0806809725151441</c:v>
                </c:pt>
                <c:pt idx="18">
                  <c:v>0.0817486149130942</c:v>
                </c:pt>
                <c:pt idx="19">
                  <c:v>0.0828162573110444</c:v>
                </c:pt>
                <c:pt idx="20">
                  <c:v>0.0838838997089944</c:v>
                </c:pt>
                <c:pt idx="21">
                  <c:v>0.0849515421069445</c:v>
                </c:pt>
                <c:pt idx="22">
                  <c:v>0.0860191845048947</c:v>
                </c:pt>
                <c:pt idx="23">
                  <c:v>0.0870868269028448</c:v>
                </c:pt>
                <c:pt idx="24">
                  <c:v>0.0881544693007949</c:v>
                </c:pt>
                <c:pt idx="25">
                  <c:v>0.0892221116987451</c:v>
                </c:pt>
                <c:pt idx="26">
                  <c:v>0.0902897540966952</c:v>
                </c:pt>
                <c:pt idx="27">
                  <c:v>0.0913573964946454</c:v>
                </c:pt>
                <c:pt idx="28">
                  <c:v>0.0924250388925955</c:v>
                </c:pt>
                <c:pt idx="29">
                  <c:v>0.0934926812905455</c:v>
                </c:pt>
                <c:pt idx="30">
                  <c:v>0.0945603236884957</c:v>
                </c:pt>
                <c:pt idx="31">
                  <c:v>0.0956279660864458</c:v>
                </c:pt>
                <c:pt idx="32">
                  <c:v>0.096695608484396</c:v>
                </c:pt>
                <c:pt idx="33">
                  <c:v>0.0977632508823461</c:v>
                </c:pt>
                <c:pt idx="34">
                  <c:v>0.0988308932802962</c:v>
                </c:pt>
                <c:pt idx="35">
                  <c:v>0.0998985356782464</c:v>
                </c:pt>
                <c:pt idx="36">
                  <c:v>0.100966178076196</c:v>
                </c:pt>
                <c:pt idx="37">
                  <c:v>0.102033820474147</c:v>
                </c:pt>
                <c:pt idx="38">
                  <c:v>0.103101462872097</c:v>
                </c:pt>
                <c:pt idx="39">
                  <c:v>0.104169105270047</c:v>
                </c:pt>
                <c:pt idx="40">
                  <c:v>0.105236747667997</c:v>
                </c:pt>
                <c:pt idx="41">
                  <c:v>0.106304390065947</c:v>
                </c:pt>
                <c:pt idx="42">
                  <c:v>0.107372032463897</c:v>
                </c:pt>
                <c:pt idx="43">
                  <c:v>0.108439674861847</c:v>
                </c:pt>
                <c:pt idx="44">
                  <c:v>0.109507317259798</c:v>
                </c:pt>
                <c:pt idx="45">
                  <c:v>0.110574959657748</c:v>
                </c:pt>
                <c:pt idx="46">
                  <c:v>0.111642602055698</c:v>
                </c:pt>
                <c:pt idx="47">
                  <c:v>0.112710244453648</c:v>
                </c:pt>
                <c:pt idx="48">
                  <c:v>0.113777886851598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Danmark'!$J$70:$J$119</c:f>
              <c:numCache>
                <c:formatCode>[=0]0;[&gt;0]0.00</c:formatCode>
                <c:ptCount val="50"/>
                <c:pt idx="0">
                  <c:v>0.0</c:v>
                </c:pt>
                <c:pt idx="1">
                  <c:v>7.7898841890911E-15</c:v>
                </c:pt>
                <c:pt idx="2">
                  <c:v>1.30039208567911E-14</c:v>
                </c:pt>
                <c:pt idx="3">
                  <c:v>1.82182827851429E-14</c:v>
                </c:pt>
                <c:pt idx="4">
                  <c:v>2.34608339699793E-14</c:v>
                </c:pt>
                <c:pt idx="5">
                  <c:v>2.86741116961586E-14</c:v>
                </c:pt>
                <c:pt idx="6">
                  <c:v>3.38891241458139E-14</c:v>
                </c:pt>
                <c:pt idx="7">
                  <c:v>3.91596477467004E-14</c:v>
                </c:pt>
                <c:pt idx="8">
                  <c:v>4.43456035781331E-14</c:v>
                </c:pt>
                <c:pt idx="9">
                  <c:v>4.95601823469194E-14</c:v>
                </c:pt>
                <c:pt idx="10">
                  <c:v>5.48007819678453E-14</c:v>
                </c:pt>
                <c:pt idx="11">
                  <c:v>6.00144933748936E-14</c:v>
                </c:pt>
                <c:pt idx="12">
                  <c:v>6.52273374202039E-14</c:v>
                </c:pt>
                <c:pt idx="13">
                  <c:v>7.04696717646058E-14</c:v>
                </c:pt>
                <c:pt idx="14">
                  <c:v>7.56842505333921E-14</c:v>
                </c:pt>
                <c:pt idx="15">
                  <c:v>8.09248501543181E-14</c:v>
                </c:pt>
                <c:pt idx="16">
                  <c:v>8.61428983700563E-14</c:v>
                </c:pt>
                <c:pt idx="17">
                  <c:v>9.13574771388426E-14</c:v>
                </c:pt>
                <c:pt idx="18">
                  <c:v>9.65998114832445E-14</c:v>
                </c:pt>
                <c:pt idx="19">
                  <c:v>1.01842145827646E-13</c:v>
                </c:pt>
                <c:pt idx="20">
                  <c:v>1.07030703744293E-13</c:v>
                </c:pt>
                <c:pt idx="21">
                  <c:v>1.12267833918267E-13</c:v>
                </c:pt>
                <c:pt idx="22">
                  <c:v>1.17482412687053E-13</c:v>
                </c:pt>
                <c:pt idx="23">
                  <c:v>1.22691787285412E-13</c:v>
                </c:pt>
                <c:pt idx="24">
                  <c:v>1.27946264694145E-13</c:v>
                </c:pt>
                <c:pt idx="25">
                  <c:v>1.33153904569028E-13</c:v>
                </c:pt>
                <c:pt idx="26">
                  <c:v>1.38371952784766E-13</c:v>
                </c:pt>
                <c:pt idx="27">
                  <c:v>1.435830621066E-13</c:v>
                </c:pt>
                <c:pt idx="28">
                  <c:v>1.48825396451002E-13</c:v>
                </c:pt>
                <c:pt idx="29">
                  <c:v>1.54074669689308E-13</c:v>
                </c:pt>
                <c:pt idx="30">
                  <c:v>1.59278840117238E-13</c:v>
                </c:pt>
                <c:pt idx="31">
                  <c:v>1.64493418886025E-13</c:v>
                </c:pt>
                <c:pt idx="32">
                  <c:v>1.69701058760907E-13</c:v>
                </c:pt>
                <c:pt idx="33">
                  <c:v>1.74953801446165E-13</c:v>
                </c:pt>
                <c:pt idx="34">
                  <c:v>1.80196135790567E-13</c:v>
                </c:pt>
                <c:pt idx="35">
                  <c:v>1.85403775665449E-13</c:v>
                </c:pt>
                <c:pt idx="36">
                  <c:v>1.90614884987284E-13</c:v>
                </c:pt>
                <c:pt idx="37">
                  <c:v>1.95871097119493E-13</c:v>
                </c:pt>
                <c:pt idx="38">
                  <c:v>2.0105098141876E-13</c:v>
                </c:pt>
                <c:pt idx="39">
                  <c:v>2.06293315763162E-13</c:v>
                </c:pt>
                <c:pt idx="40">
                  <c:v>2.11504425084996E-13</c:v>
                </c:pt>
                <c:pt idx="41">
                  <c:v>2.16725942747686E-13</c:v>
                </c:pt>
                <c:pt idx="42">
                  <c:v>2.21933582622569E-13</c:v>
                </c:pt>
                <c:pt idx="43">
                  <c:v>2.27168978073067E-13</c:v>
                </c:pt>
                <c:pt idx="44">
                  <c:v>2.32414781864421E-13</c:v>
                </c:pt>
                <c:pt idx="45">
                  <c:v>2.37632830080159E-13</c:v>
                </c:pt>
                <c:pt idx="46">
                  <c:v>2.42840469955041E-13</c:v>
                </c:pt>
                <c:pt idx="47">
                  <c:v>2.48055048723828E-13</c:v>
                </c:pt>
                <c:pt idx="48">
                  <c:v>2.53307791409085E-13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7689856"/>
        <c:axId val="-2098141472"/>
      </c:areaChart>
      <c:catAx>
        <c:axId val="-2087689856"/>
        <c:scaling>
          <c:orientation val="minMax"/>
        </c:scaling>
        <c:delete val="0"/>
        <c:axPos val="b"/>
        <c:numFmt formatCode="[=0]0;[&gt;0]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8141472"/>
        <c:crosses val="autoZero"/>
        <c:auto val="1"/>
        <c:lblAlgn val="ctr"/>
        <c:lblOffset val="100"/>
        <c:tickLblSkip val="7"/>
        <c:noMultiLvlLbl val="0"/>
      </c:catAx>
      <c:valAx>
        <c:axId val="-209814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87689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Aksjer, Obligasjoner og Unotert eiendom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'Portefølje Danmark'!$C$122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'Portefølje Danmark'!$B$123:$B$172</c:f>
              <c:numCache>
                <c:formatCode>[=0]0;[&gt;0]0.00</c:formatCode>
                <c:ptCount val="50"/>
                <c:pt idx="0">
                  <c:v>0.0682939205065299</c:v>
                </c:pt>
                <c:pt idx="1">
                  <c:v>0.0692439533380275</c:v>
                </c:pt>
                <c:pt idx="2">
                  <c:v>0.0701939861695247</c:v>
                </c:pt>
                <c:pt idx="3">
                  <c:v>0.0711440190010223</c:v>
                </c:pt>
                <c:pt idx="4">
                  <c:v>0.0720940518325197</c:v>
                </c:pt>
                <c:pt idx="5">
                  <c:v>0.073044084664017</c:v>
                </c:pt>
                <c:pt idx="6">
                  <c:v>0.0739941174955145</c:v>
                </c:pt>
                <c:pt idx="7">
                  <c:v>0.0749441503270119</c:v>
                </c:pt>
                <c:pt idx="8">
                  <c:v>0.0758941831585092</c:v>
                </c:pt>
                <c:pt idx="9">
                  <c:v>0.0768442159900066</c:v>
                </c:pt>
                <c:pt idx="10">
                  <c:v>0.077794248821504</c:v>
                </c:pt>
                <c:pt idx="11">
                  <c:v>0.0787442816530014</c:v>
                </c:pt>
                <c:pt idx="12">
                  <c:v>0.0796943144844988</c:v>
                </c:pt>
                <c:pt idx="13">
                  <c:v>0.0806443473159963</c:v>
                </c:pt>
                <c:pt idx="14">
                  <c:v>0.0815943801474936</c:v>
                </c:pt>
                <c:pt idx="15">
                  <c:v>0.0825444129789909</c:v>
                </c:pt>
                <c:pt idx="16">
                  <c:v>0.0834944458104883</c:v>
                </c:pt>
                <c:pt idx="17">
                  <c:v>0.0844444786419858</c:v>
                </c:pt>
                <c:pt idx="18">
                  <c:v>0.0853945114734832</c:v>
                </c:pt>
                <c:pt idx="19">
                  <c:v>0.0863445443049805</c:v>
                </c:pt>
                <c:pt idx="20">
                  <c:v>0.0872945771364779</c:v>
                </c:pt>
                <c:pt idx="21">
                  <c:v>0.0882446099679753</c:v>
                </c:pt>
                <c:pt idx="22">
                  <c:v>0.0891946427994726</c:v>
                </c:pt>
                <c:pt idx="23">
                  <c:v>0.0901446756309702</c:v>
                </c:pt>
                <c:pt idx="24">
                  <c:v>0.0910947084624539</c:v>
                </c:pt>
                <c:pt idx="25">
                  <c:v>0.0920447412939348</c:v>
                </c:pt>
                <c:pt idx="26">
                  <c:v>0.092994774125416</c:v>
                </c:pt>
                <c:pt idx="27">
                  <c:v>0.0939448069568971</c:v>
                </c:pt>
                <c:pt idx="28">
                  <c:v>0.0948948397883781</c:v>
                </c:pt>
                <c:pt idx="29">
                  <c:v>0.0958448726198592</c:v>
                </c:pt>
                <c:pt idx="30">
                  <c:v>0.0967949054513403</c:v>
                </c:pt>
                <c:pt idx="31">
                  <c:v>0.0977449382828214</c:v>
                </c:pt>
                <c:pt idx="32">
                  <c:v>0.0986949711143025</c:v>
                </c:pt>
                <c:pt idx="33">
                  <c:v>0.0996450039457835</c:v>
                </c:pt>
                <c:pt idx="34">
                  <c:v>0.100595036777265</c:v>
                </c:pt>
                <c:pt idx="35">
                  <c:v>0.101545069608746</c:v>
                </c:pt>
                <c:pt idx="36">
                  <c:v>0.102495102440227</c:v>
                </c:pt>
                <c:pt idx="37">
                  <c:v>0.103445135271708</c:v>
                </c:pt>
                <c:pt idx="38">
                  <c:v>0.104395168103189</c:v>
                </c:pt>
                <c:pt idx="39">
                  <c:v>0.10534520093467</c:v>
                </c:pt>
                <c:pt idx="40">
                  <c:v>0.106295233766151</c:v>
                </c:pt>
                <c:pt idx="41">
                  <c:v>0.107245266597632</c:v>
                </c:pt>
                <c:pt idx="42">
                  <c:v>0.108195299429113</c:v>
                </c:pt>
                <c:pt idx="43">
                  <c:v>0.109145332260594</c:v>
                </c:pt>
                <c:pt idx="44">
                  <c:v>0.110095365092075</c:v>
                </c:pt>
                <c:pt idx="45">
                  <c:v>0.111045397923556</c:v>
                </c:pt>
                <c:pt idx="46">
                  <c:v>0.111995430755037</c:v>
                </c:pt>
                <c:pt idx="47">
                  <c:v>0.112945463586518</c:v>
                </c:pt>
                <c:pt idx="48">
                  <c:v>0.113895496417999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Danmark'!$C$123:$C$172</c:f>
              <c:numCache>
                <c:formatCode>[=0]0;[&gt;0]0.00</c:formatCode>
                <c:ptCount val="50"/>
                <c:pt idx="0">
                  <c:v>0.00100345544992167</c:v>
                </c:pt>
                <c:pt idx="1">
                  <c:v>0.00960798526651516</c:v>
                </c:pt>
                <c:pt idx="2">
                  <c:v>0.0182125150831058</c:v>
                </c:pt>
                <c:pt idx="3">
                  <c:v>0.0268170448996993</c:v>
                </c:pt>
                <c:pt idx="4">
                  <c:v>0.0351535762332342</c:v>
                </c:pt>
                <c:pt idx="5">
                  <c:v>0.043427281571771</c:v>
                </c:pt>
                <c:pt idx="6">
                  <c:v>0.0517009869103087</c:v>
                </c:pt>
                <c:pt idx="7">
                  <c:v>0.0599746922488464</c:v>
                </c:pt>
                <c:pt idx="8">
                  <c:v>0.0682483975873832</c:v>
                </c:pt>
                <c:pt idx="9">
                  <c:v>0.0765221029259209</c:v>
                </c:pt>
                <c:pt idx="10">
                  <c:v>0.0847958082644586</c:v>
                </c:pt>
                <c:pt idx="11">
                  <c:v>0.0930695136029953</c:v>
                </c:pt>
                <c:pt idx="12">
                  <c:v>0.101343218941533</c:v>
                </c:pt>
                <c:pt idx="13">
                  <c:v>0.109616924280072</c:v>
                </c:pt>
                <c:pt idx="14">
                  <c:v>0.117890629618608</c:v>
                </c:pt>
                <c:pt idx="15">
                  <c:v>0.126164334957145</c:v>
                </c:pt>
                <c:pt idx="16">
                  <c:v>0.134438040295683</c:v>
                </c:pt>
                <c:pt idx="17">
                  <c:v>0.142711745634221</c:v>
                </c:pt>
                <c:pt idx="18">
                  <c:v>0.150985450972758</c:v>
                </c:pt>
                <c:pt idx="19">
                  <c:v>0.159259156311295</c:v>
                </c:pt>
                <c:pt idx="20">
                  <c:v>0.167532861649833</c:v>
                </c:pt>
                <c:pt idx="21">
                  <c:v>0.175806566988371</c:v>
                </c:pt>
                <c:pt idx="22">
                  <c:v>0.184080272326907</c:v>
                </c:pt>
                <c:pt idx="23">
                  <c:v>0.192353977665446</c:v>
                </c:pt>
                <c:pt idx="24">
                  <c:v>0.219882272887671</c:v>
                </c:pt>
                <c:pt idx="25">
                  <c:v>0.251086981971472</c:v>
                </c:pt>
                <c:pt idx="26">
                  <c:v>0.282291691055285</c:v>
                </c:pt>
                <c:pt idx="27">
                  <c:v>0.313496400139093</c:v>
                </c:pt>
                <c:pt idx="28">
                  <c:v>0.344701109222899</c:v>
                </c:pt>
                <c:pt idx="29">
                  <c:v>0.375905818306707</c:v>
                </c:pt>
                <c:pt idx="30">
                  <c:v>0.407110527390513</c:v>
                </c:pt>
                <c:pt idx="31">
                  <c:v>0.438315236474321</c:v>
                </c:pt>
                <c:pt idx="32">
                  <c:v>0.46951994555813</c:v>
                </c:pt>
                <c:pt idx="33">
                  <c:v>0.500724654641936</c:v>
                </c:pt>
                <c:pt idx="34">
                  <c:v>0.531929363725744</c:v>
                </c:pt>
                <c:pt idx="35">
                  <c:v>0.563134072809553</c:v>
                </c:pt>
                <c:pt idx="36">
                  <c:v>0.594338781893362</c:v>
                </c:pt>
                <c:pt idx="37">
                  <c:v>0.62554349097717</c:v>
                </c:pt>
                <c:pt idx="38">
                  <c:v>0.656748200060966</c:v>
                </c:pt>
                <c:pt idx="39">
                  <c:v>0.687952909144777</c:v>
                </c:pt>
                <c:pt idx="40">
                  <c:v>0.719157618228585</c:v>
                </c:pt>
                <c:pt idx="41">
                  <c:v>0.75036232731239</c:v>
                </c:pt>
                <c:pt idx="42">
                  <c:v>0.781567036396202</c:v>
                </c:pt>
                <c:pt idx="43">
                  <c:v>0.812771745480007</c:v>
                </c:pt>
                <c:pt idx="44">
                  <c:v>0.843976454563812</c:v>
                </c:pt>
                <c:pt idx="45">
                  <c:v>0.87518116364762</c:v>
                </c:pt>
                <c:pt idx="46">
                  <c:v>0.906385872731432</c:v>
                </c:pt>
                <c:pt idx="47">
                  <c:v>0.937590581815234</c:v>
                </c:pt>
                <c:pt idx="48">
                  <c:v>0.968795290899042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'Portefølje Danmark'!$D$122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'Portefølje Danmark'!$B$123:$B$172</c:f>
              <c:numCache>
                <c:formatCode>[=0]0;[&gt;0]0.00</c:formatCode>
                <c:ptCount val="50"/>
                <c:pt idx="0">
                  <c:v>0.0682939205065299</c:v>
                </c:pt>
                <c:pt idx="1">
                  <c:v>0.0692439533380275</c:v>
                </c:pt>
                <c:pt idx="2">
                  <c:v>0.0701939861695247</c:v>
                </c:pt>
                <c:pt idx="3">
                  <c:v>0.0711440190010223</c:v>
                </c:pt>
                <c:pt idx="4">
                  <c:v>0.0720940518325197</c:v>
                </c:pt>
                <c:pt idx="5">
                  <c:v>0.073044084664017</c:v>
                </c:pt>
                <c:pt idx="6">
                  <c:v>0.0739941174955145</c:v>
                </c:pt>
                <c:pt idx="7">
                  <c:v>0.0749441503270119</c:v>
                </c:pt>
                <c:pt idx="8">
                  <c:v>0.0758941831585092</c:v>
                </c:pt>
                <c:pt idx="9">
                  <c:v>0.0768442159900066</c:v>
                </c:pt>
                <c:pt idx="10">
                  <c:v>0.077794248821504</c:v>
                </c:pt>
                <c:pt idx="11">
                  <c:v>0.0787442816530014</c:v>
                </c:pt>
                <c:pt idx="12">
                  <c:v>0.0796943144844988</c:v>
                </c:pt>
                <c:pt idx="13">
                  <c:v>0.0806443473159963</c:v>
                </c:pt>
                <c:pt idx="14">
                  <c:v>0.0815943801474936</c:v>
                </c:pt>
                <c:pt idx="15">
                  <c:v>0.0825444129789909</c:v>
                </c:pt>
                <c:pt idx="16">
                  <c:v>0.0834944458104883</c:v>
                </c:pt>
                <c:pt idx="17">
                  <c:v>0.0844444786419858</c:v>
                </c:pt>
                <c:pt idx="18">
                  <c:v>0.0853945114734832</c:v>
                </c:pt>
                <c:pt idx="19">
                  <c:v>0.0863445443049805</c:v>
                </c:pt>
                <c:pt idx="20">
                  <c:v>0.0872945771364779</c:v>
                </c:pt>
                <c:pt idx="21">
                  <c:v>0.0882446099679753</c:v>
                </c:pt>
                <c:pt idx="22">
                  <c:v>0.0891946427994726</c:v>
                </c:pt>
                <c:pt idx="23">
                  <c:v>0.0901446756309702</c:v>
                </c:pt>
                <c:pt idx="24">
                  <c:v>0.0910947084624539</c:v>
                </c:pt>
                <c:pt idx="25">
                  <c:v>0.0920447412939348</c:v>
                </c:pt>
                <c:pt idx="26">
                  <c:v>0.092994774125416</c:v>
                </c:pt>
                <c:pt idx="27">
                  <c:v>0.0939448069568971</c:v>
                </c:pt>
                <c:pt idx="28">
                  <c:v>0.0948948397883781</c:v>
                </c:pt>
                <c:pt idx="29">
                  <c:v>0.0958448726198592</c:v>
                </c:pt>
                <c:pt idx="30">
                  <c:v>0.0967949054513403</c:v>
                </c:pt>
                <c:pt idx="31">
                  <c:v>0.0977449382828214</c:v>
                </c:pt>
                <c:pt idx="32">
                  <c:v>0.0986949711143025</c:v>
                </c:pt>
                <c:pt idx="33">
                  <c:v>0.0996450039457835</c:v>
                </c:pt>
                <c:pt idx="34">
                  <c:v>0.100595036777265</c:v>
                </c:pt>
                <c:pt idx="35">
                  <c:v>0.101545069608746</c:v>
                </c:pt>
                <c:pt idx="36">
                  <c:v>0.102495102440227</c:v>
                </c:pt>
                <c:pt idx="37">
                  <c:v>0.103445135271708</c:v>
                </c:pt>
                <c:pt idx="38">
                  <c:v>0.104395168103189</c:v>
                </c:pt>
                <c:pt idx="39">
                  <c:v>0.10534520093467</c:v>
                </c:pt>
                <c:pt idx="40">
                  <c:v>0.106295233766151</c:v>
                </c:pt>
                <c:pt idx="41">
                  <c:v>0.107245266597632</c:v>
                </c:pt>
                <c:pt idx="42">
                  <c:v>0.108195299429113</c:v>
                </c:pt>
                <c:pt idx="43">
                  <c:v>0.109145332260594</c:v>
                </c:pt>
                <c:pt idx="44">
                  <c:v>0.110095365092075</c:v>
                </c:pt>
                <c:pt idx="45">
                  <c:v>0.111045397923556</c:v>
                </c:pt>
                <c:pt idx="46">
                  <c:v>0.111995430755037</c:v>
                </c:pt>
                <c:pt idx="47">
                  <c:v>0.112945463586518</c:v>
                </c:pt>
                <c:pt idx="48">
                  <c:v>0.113895496417999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Danmark'!$D$123:$D$172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'Portefølje Danmark'!$E$122</c:f>
              <c:strCache>
                <c:ptCount val="1"/>
                <c:pt idx="0">
                  <c:v>Obligasjoner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'Portefølje Danmark'!$B$123:$B$172</c:f>
              <c:numCache>
                <c:formatCode>[=0]0;[&gt;0]0.00</c:formatCode>
                <c:ptCount val="50"/>
                <c:pt idx="0">
                  <c:v>0.0682939205065299</c:v>
                </c:pt>
                <c:pt idx="1">
                  <c:v>0.0692439533380275</c:v>
                </c:pt>
                <c:pt idx="2">
                  <c:v>0.0701939861695247</c:v>
                </c:pt>
                <c:pt idx="3">
                  <c:v>0.0711440190010223</c:v>
                </c:pt>
                <c:pt idx="4">
                  <c:v>0.0720940518325197</c:v>
                </c:pt>
                <c:pt idx="5">
                  <c:v>0.073044084664017</c:v>
                </c:pt>
                <c:pt idx="6">
                  <c:v>0.0739941174955145</c:v>
                </c:pt>
                <c:pt idx="7">
                  <c:v>0.0749441503270119</c:v>
                </c:pt>
                <c:pt idx="8">
                  <c:v>0.0758941831585092</c:v>
                </c:pt>
                <c:pt idx="9">
                  <c:v>0.0768442159900066</c:v>
                </c:pt>
                <c:pt idx="10">
                  <c:v>0.077794248821504</c:v>
                </c:pt>
                <c:pt idx="11">
                  <c:v>0.0787442816530014</c:v>
                </c:pt>
                <c:pt idx="12">
                  <c:v>0.0796943144844988</c:v>
                </c:pt>
                <c:pt idx="13">
                  <c:v>0.0806443473159963</c:v>
                </c:pt>
                <c:pt idx="14">
                  <c:v>0.0815943801474936</c:v>
                </c:pt>
                <c:pt idx="15">
                  <c:v>0.0825444129789909</c:v>
                </c:pt>
                <c:pt idx="16">
                  <c:v>0.0834944458104883</c:v>
                </c:pt>
                <c:pt idx="17">
                  <c:v>0.0844444786419858</c:v>
                </c:pt>
                <c:pt idx="18">
                  <c:v>0.0853945114734832</c:v>
                </c:pt>
                <c:pt idx="19">
                  <c:v>0.0863445443049805</c:v>
                </c:pt>
                <c:pt idx="20">
                  <c:v>0.0872945771364779</c:v>
                </c:pt>
                <c:pt idx="21">
                  <c:v>0.0882446099679753</c:v>
                </c:pt>
                <c:pt idx="22">
                  <c:v>0.0891946427994726</c:v>
                </c:pt>
                <c:pt idx="23">
                  <c:v>0.0901446756309702</c:v>
                </c:pt>
                <c:pt idx="24">
                  <c:v>0.0910947084624539</c:v>
                </c:pt>
                <c:pt idx="25">
                  <c:v>0.0920447412939348</c:v>
                </c:pt>
                <c:pt idx="26">
                  <c:v>0.092994774125416</c:v>
                </c:pt>
                <c:pt idx="27">
                  <c:v>0.0939448069568971</c:v>
                </c:pt>
                <c:pt idx="28">
                  <c:v>0.0948948397883781</c:v>
                </c:pt>
                <c:pt idx="29">
                  <c:v>0.0958448726198592</c:v>
                </c:pt>
                <c:pt idx="30">
                  <c:v>0.0967949054513403</c:v>
                </c:pt>
                <c:pt idx="31">
                  <c:v>0.0977449382828214</c:v>
                </c:pt>
                <c:pt idx="32">
                  <c:v>0.0986949711143025</c:v>
                </c:pt>
                <c:pt idx="33">
                  <c:v>0.0996450039457835</c:v>
                </c:pt>
                <c:pt idx="34">
                  <c:v>0.100595036777265</c:v>
                </c:pt>
                <c:pt idx="35">
                  <c:v>0.101545069608746</c:v>
                </c:pt>
                <c:pt idx="36">
                  <c:v>0.102495102440227</c:v>
                </c:pt>
                <c:pt idx="37">
                  <c:v>0.103445135271708</c:v>
                </c:pt>
                <c:pt idx="38">
                  <c:v>0.104395168103189</c:v>
                </c:pt>
                <c:pt idx="39">
                  <c:v>0.10534520093467</c:v>
                </c:pt>
                <c:pt idx="40">
                  <c:v>0.106295233766151</c:v>
                </c:pt>
                <c:pt idx="41">
                  <c:v>0.107245266597632</c:v>
                </c:pt>
                <c:pt idx="42">
                  <c:v>0.108195299429113</c:v>
                </c:pt>
                <c:pt idx="43">
                  <c:v>0.109145332260594</c:v>
                </c:pt>
                <c:pt idx="44">
                  <c:v>0.110095365092075</c:v>
                </c:pt>
                <c:pt idx="45">
                  <c:v>0.111045397923556</c:v>
                </c:pt>
                <c:pt idx="46">
                  <c:v>0.111995430755037</c:v>
                </c:pt>
                <c:pt idx="47">
                  <c:v>0.112945463586518</c:v>
                </c:pt>
                <c:pt idx="48">
                  <c:v>0.113895496417999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Danmark'!$E$123:$E$172</c:f>
              <c:numCache>
                <c:formatCode>[=0]0;[&gt;0]0.00</c:formatCode>
                <c:ptCount val="50"/>
                <c:pt idx="0">
                  <c:v>0.734002618236689</c:v>
                </c:pt>
                <c:pt idx="1">
                  <c:v>0.703756379771641</c:v>
                </c:pt>
                <c:pt idx="2">
                  <c:v>0.673510141306604</c:v>
                </c:pt>
                <c:pt idx="3">
                  <c:v>0.643263902841556</c:v>
                </c:pt>
                <c:pt idx="4">
                  <c:v>0.611659158692637</c:v>
                </c:pt>
                <c:pt idx="5">
                  <c:v>0.579735944564619</c:v>
                </c:pt>
                <c:pt idx="6">
                  <c:v>0.547812730436599</c:v>
                </c:pt>
                <c:pt idx="7">
                  <c:v>0.515889516308578</c:v>
                </c:pt>
                <c:pt idx="8">
                  <c:v>0.48396630218056</c:v>
                </c:pt>
                <c:pt idx="9">
                  <c:v>0.452043088052539</c:v>
                </c:pt>
                <c:pt idx="10">
                  <c:v>0.420119873924518</c:v>
                </c:pt>
                <c:pt idx="11">
                  <c:v>0.388196659796501</c:v>
                </c:pt>
                <c:pt idx="12">
                  <c:v>0.35627344566848</c:v>
                </c:pt>
                <c:pt idx="13">
                  <c:v>0.324350231540455</c:v>
                </c:pt>
                <c:pt idx="14">
                  <c:v>0.292427017412438</c:v>
                </c:pt>
                <c:pt idx="15">
                  <c:v>0.260503803284421</c:v>
                </c:pt>
                <c:pt idx="16">
                  <c:v>0.228580589156399</c:v>
                </c:pt>
                <c:pt idx="17">
                  <c:v>0.196657375028379</c:v>
                </c:pt>
                <c:pt idx="18">
                  <c:v>0.164734160900358</c:v>
                </c:pt>
                <c:pt idx="19">
                  <c:v>0.13281094677234</c:v>
                </c:pt>
                <c:pt idx="20">
                  <c:v>0.100887732644319</c:v>
                </c:pt>
                <c:pt idx="21">
                  <c:v>0.0689645185162982</c:v>
                </c:pt>
                <c:pt idx="22">
                  <c:v>0.0370413043882809</c:v>
                </c:pt>
                <c:pt idx="23">
                  <c:v>0.00511809026025628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'Portefølje Danmark'!$F$122</c:f>
              <c:strCache>
                <c:ptCount val="1"/>
                <c:pt idx="0">
                  <c:v>Handel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cat>
            <c:numRef>
              <c:f>'Portefølje Danmark'!$B$123:$B$172</c:f>
              <c:numCache>
                <c:formatCode>[=0]0;[&gt;0]0.00</c:formatCode>
                <c:ptCount val="50"/>
                <c:pt idx="0">
                  <c:v>0.0682939205065299</c:v>
                </c:pt>
                <c:pt idx="1">
                  <c:v>0.0692439533380275</c:v>
                </c:pt>
                <c:pt idx="2">
                  <c:v>0.0701939861695247</c:v>
                </c:pt>
                <c:pt idx="3">
                  <c:v>0.0711440190010223</c:v>
                </c:pt>
                <c:pt idx="4">
                  <c:v>0.0720940518325197</c:v>
                </c:pt>
                <c:pt idx="5">
                  <c:v>0.073044084664017</c:v>
                </c:pt>
                <c:pt idx="6">
                  <c:v>0.0739941174955145</c:v>
                </c:pt>
                <c:pt idx="7">
                  <c:v>0.0749441503270119</c:v>
                </c:pt>
                <c:pt idx="8">
                  <c:v>0.0758941831585092</c:v>
                </c:pt>
                <c:pt idx="9">
                  <c:v>0.0768442159900066</c:v>
                </c:pt>
                <c:pt idx="10">
                  <c:v>0.077794248821504</c:v>
                </c:pt>
                <c:pt idx="11">
                  <c:v>0.0787442816530014</c:v>
                </c:pt>
                <c:pt idx="12">
                  <c:v>0.0796943144844988</c:v>
                </c:pt>
                <c:pt idx="13">
                  <c:v>0.0806443473159963</c:v>
                </c:pt>
                <c:pt idx="14">
                  <c:v>0.0815943801474936</c:v>
                </c:pt>
                <c:pt idx="15">
                  <c:v>0.0825444129789909</c:v>
                </c:pt>
                <c:pt idx="16">
                  <c:v>0.0834944458104883</c:v>
                </c:pt>
                <c:pt idx="17">
                  <c:v>0.0844444786419858</c:v>
                </c:pt>
                <c:pt idx="18">
                  <c:v>0.0853945114734832</c:v>
                </c:pt>
                <c:pt idx="19">
                  <c:v>0.0863445443049805</c:v>
                </c:pt>
                <c:pt idx="20">
                  <c:v>0.0872945771364779</c:v>
                </c:pt>
                <c:pt idx="21">
                  <c:v>0.0882446099679753</c:v>
                </c:pt>
                <c:pt idx="22">
                  <c:v>0.0891946427994726</c:v>
                </c:pt>
                <c:pt idx="23">
                  <c:v>0.0901446756309702</c:v>
                </c:pt>
                <c:pt idx="24">
                  <c:v>0.0910947084624539</c:v>
                </c:pt>
                <c:pt idx="25">
                  <c:v>0.0920447412939348</c:v>
                </c:pt>
                <c:pt idx="26">
                  <c:v>0.092994774125416</c:v>
                </c:pt>
                <c:pt idx="27">
                  <c:v>0.0939448069568971</c:v>
                </c:pt>
                <c:pt idx="28">
                  <c:v>0.0948948397883781</c:v>
                </c:pt>
                <c:pt idx="29">
                  <c:v>0.0958448726198592</c:v>
                </c:pt>
                <c:pt idx="30">
                  <c:v>0.0967949054513403</c:v>
                </c:pt>
                <c:pt idx="31">
                  <c:v>0.0977449382828214</c:v>
                </c:pt>
                <c:pt idx="32">
                  <c:v>0.0986949711143025</c:v>
                </c:pt>
                <c:pt idx="33">
                  <c:v>0.0996450039457835</c:v>
                </c:pt>
                <c:pt idx="34">
                  <c:v>0.100595036777265</c:v>
                </c:pt>
                <c:pt idx="35">
                  <c:v>0.101545069608746</c:v>
                </c:pt>
                <c:pt idx="36">
                  <c:v>0.102495102440227</c:v>
                </c:pt>
                <c:pt idx="37">
                  <c:v>0.103445135271708</c:v>
                </c:pt>
                <c:pt idx="38">
                  <c:v>0.104395168103189</c:v>
                </c:pt>
                <c:pt idx="39">
                  <c:v>0.10534520093467</c:v>
                </c:pt>
                <c:pt idx="40">
                  <c:v>0.106295233766151</c:v>
                </c:pt>
                <c:pt idx="41">
                  <c:v>0.107245266597632</c:v>
                </c:pt>
                <c:pt idx="42">
                  <c:v>0.108195299429113</c:v>
                </c:pt>
                <c:pt idx="43">
                  <c:v>0.109145332260594</c:v>
                </c:pt>
                <c:pt idx="44">
                  <c:v>0.110095365092075</c:v>
                </c:pt>
                <c:pt idx="45">
                  <c:v>0.111045397923556</c:v>
                </c:pt>
                <c:pt idx="46">
                  <c:v>0.111995430755037</c:v>
                </c:pt>
                <c:pt idx="47">
                  <c:v>0.112945463586518</c:v>
                </c:pt>
                <c:pt idx="48">
                  <c:v>0.113895496417999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Danmark'!$F$123:$F$172</c:f>
              <c:numCache>
                <c:formatCode>[=0]0;[&gt;0]0.00</c:formatCode>
                <c:ptCount val="50"/>
                <c:pt idx="0">
                  <c:v>0.0154275294176032</c:v>
                </c:pt>
                <c:pt idx="1">
                  <c:v>0.0105911728099726</c:v>
                </c:pt>
                <c:pt idx="2">
                  <c:v>0.00575481620234372</c:v>
                </c:pt>
                <c:pt idx="3">
                  <c:v>0.000918459594713204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'Portefølje Danmark'!$G$122</c:f>
              <c:strCache>
                <c:ptCount val="1"/>
                <c:pt idx="0">
                  <c:v>Kontor</c:v>
                </c:pt>
              </c:strCache>
            </c:strRef>
          </c:tx>
          <c:spPr>
            <a:solidFill>
              <a:schemeClr val="dk1">
                <a:tint val="30000"/>
              </a:schemeClr>
            </a:solidFill>
            <a:ln>
              <a:noFill/>
            </a:ln>
            <a:effectLst/>
          </c:spPr>
          <c:cat>
            <c:numRef>
              <c:f>'Portefølje Danmark'!$B$123:$B$172</c:f>
              <c:numCache>
                <c:formatCode>[=0]0;[&gt;0]0.00</c:formatCode>
                <c:ptCount val="50"/>
                <c:pt idx="0">
                  <c:v>0.0682939205065299</c:v>
                </c:pt>
                <c:pt idx="1">
                  <c:v>0.0692439533380275</c:v>
                </c:pt>
                <c:pt idx="2">
                  <c:v>0.0701939861695247</c:v>
                </c:pt>
                <c:pt idx="3">
                  <c:v>0.0711440190010223</c:v>
                </c:pt>
                <c:pt idx="4">
                  <c:v>0.0720940518325197</c:v>
                </c:pt>
                <c:pt idx="5">
                  <c:v>0.073044084664017</c:v>
                </c:pt>
                <c:pt idx="6">
                  <c:v>0.0739941174955145</c:v>
                </c:pt>
                <c:pt idx="7">
                  <c:v>0.0749441503270119</c:v>
                </c:pt>
                <c:pt idx="8">
                  <c:v>0.0758941831585092</c:v>
                </c:pt>
                <c:pt idx="9">
                  <c:v>0.0768442159900066</c:v>
                </c:pt>
                <c:pt idx="10">
                  <c:v>0.077794248821504</c:v>
                </c:pt>
                <c:pt idx="11">
                  <c:v>0.0787442816530014</c:v>
                </c:pt>
                <c:pt idx="12">
                  <c:v>0.0796943144844988</c:v>
                </c:pt>
                <c:pt idx="13">
                  <c:v>0.0806443473159963</c:v>
                </c:pt>
                <c:pt idx="14">
                  <c:v>0.0815943801474936</c:v>
                </c:pt>
                <c:pt idx="15">
                  <c:v>0.0825444129789909</c:v>
                </c:pt>
                <c:pt idx="16">
                  <c:v>0.0834944458104883</c:v>
                </c:pt>
                <c:pt idx="17">
                  <c:v>0.0844444786419858</c:v>
                </c:pt>
                <c:pt idx="18">
                  <c:v>0.0853945114734832</c:v>
                </c:pt>
                <c:pt idx="19">
                  <c:v>0.0863445443049805</c:v>
                </c:pt>
                <c:pt idx="20">
                  <c:v>0.0872945771364779</c:v>
                </c:pt>
                <c:pt idx="21">
                  <c:v>0.0882446099679753</c:v>
                </c:pt>
                <c:pt idx="22">
                  <c:v>0.0891946427994726</c:v>
                </c:pt>
                <c:pt idx="23">
                  <c:v>0.0901446756309702</c:v>
                </c:pt>
                <c:pt idx="24">
                  <c:v>0.0910947084624539</c:v>
                </c:pt>
                <c:pt idx="25">
                  <c:v>0.0920447412939348</c:v>
                </c:pt>
                <c:pt idx="26">
                  <c:v>0.092994774125416</c:v>
                </c:pt>
                <c:pt idx="27">
                  <c:v>0.0939448069568971</c:v>
                </c:pt>
                <c:pt idx="28">
                  <c:v>0.0948948397883781</c:v>
                </c:pt>
                <c:pt idx="29">
                  <c:v>0.0958448726198592</c:v>
                </c:pt>
                <c:pt idx="30">
                  <c:v>0.0967949054513403</c:v>
                </c:pt>
                <c:pt idx="31">
                  <c:v>0.0977449382828214</c:v>
                </c:pt>
                <c:pt idx="32">
                  <c:v>0.0986949711143025</c:v>
                </c:pt>
                <c:pt idx="33">
                  <c:v>0.0996450039457835</c:v>
                </c:pt>
                <c:pt idx="34">
                  <c:v>0.100595036777265</c:v>
                </c:pt>
                <c:pt idx="35">
                  <c:v>0.101545069608746</c:v>
                </c:pt>
                <c:pt idx="36">
                  <c:v>0.102495102440227</c:v>
                </c:pt>
                <c:pt idx="37">
                  <c:v>0.103445135271708</c:v>
                </c:pt>
                <c:pt idx="38">
                  <c:v>0.104395168103189</c:v>
                </c:pt>
                <c:pt idx="39">
                  <c:v>0.10534520093467</c:v>
                </c:pt>
                <c:pt idx="40">
                  <c:v>0.106295233766151</c:v>
                </c:pt>
                <c:pt idx="41">
                  <c:v>0.107245266597632</c:v>
                </c:pt>
                <c:pt idx="42">
                  <c:v>0.108195299429113</c:v>
                </c:pt>
                <c:pt idx="43">
                  <c:v>0.109145332260594</c:v>
                </c:pt>
                <c:pt idx="44">
                  <c:v>0.110095365092075</c:v>
                </c:pt>
                <c:pt idx="45">
                  <c:v>0.111045397923556</c:v>
                </c:pt>
                <c:pt idx="46">
                  <c:v>0.111995430755037</c:v>
                </c:pt>
                <c:pt idx="47">
                  <c:v>0.112945463586518</c:v>
                </c:pt>
                <c:pt idx="48">
                  <c:v>0.113895496417999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Danmark'!$G$123:$G$172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'Portefølje Danmark'!$H$122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chemeClr val="dk1">
                <a:tint val="60000"/>
              </a:schemeClr>
            </a:solidFill>
            <a:ln>
              <a:noFill/>
            </a:ln>
            <a:effectLst/>
          </c:spPr>
          <c:cat>
            <c:numRef>
              <c:f>'Portefølje Danmark'!$B$123:$B$172</c:f>
              <c:numCache>
                <c:formatCode>[=0]0;[&gt;0]0.00</c:formatCode>
                <c:ptCount val="50"/>
                <c:pt idx="0">
                  <c:v>0.0682939205065299</c:v>
                </c:pt>
                <c:pt idx="1">
                  <c:v>0.0692439533380275</c:v>
                </c:pt>
                <c:pt idx="2">
                  <c:v>0.0701939861695247</c:v>
                </c:pt>
                <c:pt idx="3">
                  <c:v>0.0711440190010223</c:v>
                </c:pt>
                <c:pt idx="4">
                  <c:v>0.0720940518325197</c:v>
                </c:pt>
                <c:pt idx="5">
                  <c:v>0.073044084664017</c:v>
                </c:pt>
                <c:pt idx="6">
                  <c:v>0.0739941174955145</c:v>
                </c:pt>
                <c:pt idx="7">
                  <c:v>0.0749441503270119</c:v>
                </c:pt>
                <c:pt idx="8">
                  <c:v>0.0758941831585092</c:v>
                </c:pt>
                <c:pt idx="9">
                  <c:v>0.0768442159900066</c:v>
                </c:pt>
                <c:pt idx="10">
                  <c:v>0.077794248821504</c:v>
                </c:pt>
                <c:pt idx="11">
                  <c:v>0.0787442816530014</c:v>
                </c:pt>
                <c:pt idx="12">
                  <c:v>0.0796943144844988</c:v>
                </c:pt>
                <c:pt idx="13">
                  <c:v>0.0806443473159963</c:v>
                </c:pt>
                <c:pt idx="14">
                  <c:v>0.0815943801474936</c:v>
                </c:pt>
                <c:pt idx="15">
                  <c:v>0.0825444129789909</c:v>
                </c:pt>
                <c:pt idx="16">
                  <c:v>0.0834944458104883</c:v>
                </c:pt>
                <c:pt idx="17">
                  <c:v>0.0844444786419858</c:v>
                </c:pt>
                <c:pt idx="18">
                  <c:v>0.0853945114734832</c:v>
                </c:pt>
                <c:pt idx="19">
                  <c:v>0.0863445443049805</c:v>
                </c:pt>
                <c:pt idx="20">
                  <c:v>0.0872945771364779</c:v>
                </c:pt>
                <c:pt idx="21">
                  <c:v>0.0882446099679753</c:v>
                </c:pt>
                <c:pt idx="22">
                  <c:v>0.0891946427994726</c:v>
                </c:pt>
                <c:pt idx="23">
                  <c:v>0.0901446756309702</c:v>
                </c:pt>
                <c:pt idx="24">
                  <c:v>0.0910947084624539</c:v>
                </c:pt>
                <c:pt idx="25">
                  <c:v>0.0920447412939348</c:v>
                </c:pt>
                <c:pt idx="26">
                  <c:v>0.092994774125416</c:v>
                </c:pt>
                <c:pt idx="27">
                  <c:v>0.0939448069568971</c:v>
                </c:pt>
                <c:pt idx="28">
                  <c:v>0.0948948397883781</c:v>
                </c:pt>
                <c:pt idx="29">
                  <c:v>0.0958448726198592</c:v>
                </c:pt>
                <c:pt idx="30">
                  <c:v>0.0967949054513403</c:v>
                </c:pt>
                <c:pt idx="31">
                  <c:v>0.0977449382828214</c:v>
                </c:pt>
                <c:pt idx="32">
                  <c:v>0.0986949711143025</c:v>
                </c:pt>
                <c:pt idx="33">
                  <c:v>0.0996450039457835</c:v>
                </c:pt>
                <c:pt idx="34">
                  <c:v>0.100595036777265</c:v>
                </c:pt>
                <c:pt idx="35">
                  <c:v>0.101545069608746</c:v>
                </c:pt>
                <c:pt idx="36">
                  <c:v>0.102495102440227</c:v>
                </c:pt>
                <c:pt idx="37">
                  <c:v>0.103445135271708</c:v>
                </c:pt>
                <c:pt idx="38">
                  <c:v>0.104395168103189</c:v>
                </c:pt>
                <c:pt idx="39">
                  <c:v>0.10534520093467</c:v>
                </c:pt>
                <c:pt idx="40">
                  <c:v>0.106295233766151</c:v>
                </c:pt>
                <c:pt idx="41">
                  <c:v>0.107245266597632</c:v>
                </c:pt>
                <c:pt idx="42">
                  <c:v>0.108195299429113</c:v>
                </c:pt>
                <c:pt idx="43">
                  <c:v>0.109145332260594</c:v>
                </c:pt>
                <c:pt idx="44">
                  <c:v>0.110095365092075</c:v>
                </c:pt>
                <c:pt idx="45">
                  <c:v>0.111045397923556</c:v>
                </c:pt>
                <c:pt idx="46">
                  <c:v>0.111995430755037</c:v>
                </c:pt>
                <c:pt idx="47">
                  <c:v>0.112945463586518</c:v>
                </c:pt>
                <c:pt idx="48">
                  <c:v>0.113895496417999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Danmark'!$H$123:$H$172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'Portefølje Danmark'!$I$122</c:f>
              <c:strCache>
                <c:ptCount val="1"/>
                <c:pt idx="0">
                  <c:v>Bolig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noFill/>
            </a:ln>
            <a:effectLst/>
          </c:spPr>
          <c:cat>
            <c:numRef>
              <c:f>'Portefølje Danmark'!$B$123:$B$172</c:f>
              <c:numCache>
                <c:formatCode>[=0]0;[&gt;0]0.00</c:formatCode>
                <c:ptCount val="50"/>
                <c:pt idx="0">
                  <c:v>0.0682939205065299</c:v>
                </c:pt>
                <c:pt idx="1">
                  <c:v>0.0692439533380275</c:v>
                </c:pt>
                <c:pt idx="2">
                  <c:v>0.0701939861695247</c:v>
                </c:pt>
                <c:pt idx="3">
                  <c:v>0.0711440190010223</c:v>
                </c:pt>
                <c:pt idx="4">
                  <c:v>0.0720940518325197</c:v>
                </c:pt>
                <c:pt idx="5">
                  <c:v>0.073044084664017</c:v>
                </c:pt>
                <c:pt idx="6">
                  <c:v>0.0739941174955145</c:v>
                </c:pt>
                <c:pt idx="7">
                  <c:v>0.0749441503270119</c:v>
                </c:pt>
                <c:pt idx="8">
                  <c:v>0.0758941831585092</c:v>
                </c:pt>
                <c:pt idx="9">
                  <c:v>0.0768442159900066</c:v>
                </c:pt>
                <c:pt idx="10">
                  <c:v>0.077794248821504</c:v>
                </c:pt>
                <c:pt idx="11">
                  <c:v>0.0787442816530014</c:v>
                </c:pt>
                <c:pt idx="12">
                  <c:v>0.0796943144844988</c:v>
                </c:pt>
                <c:pt idx="13">
                  <c:v>0.0806443473159963</c:v>
                </c:pt>
                <c:pt idx="14">
                  <c:v>0.0815943801474936</c:v>
                </c:pt>
                <c:pt idx="15">
                  <c:v>0.0825444129789909</c:v>
                </c:pt>
                <c:pt idx="16">
                  <c:v>0.0834944458104883</c:v>
                </c:pt>
                <c:pt idx="17">
                  <c:v>0.0844444786419858</c:v>
                </c:pt>
                <c:pt idx="18">
                  <c:v>0.0853945114734832</c:v>
                </c:pt>
                <c:pt idx="19">
                  <c:v>0.0863445443049805</c:v>
                </c:pt>
                <c:pt idx="20">
                  <c:v>0.0872945771364779</c:v>
                </c:pt>
                <c:pt idx="21">
                  <c:v>0.0882446099679753</c:v>
                </c:pt>
                <c:pt idx="22">
                  <c:v>0.0891946427994726</c:v>
                </c:pt>
                <c:pt idx="23">
                  <c:v>0.0901446756309702</c:v>
                </c:pt>
                <c:pt idx="24">
                  <c:v>0.0910947084624539</c:v>
                </c:pt>
                <c:pt idx="25">
                  <c:v>0.0920447412939348</c:v>
                </c:pt>
                <c:pt idx="26">
                  <c:v>0.092994774125416</c:v>
                </c:pt>
                <c:pt idx="27">
                  <c:v>0.0939448069568971</c:v>
                </c:pt>
                <c:pt idx="28">
                  <c:v>0.0948948397883781</c:v>
                </c:pt>
                <c:pt idx="29">
                  <c:v>0.0958448726198592</c:v>
                </c:pt>
                <c:pt idx="30">
                  <c:v>0.0967949054513403</c:v>
                </c:pt>
                <c:pt idx="31">
                  <c:v>0.0977449382828214</c:v>
                </c:pt>
                <c:pt idx="32">
                  <c:v>0.0986949711143025</c:v>
                </c:pt>
                <c:pt idx="33">
                  <c:v>0.0996450039457835</c:v>
                </c:pt>
                <c:pt idx="34">
                  <c:v>0.100595036777265</c:v>
                </c:pt>
                <c:pt idx="35">
                  <c:v>0.101545069608746</c:v>
                </c:pt>
                <c:pt idx="36">
                  <c:v>0.102495102440227</c:v>
                </c:pt>
                <c:pt idx="37">
                  <c:v>0.103445135271708</c:v>
                </c:pt>
                <c:pt idx="38">
                  <c:v>0.104395168103189</c:v>
                </c:pt>
                <c:pt idx="39">
                  <c:v>0.10534520093467</c:v>
                </c:pt>
                <c:pt idx="40">
                  <c:v>0.106295233766151</c:v>
                </c:pt>
                <c:pt idx="41">
                  <c:v>0.107245266597632</c:v>
                </c:pt>
                <c:pt idx="42">
                  <c:v>0.108195299429113</c:v>
                </c:pt>
                <c:pt idx="43">
                  <c:v>0.109145332260594</c:v>
                </c:pt>
                <c:pt idx="44">
                  <c:v>0.110095365092075</c:v>
                </c:pt>
                <c:pt idx="45">
                  <c:v>0.111045397923556</c:v>
                </c:pt>
                <c:pt idx="46">
                  <c:v>0.111995430755037</c:v>
                </c:pt>
                <c:pt idx="47">
                  <c:v>0.112945463586518</c:v>
                </c:pt>
                <c:pt idx="48">
                  <c:v>0.113895496417999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Danmark'!$I$123:$I$172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'Portefølje Danmark'!$J$122</c:f>
              <c:strCache>
                <c:ptCount val="1"/>
                <c:pt idx="0">
                  <c:v>Andre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'Portefølje Danmark'!$B$123:$B$172</c:f>
              <c:numCache>
                <c:formatCode>[=0]0;[&gt;0]0.00</c:formatCode>
                <c:ptCount val="50"/>
                <c:pt idx="0">
                  <c:v>0.0682939205065299</c:v>
                </c:pt>
                <c:pt idx="1">
                  <c:v>0.0692439533380275</c:v>
                </c:pt>
                <c:pt idx="2">
                  <c:v>0.0701939861695247</c:v>
                </c:pt>
                <c:pt idx="3">
                  <c:v>0.0711440190010223</c:v>
                </c:pt>
                <c:pt idx="4">
                  <c:v>0.0720940518325197</c:v>
                </c:pt>
                <c:pt idx="5">
                  <c:v>0.073044084664017</c:v>
                </c:pt>
                <c:pt idx="6">
                  <c:v>0.0739941174955145</c:v>
                </c:pt>
                <c:pt idx="7">
                  <c:v>0.0749441503270119</c:v>
                </c:pt>
                <c:pt idx="8">
                  <c:v>0.0758941831585092</c:v>
                </c:pt>
                <c:pt idx="9">
                  <c:v>0.0768442159900066</c:v>
                </c:pt>
                <c:pt idx="10">
                  <c:v>0.077794248821504</c:v>
                </c:pt>
                <c:pt idx="11">
                  <c:v>0.0787442816530014</c:v>
                </c:pt>
                <c:pt idx="12">
                  <c:v>0.0796943144844988</c:v>
                </c:pt>
                <c:pt idx="13">
                  <c:v>0.0806443473159963</c:v>
                </c:pt>
                <c:pt idx="14">
                  <c:v>0.0815943801474936</c:v>
                </c:pt>
                <c:pt idx="15">
                  <c:v>0.0825444129789909</c:v>
                </c:pt>
                <c:pt idx="16">
                  <c:v>0.0834944458104883</c:v>
                </c:pt>
                <c:pt idx="17">
                  <c:v>0.0844444786419858</c:v>
                </c:pt>
                <c:pt idx="18">
                  <c:v>0.0853945114734832</c:v>
                </c:pt>
                <c:pt idx="19">
                  <c:v>0.0863445443049805</c:v>
                </c:pt>
                <c:pt idx="20">
                  <c:v>0.0872945771364779</c:v>
                </c:pt>
                <c:pt idx="21">
                  <c:v>0.0882446099679753</c:v>
                </c:pt>
                <c:pt idx="22">
                  <c:v>0.0891946427994726</c:v>
                </c:pt>
                <c:pt idx="23">
                  <c:v>0.0901446756309702</c:v>
                </c:pt>
                <c:pt idx="24">
                  <c:v>0.0910947084624539</c:v>
                </c:pt>
                <c:pt idx="25">
                  <c:v>0.0920447412939348</c:v>
                </c:pt>
                <c:pt idx="26">
                  <c:v>0.092994774125416</c:v>
                </c:pt>
                <c:pt idx="27">
                  <c:v>0.0939448069568971</c:v>
                </c:pt>
                <c:pt idx="28">
                  <c:v>0.0948948397883781</c:v>
                </c:pt>
                <c:pt idx="29">
                  <c:v>0.0958448726198592</c:v>
                </c:pt>
                <c:pt idx="30">
                  <c:v>0.0967949054513403</c:v>
                </c:pt>
                <c:pt idx="31">
                  <c:v>0.0977449382828214</c:v>
                </c:pt>
                <c:pt idx="32">
                  <c:v>0.0986949711143025</c:v>
                </c:pt>
                <c:pt idx="33">
                  <c:v>0.0996450039457835</c:v>
                </c:pt>
                <c:pt idx="34">
                  <c:v>0.100595036777265</c:v>
                </c:pt>
                <c:pt idx="35">
                  <c:v>0.101545069608746</c:v>
                </c:pt>
                <c:pt idx="36">
                  <c:v>0.102495102440227</c:v>
                </c:pt>
                <c:pt idx="37">
                  <c:v>0.103445135271708</c:v>
                </c:pt>
                <c:pt idx="38">
                  <c:v>0.104395168103189</c:v>
                </c:pt>
                <c:pt idx="39">
                  <c:v>0.10534520093467</c:v>
                </c:pt>
                <c:pt idx="40">
                  <c:v>0.106295233766151</c:v>
                </c:pt>
                <c:pt idx="41">
                  <c:v>0.107245266597632</c:v>
                </c:pt>
                <c:pt idx="42">
                  <c:v>0.108195299429113</c:v>
                </c:pt>
                <c:pt idx="43">
                  <c:v>0.109145332260594</c:v>
                </c:pt>
                <c:pt idx="44">
                  <c:v>0.110095365092075</c:v>
                </c:pt>
                <c:pt idx="45">
                  <c:v>0.111045397923556</c:v>
                </c:pt>
                <c:pt idx="46">
                  <c:v>0.111995430755037</c:v>
                </c:pt>
                <c:pt idx="47">
                  <c:v>0.112945463586518</c:v>
                </c:pt>
                <c:pt idx="48">
                  <c:v>0.113895496417999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Danmark'!$J$123:$J$172</c:f>
              <c:numCache>
                <c:formatCode>[=0]0;[&gt;0]0.00</c:formatCode>
                <c:ptCount val="50"/>
                <c:pt idx="0">
                  <c:v>0.249566396895786</c:v>
                </c:pt>
                <c:pt idx="1">
                  <c:v>0.276044462151871</c:v>
                </c:pt>
                <c:pt idx="2">
                  <c:v>0.302522527407948</c:v>
                </c:pt>
                <c:pt idx="3">
                  <c:v>0.329000592664033</c:v>
                </c:pt>
                <c:pt idx="4">
                  <c:v>0.353187265074131</c:v>
                </c:pt>
                <c:pt idx="5">
                  <c:v>0.376836773863612</c:v>
                </c:pt>
                <c:pt idx="6">
                  <c:v>0.400486282653095</c:v>
                </c:pt>
                <c:pt idx="7">
                  <c:v>0.424135791442579</c:v>
                </c:pt>
                <c:pt idx="8">
                  <c:v>0.44778530023206</c:v>
                </c:pt>
                <c:pt idx="9">
                  <c:v>0.471434809021544</c:v>
                </c:pt>
                <c:pt idx="10">
                  <c:v>0.495084317811027</c:v>
                </c:pt>
                <c:pt idx="11">
                  <c:v>0.518733826600508</c:v>
                </c:pt>
                <c:pt idx="12">
                  <c:v>0.542383335389992</c:v>
                </c:pt>
                <c:pt idx="13">
                  <c:v>0.566032844179478</c:v>
                </c:pt>
                <c:pt idx="14">
                  <c:v>0.589682352968959</c:v>
                </c:pt>
                <c:pt idx="15">
                  <c:v>0.61333186175844</c:v>
                </c:pt>
                <c:pt idx="16">
                  <c:v>0.636981370547924</c:v>
                </c:pt>
                <c:pt idx="17">
                  <c:v>0.660630879337407</c:v>
                </c:pt>
                <c:pt idx="18">
                  <c:v>0.684280388126891</c:v>
                </c:pt>
                <c:pt idx="19">
                  <c:v>0.707929896916372</c:v>
                </c:pt>
                <c:pt idx="20">
                  <c:v>0.731579405705856</c:v>
                </c:pt>
                <c:pt idx="21">
                  <c:v>0.755228914495339</c:v>
                </c:pt>
                <c:pt idx="22">
                  <c:v>0.77887842328482</c:v>
                </c:pt>
                <c:pt idx="23">
                  <c:v>0.802527932074306</c:v>
                </c:pt>
                <c:pt idx="24">
                  <c:v>0.780117727112339</c:v>
                </c:pt>
                <c:pt idx="25">
                  <c:v>0.748913018028538</c:v>
                </c:pt>
                <c:pt idx="26">
                  <c:v>0.717708308944727</c:v>
                </c:pt>
                <c:pt idx="27">
                  <c:v>0.686503599860919</c:v>
                </c:pt>
                <c:pt idx="28">
                  <c:v>0.655298890777115</c:v>
                </c:pt>
                <c:pt idx="29">
                  <c:v>0.624094181693307</c:v>
                </c:pt>
                <c:pt idx="30">
                  <c:v>0.592889472609502</c:v>
                </c:pt>
                <c:pt idx="31">
                  <c:v>0.561684763525694</c:v>
                </c:pt>
                <c:pt idx="32">
                  <c:v>0.530480054441887</c:v>
                </c:pt>
                <c:pt idx="33">
                  <c:v>0.499275345358082</c:v>
                </c:pt>
                <c:pt idx="34">
                  <c:v>0.468070636274275</c:v>
                </c:pt>
                <c:pt idx="35">
                  <c:v>0.436865927190467</c:v>
                </c:pt>
                <c:pt idx="36">
                  <c:v>0.405661218106659</c:v>
                </c:pt>
                <c:pt idx="37">
                  <c:v>0.374456509022851</c:v>
                </c:pt>
                <c:pt idx="38">
                  <c:v>0.343251799939055</c:v>
                </c:pt>
                <c:pt idx="39">
                  <c:v>0.312047090855244</c:v>
                </c:pt>
                <c:pt idx="40">
                  <c:v>0.280842381771437</c:v>
                </c:pt>
                <c:pt idx="41">
                  <c:v>0.249637672687632</c:v>
                </c:pt>
                <c:pt idx="42">
                  <c:v>0.218432963603821</c:v>
                </c:pt>
                <c:pt idx="43">
                  <c:v>0.187228254520017</c:v>
                </c:pt>
                <c:pt idx="44">
                  <c:v>0.156023545436213</c:v>
                </c:pt>
                <c:pt idx="45">
                  <c:v>0.124818836352405</c:v>
                </c:pt>
                <c:pt idx="46">
                  <c:v>0.0936141272685942</c:v>
                </c:pt>
                <c:pt idx="47">
                  <c:v>0.0624094181847936</c:v>
                </c:pt>
                <c:pt idx="48">
                  <c:v>0.0312047091009862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4783760"/>
        <c:axId val="-2101000000"/>
      </c:areaChart>
      <c:catAx>
        <c:axId val="-2104783760"/>
        <c:scaling>
          <c:orientation val="minMax"/>
        </c:scaling>
        <c:delete val="0"/>
        <c:axPos val="b"/>
        <c:numFmt formatCode="[=0]0;[&gt;0]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1000000"/>
        <c:crosses val="autoZero"/>
        <c:auto val="1"/>
        <c:lblAlgn val="ctr"/>
        <c:lblOffset val="100"/>
        <c:tickLblSkip val="7"/>
        <c:noMultiLvlLbl val="0"/>
      </c:catAx>
      <c:valAx>
        <c:axId val="-210100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47837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Aksjer,</a:t>
            </a:r>
            <a:r>
              <a:rPr lang="nb-NO" baseline="0"/>
              <a:t> Eiendomsaksjer og Obligasjoner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'Portefølje Danmark'!$C$175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'Portefølje Danmark'!$B$176:$B$225</c:f>
              <c:numCache>
                <c:formatCode>[=0]0;[&gt;0]0.00</c:formatCode>
                <c:ptCount val="50"/>
                <c:pt idx="0">
                  <c:v>0.0625310517499998</c:v>
                </c:pt>
                <c:pt idx="1">
                  <c:v>0.0635986941479421</c:v>
                </c:pt>
                <c:pt idx="2">
                  <c:v>0.0646663365458922</c:v>
                </c:pt>
                <c:pt idx="3">
                  <c:v>0.0657339789438423</c:v>
                </c:pt>
                <c:pt idx="4">
                  <c:v>0.0668016213417924</c:v>
                </c:pt>
                <c:pt idx="5">
                  <c:v>0.0678692637397425</c:v>
                </c:pt>
                <c:pt idx="6">
                  <c:v>0.0689369061376927</c:v>
                </c:pt>
                <c:pt idx="7">
                  <c:v>0.0700045485356428</c:v>
                </c:pt>
                <c:pt idx="8">
                  <c:v>0.071072190933593</c:v>
                </c:pt>
                <c:pt idx="9">
                  <c:v>0.0721398333315431</c:v>
                </c:pt>
                <c:pt idx="10">
                  <c:v>0.0732074757294932</c:v>
                </c:pt>
                <c:pt idx="11">
                  <c:v>0.0742751181274434</c:v>
                </c:pt>
                <c:pt idx="12">
                  <c:v>0.0753427605253935</c:v>
                </c:pt>
                <c:pt idx="13">
                  <c:v>0.0764104029233435</c:v>
                </c:pt>
                <c:pt idx="14">
                  <c:v>0.0774780453212937</c:v>
                </c:pt>
                <c:pt idx="15">
                  <c:v>0.0785456877192438</c:v>
                </c:pt>
                <c:pt idx="16">
                  <c:v>0.0796133301171939</c:v>
                </c:pt>
                <c:pt idx="17">
                  <c:v>0.0806809725151441</c:v>
                </c:pt>
                <c:pt idx="18">
                  <c:v>0.0817486149130942</c:v>
                </c:pt>
                <c:pt idx="19">
                  <c:v>0.0828162573110444</c:v>
                </c:pt>
                <c:pt idx="20">
                  <c:v>0.0838838997089944</c:v>
                </c:pt>
                <c:pt idx="21">
                  <c:v>0.0849515421069445</c:v>
                </c:pt>
                <c:pt idx="22">
                  <c:v>0.0860191845048947</c:v>
                </c:pt>
                <c:pt idx="23">
                  <c:v>0.0870868269028448</c:v>
                </c:pt>
                <c:pt idx="24">
                  <c:v>0.0881544693007949</c:v>
                </c:pt>
                <c:pt idx="25">
                  <c:v>0.0892221116987451</c:v>
                </c:pt>
                <c:pt idx="26">
                  <c:v>0.0902897540966952</c:v>
                </c:pt>
                <c:pt idx="27">
                  <c:v>0.0913573964946454</c:v>
                </c:pt>
                <c:pt idx="28">
                  <c:v>0.0924250388925955</c:v>
                </c:pt>
                <c:pt idx="29">
                  <c:v>0.0934926812905455</c:v>
                </c:pt>
                <c:pt idx="30">
                  <c:v>0.0945603236884957</c:v>
                </c:pt>
                <c:pt idx="31">
                  <c:v>0.0956279660864458</c:v>
                </c:pt>
                <c:pt idx="32">
                  <c:v>0.096695608484396</c:v>
                </c:pt>
                <c:pt idx="33">
                  <c:v>0.0977632508823461</c:v>
                </c:pt>
                <c:pt idx="34">
                  <c:v>0.0988308932802962</c:v>
                </c:pt>
                <c:pt idx="35">
                  <c:v>0.0998985356782464</c:v>
                </c:pt>
                <c:pt idx="36">
                  <c:v>0.100966178076196</c:v>
                </c:pt>
                <c:pt idx="37">
                  <c:v>0.102033820474147</c:v>
                </c:pt>
                <c:pt idx="38">
                  <c:v>0.103101462872097</c:v>
                </c:pt>
                <c:pt idx="39">
                  <c:v>0.104169105270047</c:v>
                </c:pt>
                <c:pt idx="40">
                  <c:v>0.105236747667997</c:v>
                </c:pt>
                <c:pt idx="41">
                  <c:v>0.106304390065947</c:v>
                </c:pt>
                <c:pt idx="42">
                  <c:v>0.107372032463897</c:v>
                </c:pt>
                <c:pt idx="43">
                  <c:v>0.108439674861847</c:v>
                </c:pt>
                <c:pt idx="44">
                  <c:v>0.109507317259798</c:v>
                </c:pt>
                <c:pt idx="45">
                  <c:v>0.110574959657748</c:v>
                </c:pt>
                <c:pt idx="46">
                  <c:v>0.111642602055698</c:v>
                </c:pt>
                <c:pt idx="47">
                  <c:v>0.112710244453648</c:v>
                </c:pt>
                <c:pt idx="48">
                  <c:v>0.113777886851598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Danmark'!$C$176:$C$225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0.0204081632649848</c:v>
                </c:pt>
                <c:pt idx="2">
                  <c:v>0.0408163265301195</c:v>
                </c:pt>
                <c:pt idx="3">
                  <c:v>0.0612244897952522</c:v>
                </c:pt>
                <c:pt idx="4">
                  <c:v>0.081632653060387</c:v>
                </c:pt>
                <c:pt idx="5">
                  <c:v>0.102040816325522</c:v>
                </c:pt>
                <c:pt idx="6">
                  <c:v>0.122448979590656</c:v>
                </c:pt>
                <c:pt idx="7">
                  <c:v>0.142857142855791</c:v>
                </c:pt>
                <c:pt idx="8">
                  <c:v>0.163265306120926</c:v>
                </c:pt>
                <c:pt idx="9">
                  <c:v>0.183673469386061</c:v>
                </c:pt>
                <c:pt idx="10">
                  <c:v>0.204081632651196</c:v>
                </c:pt>
                <c:pt idx="11">
                  <c:v>0.224489795916331</c:v>
                </c:pt>
                <c:pt idx="12">
                  <c:v>0.244897959181465</c:v>
                </c:pt>
                <c:pt idx="13">
                  <c:v>0.265306122446598</c:v>
                </c:pt>
                <c:pt idx="14">
                  <c:v>0.285714285711733</c:v>
                </c:pt>
                <c:pt idx="15">
                  <c:v>0.306122448976868</c:v>
                </c:pt>
                <c:pt idx="16">
                  <c:v>0.326530612242003</c:v>
                </c:pt>
                <c:pt idx="17">
                  <c:v>0.346938775507138</c:v>
                </c:pt>
                <c:pt idx="18">
                  <c:v>0.367346938772272</c:v>
                </c:pt>
                <c:pt idx="19">
                  <c:v>0.387755102037407</c:v>
                </c:pt>
                <c:pt idx="20">
                  <c:v>0.40816326530254</c:v>
                </c:pt>
                <c:pt idx="21">
                  <c:v>0.428571428567675</c:v>
                </c:pt>
                <c:pt idx="22">
                  <c:v>0.44897959183281</c:v>
                </c:pt>
                <c:pt idx="23">
                  <c:v>0.469387755097945</c:v>
                </c:pt>
                <c:pt idx="24">
                  <c:v>0.489795918363079</c:v>
                </c:pt>
                <c:pt idx="25">
                  <c:v>0.510204081628215</c:v>
                </c:pt>
                <c:pt idx="26">
                  <c:v>0.530612244893349</c:v>
                </c:pt>
                <c:pt idx="27">
                  <c:v>0.551020408158484</c:v>
                </c:pt>
                <c:pt idx="28">
                  <c:v>0.571428571423619</c:v>
                </c:pt>
                <c:pt idx="29">
                  <c:v>0.591836734688751</c:v>
                </c:pt>
                <c:pt idx="30">
                  <c:v>0.612244897953886</c:v>
                </c:pt>
                <c:pt idx="31">
                  <c:v>0.632653061219021</c:v>
                </c:pt>
                <c:pt idx="32">
                  <c:v>0.653061224484156</c:v>
                </c:pt>
                <c:pt idx="33">
                  <c:v>0.673469387749291</c:v>
                </c:pt>
                <c:pt idx="34">
                  <c:v>0.693877551014426</c:v>
                </c:pt>
                <c:pt idx="35">
                  <c:v>0.71428571427956</c:v>
                </c:pt>
                <c:pt idx="36">
                  <c:v>0.734693877544693</c:v>
                </c:pt>
                <c:pt idx="37">
                  <c:v>0.755102040809828</c:v>
                </c:pt>
                <c:pt idx="38">
                  <c:v>0.775510204074963</c:v>
                </c:pt>
                <c:pt idx="39">
                  <c:v>0.795918367340098</c:v>
                </c:pt>
                <c:pt idx="40">
                  <c:v>0.816326530605233</c:v>
                </c:pt>
                <c:pt idx="41">
                  <c:v>0.836734693870368</c:v>
                </c:pt>
                <c:pt idx="42">
                  <c:v>0.857142857135502</c:v>
                </c:pt>
                <c:pt idx="43">
                  <c:v>0.877551020400637</c:v>
                </c:pt>
                <c:pt idx="44">
                  <c:v>0.897959183665772</c:v>
                </c:pt>
                <c:pt idx="45">
                  <c:v>0.918367346930907</c:v>
                </c:pt>
                <c:pt idx="46">
                  <c:v>0.938775510196039</c:v>
                </c:pt>
                <c:pt idx="47">
                  <c:v>0.959183673461175</c:v>
                </c:pt>
                <c:pt idx="48">
                  <c:v>0.97959183672631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'Portefølje Danmark'!$D$175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'Portefølje Danmark'!$B$176:$B$225</c:f>
              <c:numCache>
                <c:formatCode>[=0]0;[&gt;0]0.00</c:formatCode>
                <c:ptCount val="50"/>
                <c:pt idx="0">
                  <c:v>0.0625310517499998</c:v>
                </c:pt>
                <c:pt idx="1">
                  <c:v>0.0635986941479421</c:v>
                </c:pt>
                <c:pt idx="2">
                  <c:v>0.0646663365458922</c:v>
                </c:pt>
                <c:pt idx="3">
                  <c:v>0.0657339789438423</c:v>
                </c:pt>
                <c:pt idx="4">
                  <c:v>0.0668016213417924</c:v>
                </c:pt>
                <c:pt idx="5">
                  <c:v>0.0678692637397425</c:v>
                </c:pt>
                <c:pt idx="6">
                  <c:v>0.0689369061376927</c:v>
                </c:pt>
                <c:pt idx="7">
                  <c:v>0.0700045485356428</c:v>
                </c:pt>
                <c:pt idx="8">
                  <c:v>0.071072190933593</c:v>
                </c:pt>
                <c:pt idx="9">
                  <c:v>0.0721398333315431</c:v>
                </c:pt>
                <c:pt idx="10">
                  <c:v>0.0732074757294932</c:v>
                </c:pt>
                <c:pt idx="11">
                  <c:v>0.0742751181274434</c:v>
                </c:pt>
                <c:pt idx="12">
                  <c:v>0.0753427605253935</c:v>
                </c:pt>
                <c:pt idx="13">
                  <c:v>0.0764104029233435</c:v>
                </c:pt>
                <c:pt idx="14">
                  <c:v>0.0774780453212937</c:v>
                </c:pt>
                <c:pt idx="15">
                  <c:v>0.0785456877192438</c:v>
                </c:pt>
                <c:pt idx="16">
                  <c:v>0.0796133301171939</c:v>
                </c:pt>
                <c:pt idx="17">
                  <c:v>0.0806809725151441</c:v>
                </c:pt>
                <c:pt idx="18">
                  <c:v>0.0817486149130942</c:v>
                </c:pt>
                <c:pt idx="19">
                  <c:v>0.0828162573110444</c:v>
                </c:pt>
                <c:pt idx="20">
                  <c:v>0.0838838997089944</c:v>
                </c:pt>
                <c:pt idx="21">
                  <c:v>0.0849515421069445</c:v>
                </c:pt>
                <c:pt idx="22">
                  <c:v>0.0860191845048947</c:v>
                </c:pt>
                <c:pt idx="23">
                  <c:v>0.0870868269028448</c:v>
                </c:pt>
                <c:pt idx="24">
                  <c:v>0.0881544693007949</c:v>
                </c:pt>
                <c:pt idx="25">
                  <c:v>0.0892221116987451</c:v>
                </c:pt>
                <c:pt idx="26">
                  <c:v>0.0902897540966952</c:v>
                </c:pt>
                <c:pt idx="27">
                  <c:v>0.0913573964946454</c:v>
                </c:pt>
                <c:pt idx="28">
                  <c:v>0.0924250388925955</c:v>
                </c:pt>
                <c:pt idx="29">
                  <c:v>0.0934926812905455</c:v>
                </c:pt>
                <c:pt idx="30">
                  <c:v>0.0945603236884957</c:v>
                </c:pt>
                <c:pt idx="31">
                  <c:v>0.0956279660864458</c:v>
                </c:pt>
                <c:pt idx="32">
                  <c:v>0.096695608484396</c:v>
                </c:pt>
                <c:pt idx="33">
                  <c:v>0.0977632508823461</c:v>
                </c:pt>
                <c:pt idx="34">
                  <c:v>0.0988308932802962</c:v>
                </c:pt>
                <c:pt idx="35">
                  <c:v>0.0998985356782464</c:v>
                </c:pt>
                <c:pt idx="36">
                  <c:v>0.100966178076196</c:v>
                </c:pt>
                <c:pt idx="37">
                  <c:v>0.102033820474147</c:v>
                </c:pt>
                <c:pt idx="38">
                  <c:v>0.103101462872097</c:v>
                </c:pt>
                <c:pt idx="39">
                  <c:v>0.104169105270047</c:v>
                </c:pt>
                <c:pt idx="40">
                  <c:v>0.105236747667997</c:v>
                </c:pt>
                <c:pt idx="41">
                  <c:v>0.106304390065947</c:v>
                </c:pt>
                <c:pt idx="42">
                  <c:v>0.107372032463897</c:v>
                </c:pt>
                <c:pt idx="43">
                  <c:v>0.108439674861847</c:v>
                </c:pt>
                <c:pt idx="44">
                  <c:v>0.109507317259798</c:v>
                </c:pt>
                <c:pt idx="45">
                  <c:v>0.110574959657748</c:v>
                </c:pt>
                <c:pt idx="46">
                  <c:v>0.111642602055698</c:v>
                </c:pt>
                <c:pt idx="47">
                  <c:v>0.112710244453648</c:v>
                </c:pt>
                <c:pt idx="48">
                  <c:v>0.113777886851598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Danmark'!$D$176:$D$225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'Portefølje Danmark'!$E$175</c:f>
              <c:strCache>
                <c:ptCount val="1"/>
                <c:pt idx="0">
                  <c:v>Obligasjoner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'Portefølje Danmark'!$B$176:$B$225</c:f>
              <c:numCache>
                <c:formatCode>[=0]0;[&gt;0]0.00</c:formatCode>
                <c:ptCount val="50"/>
                <c:pt idx="0">
                  <c:v>0.0625310517499998</c:v>
                </c:pt>
                <c:pt idx="1">
                  <c:v>0.0635986941479421</c:v>
                </c:pt>
                <c:pt idx="2">
                  <c:v>0.0646663365458922</c:v>
                </c:pt>
                <c:pt idx="3">
                  <c:v>0.0657339789438423</c:v>
                </c:pt>
                <c:pt idx="4">
                  <c:v>0.0668016213417924</c:v>
                </c:pt>
                <c:pt idx="5">
                  <c:v>0.0678692637397425</c:v>
                </c:pt>
                <c:pt idx="6">
                  <c:v>0.0689369061376927</c:v>
                </c:pt>
                <c:pt idx="7">
                  <c:v>0.0700045485356428</c:v>
                </c:pt>
                <c:pt idx="8">
                  <c:v>0.071072190933593</c:v>
                </c:pt>
                <c:pt idx="9">
                  <c:v>0.0721398333315431</c:v>
                </c:pt>
                <c:pt idx="10">
                  <c:v>0.0732074757294932</c:v>
                </c:pt>
                <c:pt idx="11">
                  <c:v>0.0742751181274434</c:v>
                </c:pt>
                <c:pt idx="12">
                  <c:v>0.0753427605253935</c:v>
                </c:pt>
                <c:pt idx="13">
                  <c:v>0.0764104029233435</c:v>
                </c:pt>
                <c:pt idx="14">
                  <c:v>0.0774780453212937</c:v>
                </c:pt>
                <c:pt idx="15">
                  <c:v>0.0785456877192438</c:v>
                </c:pt>
                <c:pt idx="16">
                  <c:v>0.0796133301171939</c:v>
                </c:pt>
                <c:pt idx="17">
                  <c:v>0.0806809725151441</c:v>
                </c:pt>
                <c:pt idx="18">
                  <c:v>0.0817486149130942</c:v>
                </c:pt>
                <c:pt idx="19">
                  <c:v>0.0828162573110444</c:v>
                </c:pt>
                <c:pt idx="20">
                  <c:v>0.0838838997089944</c:v>
                </c:pt>
                <c:pt idx="21">
                  <c:v>0.0849515421069445</c:v>
                </c:pt>
                <c:pt idx="22">
                  <c:v>0.0860191845048947</c:v>
                </c:pt>
                <c:pt idx="23">
                  <c:v>0.0870868269028448</c:v>
                </c:pt>
                <c:pt idx="24">
                  <c:v>0.0881544693007949</c:v>
                </c:pt>
                <c:pt idx="25">
                  <c:v>0.0892221116987451</c:v>
                </c:pt>
                <c:pt idx="26">
                  <c:v>0.0902897540966952</c:v>
                </c:pt>
                <c:pt idx="27">
                  <c:v>0.0913573964946454</c:v>
                </c:pt>
                <c:pt idx="28">
                  <c:v>0.0924250388925955</c:v>
                </c:pt>
                <c:pt idx="29">
                  <c:v>0.0934926812905455</c:v>
                </c:pt>
                <c:pt idx="30">
                  <c:v>0.0945603236884957</c:v>
                </c:pt>
                <c:pt idx="31">
                  <c:v>0.0956279660864458</c:v>
                </c:pt>
                <c:pt idx="32">
                  <c:v>0.096695608484396</c:v>
                </c:pt>
                <c:pt idx="33">
                  <c:v>0.0977632508823461</c:v>
                </c:pt>
                <c:pt idx="34">
                  <c:v>0.0988308932802962</c:v>
                </c:pt>
                <c:pt idx="35">
                  <c:v>0.0998985356782464</c:v>
                </c:pt>
                <c:pt idx="36">
                  <c:v>0.100966178076196</c:v>
                </c:pt>
                <c:pt idx="37">
                  <c:v>0.102033820474147</c:v>
                </c:pt>
                <c:pt idx="38">
                  <c:v>0.103101462872097</c:v>
                </c:pt>
                <c:pt idx="39">
                  <c:v>0.104169105270047</c:v>
                </c:pt>
                <c:pt idx="40">
                  <c:v>0.105236747667997</c:v>
                </c:pt>
                <c:pt idx="41">
                  <c:v>0.106304390065947</c:v>
                </c:pt>
                <c:pt idx="42">
                  <c:v>0.107372032463897</c:v>
                </c:pt>
                <c:pt idx="43">
                  <c:v>0.108439674861847</c:v>
                </c:pt>
                <c:pt idx="44">
                  <c:v>0.109507317259798</c:v>
                </c:pt>
                <c:pt idx="45">
                  <c:v>0.110574959657748</c:v>
                </c:pt>
                <c:pt idx="46">
                  <c:v>0.111642602055698</c:v>
                </c:pt>
                <c:pt idx="47">
                  <c:v>0.112710244453648</c:v>
                </c:pt>
                <c:pt idx="48">
                  <c:v>0.113777886851598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Danmark'!$E$176:$E$225</c:f>
              <c:numCache>
                <c:formatCode>[=0]0;[&gt;0]0.00</c:formatCode>
                <c:ptCount val="50"/>
                <c:pt idx="0">
                  <c:v>0.999999999999997</c:v>
                </c:pt>
                <c:pt idx="1">
                  <c:v>0.979591836735</c:v>
                </c:pt>
                <c:pt idx="2">
                  <c:v>0.959183673469857</c:v>
                </c:pt>
                <c:pt idx="3">
                  <c:v>0.938775510204716</c:v>
                </c:pt>
                <c:pt idx="4">
                  <c:v>0.918367346939573</c:v>
                </c:pt>
                <c:pt idx="5">
                  <c:v>0.89795918367443</c:v>
                </c:pt>
                <c:pt idx="6">
                  <c:v>0.877551020409287</c:v>
                </c:pt>
                <c:pt idx="7">
                  <c:v>0.857142857144144</c:v>
                </c:pt>
                <c:pt idx="8">
                  <c:v>0.836734693879</c:v>
                </c:pt>
                <c:pt idx="9">
                  <c:v>0.816326530613857</c:v>
                </c:pt>
                <c:pt idx="10">
                  <c:v>0.795918367348714</c:v>
                </c:pt>
                <c:pt idx="11">
                  <c:v>0.775510204083571</c:v>
                </c:pt>
                <c:pt idx="12">
                  <c:v>0.755102040818428</c:v>
                </c:pt>
                <c:pt idx="13">
                  <c:v>0.734693877553286</c:v>
                </c:pt>
                <c:pt idx="14">
                  <c:v>0.714285714288143</c:v>
                </c:pt>
                <c:pt idx="15">
                  <c:v>0.693877551022999</c:v>
                </c:pt>
                <c:pt idx="16">
                  <c:v>0.673469387757856</c:v>
                </c:pt>
                <c:pt idx="17">
                  <c:v>0.653061224492713</c:v>
                </c:pt>
                <c:pt idx="18">
                  <c:v>0.63265306122757</c:v>
                </c:pt>
                <c:pt idx="19">
                  <c:v>0.612244897962427</c:v>
                </c:pt>
                <c:pt idx="20">
                  <c:v>0.591836734697285</c:v>
                </c:pt>
                <c:pt idx="21">
                  <c:v>0.571428571432143</c:v>
                </c:pt>
                <c:pt idx="22">
                  <c:v>0.551020408166999</c:v>
                </c:pt>
                <c:pt idx="23">
                  <c:v>0.530612244901856</c:v>
                </c:pt>
                <c:pt idx="24">
                  <c:v>0.510204081636713</c:v>
                </c:pt>
                <c:pt idx="25">
                  <c:v>0.489795918371569</c:v>
                </c:pt>
                <c:pt idx="26">
                  <c:v>0.469387755106426</c:v>
                </c:pt>
                <c:pt idx="27">
                  <c:v>0.448979591841283</c:v>
                </c:pt>
                <c:pt idx="28">
                  <c:v>0.42857142857614</c:v>
                </c:pt>
                <c:pt idx="29">
                  <c:v>0.408163265310999</c:v>
                </c:pt>
                <c:pt idx="30">
                  <c:v>0.387755102045855</c:v>
                </c:pt>
                <c:pt idx="31">
                  <c:v>0.367346938780712</c:v>
                </c:pt>
                <c:pt idx="32">
                  <c:v>0.346938775515569</c:v>
                </c:pt>
                <c:pt idx="33">
                  <c:v>0.326530612250426</c:v>
                </c:pt>
                <c:pt idx="34">
                  <c:v>0.306122448985282</c:v>
                </c:pt>
                <c:pt idx="35">
                  <c:v>0.285714285720139</c:v>
                </c:pt>
                <c:pt idx="36">
                  <c:v>0.265306122454998</c:v>
                </c:pt>
                <c:pt idx="37">
                  <c:v>0.244897959189855</c:v>
                </c:pt>
                <c:pt idx="38">
                  <c:v>0.224489795924711</c:v>
                </c:pt>
                <c:pt idx="39">
                  <c:v>0.204081632659568</c:v>
                </c:pt>
                <c:pt idx="40">
                  <c:v>0.183673469394425</c:v>
                </c:pt>
                <c:pt idx="41">
                  <c:v>0.163265306129281</c:v>
                </c:pt>
                <c:pt idx="42">
                  <c:v>0.142857142864138</c:v>
                </c:pt>
                <c:pt idx="43">
                  <c:v>0.122448979598995</c:v>
                </c:pt>
                <c:pt idx="44">
                  <c:v>0.102040816333852</c:v>
                </c:pt>
                <c:pt idx="45">
                  <c:v>0.081632653068709</c:v>
                </c:pt>
                <c:pt idx="46">
                  <c:v>0.0612244898035677</c:v>
                </c:pt>
                <c:pt idx="47">
                  <c:v>0.040816326538424</c:v>
                </c:pt>
                <c:pt idx="48">
                  <c:v>0.0204081632732809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'Portefølje Danmark'!$F$175</c:f>
              <c:strCache>
                <c:ptCount val="1"/>
                <c:pt idx="0">
                  <c:v>Handel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cat>
            <c:numRef>
              <c:f>'Portefølje Danmark'!$B$176:$B$225</c:f>
              <c:numCache>
                <c:formatCode>[=0]0;[&gt;0]0.00</c:formatCode>
                <c:ptCount val="50"/>
                <c:pt idx="0">
                  <c:v>0.0625310517499998</c:v>
                </c:pt>
                <c:pt idx="1">
                  <c:v>0.0635986941479421</c:v>
                </c:pt>
                <c:pt idx="2">
                  <c:v>0.0646663365458922</c:v>
                </c:pt>
                <c:pt idx="3">
                  <c:v>0.0657339789438423</c:v>
                </c:pt>
                <c:pt idx="4">
                  <c:v>0.0668016213417924</c:v>
                </c:pt>
                <c:pt idx="5">
                  <c:v>0.0678692637397425</c:v>
                </c:pt>
                <c:pt idx="6">
                  <c:v>0.0689369061376927</c:v>
                </c:pt>
                <c:pt idx="7">
                  <c:v>0.0700045485356428</c:v>
                </c:pt>
                <c:pt idx="8">
                  <c:v>0.071072190933593</c:v>
                </c:pt>
                <c:pt idx="9">
                  <c:v>0.0721398333315431</c:v>
                </c:pt>
                <c:pt idx="10">
                  <c:v>0.0732074757294932</c:v>
                </c:pt>
                <c:pt idx="11">
                  <c:v>0.0742751181274434</c:v>
                </c:pt>
                <c:pt idx="12">
                  <c:v>0.0753427605253935</c:v>
                </c:pt>
                <c:pt idx="13">
                  <c:v>0.0764104029233435</c:v>
                </c:pt>
                <c:pt idx="14">
                  <c:v>0.0774780453212937</c:v>
                </c:pt>
                <c:pt idx="15">
                  <c:v>0.0785456877192438</c:v>
                </c:pt>
                <c:pt idx="16">
                  <c:v>0.0796133301171939</c:v>
                </c:pt>
                <c:pt idx="17">
                  <c:v>0.0806809725151441</c:v>
                </c:pt>
                <c:pt idx="18">
                  <c:v>0.0817486149130942</c:v>
                </c:pt>
                <c:pt idx="19">
                  <c:v>0.0828162573110444</c:v>
                </c:pt>
                <c:pt idx="20">
                  <c:v>0.0838838997089944</c:v>
                </c:pt>
                <c:pt idx="21">
                  <c:v>0.0849515421069445</c:v>
                </c:pt>
                <c:pt idx="22">
                  <c:v>0.0860191845048947</c:v>
                </c:pt>
                <c:pt idx="23">
                  <c:v>0.0870868269028448</c:v>
                </c:pt>
                <c:pt idx="24">
                  <c:v>0.0881544693007949</c:v>
                </c:pt>
                <c:pt idx="25">
                  <c:v>0.0892221116987451</c:v>
                </c:pt>
                <c:pt idx="26">
                  <c:v>0.0902897540966952</c:v>
                </c:pt>
                <c:pt idx="27">
                  <c:v>0.0913573964946454</c:v>
                </c:pt>
                <c:pt idx="28">
                  <c:v>0.0924250388925955</c:v>
                </c:pt>
                <c:pt idx="29">
                  <c:v>0.0934926812905455</c:v>
                </c:pt>
                <c:pt idx="30">
                  <c:v>0.0945603236884957</c:v>
                </c:pt>
                <c:pt idx="31">
                  <c:v>0.0956279660864458</c:v>
                </c:pt>
                <c:pt idx="32">
                  <c:v>0.096695608484396</c:v>
                </c:pt>
                <c:pt idx="33">
                  <c:v>0.0977632508823461</c:v>
                </c:pt>
                <c:pt idx="34">
                  <c:v>0.0988308932802962</c:v>
                </c:pt>
                <c:pt idx="35">
                  <c:v>0.0998985356782464</c:v>
                </c:pt>
                <c:pt idx="36">
                  <c:v>0.100966178076196</c:v>
                </c:pt>
                <c:pt idx="37">
                  <c:v>0.102033820474147</c:v>
                </c:pt>
                <c:pt idx="38">
                  <c:v>0.103101462872097</c:v>
                </c:pt>
                <c:pt idx="39">
                  <c:v>0.104169105270047</c:v>
                </c:pt>
                <c:pt idx="40">
                  <c:v>0.105236747667997</c:v>
                </c:pt>
                <c:pt idx="41">
                  <c:v>0.106304390065947</c:v>
                </c:pt>
                <c:pt idx="42">
                  <c:v>0.107372032463897</c:v>
                </c:pt>
                <c:pt idx="43">
                  <c:v>0.108439674861847</c:v>
                </c:pt>
                <c:pt idx="44">
                  <c:v>0.109507317259798</c:v>
                </c:pt>
                <c:pt idx="45">
                  <c:v>0.110574959657748</c:v>
                </c:pt>
                <c:pt idx="46">
                  <c:v>0.111642602055698</c:v>
                </c:pt>
                <c:pt idx="47">
                  <c:v>0.112710244453648</c:v>
                </c:pt>
                <c:pt idx="48">
                  <c:v>0.113777886851598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Danmark'!$F$176:$F$225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'Portefølje Danmark'!$G$175</c:f>
              <c:strCache>
                <c:ptCount val="1"/>
                <c:pt idx="0">
                  <c:v>Kontor</c:v>
                </c:pt>
              </c:strCache>
            </c:strRef>
          </c:tx>
          <c:spPr>
            <a:solidFill>
              <a:schemeClr val="dk1">
                <a:tint val="30000"/>
              </a:schemeClr>
            </a:solidFill>
            <a:ln>
              <a:noFill/>
            </a:ln>
            <a:effectLst/>
          </c:spPr>
          <c:cat>
            <c:numRef>
              <c:f>'Portefølje Danmark'!$B$176:$B$225</c:f>
              <c:numCache>
                <c:formatCode>[=0]0;[&gt;0]0.00</c:formatCode>
                <c:ptCount val="50"/>
                <c:pt idx="0">
                  <c:v>0.0625310517499998</c:v>
                </c:pt>
                <c:pt idx="1">
                  <c:v>0.0635986941479421</c:v>
                </c:pt>
                <c:pt idx="2">
                  <c:v>0.0646663365458922</c:v>
                </c:pt>
                <c:pt idx="3">
                  <c:v>0.0657339789438423</c:v>
                </c:pt>
                <c:pt idx="4">
                  <c:v>0.0668016213417924</c:v>
                </c:pt>
                <c:pt idx="5">
                  <c:v>0.0678692637397425</c:v>
                </c:pt>
                <c:pt idx="6">
                  <c:v>0.0689369061376927</c:v>
                </c:pt>
                <c:pt idx="7">
                  <c:v>0.0700045485356428</c:v>
                </c:pt>
                <c:pt idx="8">
                  <c:v>0.071072190933593</c:v>
                </c:pt>
                <c:pt idx="9">
                  <c:v>0.0721398333315431</c:v>
                </c:pt>
                <c:pt idx="10">
                  <c:v>0.0732074757294932</c:v>
                </c:pt>
                <c:pt idx="11">
                  <c:v>0.0742751181274434</c:v>
                </c:pt>
                <c:pt idx="12">
                  <c:v>0.0753427605253935</c:v>
                </c:pt>
                <c:pt idx="13">
                  <c:v>0.0764104029233435</c:v>
                </c:pt>
                <c:pt idx="14">
                  <c:v>0.0774780453212937</c:v>
                </c:pt>
                <c:pt idx="15">
                  <c:v>0.0785456877192438</c:v>
                </c:pt>
                <c:pt idx="16">
                  <c:v>0.0796133301171939</c:v>
                </c:pt>
                <c:pt idx="17">
                  <c:v>0.0806809725151441</c:v>
                </c:pt>
                <c:pt idx="18">
                  <c:v>0.0817486149130942</c:v>
                </c:pt>
                <c:pt idx="19">
                  <c:v>0.0828162573110444</c:v>
                </c:pt>
                <c:pt idx="20">
                  <c:v>0.0838838997089944</c:v>
                </c:pt>
                <c:pt idx="21">
                  <c:v>0.0849515421069445</c:v>
                </c:pt>
                <c:pt idx="22">
                  <c:v>0.0860191845048947</c:v>
                </c:pt>
                <c:pt idx="23">
                  <c:v>0.0870868269028448</c:v>
                </c:pt>
                <c:pt idx="24">
                  <c:v>0.0881544693007949</c:v>
                </c:pt>
                <c:pt idx="25">
                  <c:v>0.0892221116987451</c:v>
                </c:pt>
                <c:pt idx="26">
                  <c:v>0.0902897540966952</c:v>
                </c:pt>
                <c:pt idx="27">
                  <c:v>0.0913573964946454</c:v>
                </c:pt>
                <c:pt idx="28">
                  <c:v>0.0924250388925955</c:v>
                </c:pt>
                <c:pt idx="29">
                  <c:v>0.0934926812905455</c:v>
                </c:pt>
                <c:pt idx="30">
                  <c:v>0.0945603236884957</c:v>
                </c:pt>
                <c:pt idx="31">
                  <c:v>0.0956279660864458</c:v>
                </c:pt>
                <c:pt idx="32">
                  <c:v>0.096695608484396</c:v>
                </c:pt>
                <c:pt idx="33">
                  <c:v>0.0977632508823461</c:v>
                </c:pt>
                <c:pt idx="34">
                  <c:v>0.0988308932802962</c:v>
                </c:pt>
                <c:pt idx="35">
                  <c:v>0.0998985356782464</c:v>
                </c:pt>
                <c:pt idx="36">
                  <c:v>0.100966178076196</c:v>
                </c:pt>
                <c:pt idx="37">
                  <c:v>0.102033820474147</c:v>
                </c:pt>
                <c:pt idx="38">
                  <c:v>0.103101462872097</c:v>
                </c:pt>
                <c:pt idx="39">
                  <c:v>0.104169105270047</c:v>
                </c:pt>
                <c:pt idx="40">
                  <c:v>0.105236747667997</c:v>
                </c:pt>
                <c:pt idx="41">
                  <c:v>0.106304390065947</c:v>
                </c:pt>
                <c:pt idx="42">
                  <c:v>0.107372032463897</c:v>
                </c:pt>
                <c:pt idx="43">
                  <c:v>0.108439674861847</c:v>
                </c:pt>
                <c:pt idx="44">
                  <c:v>0.109507317259798</c:v>
                </c:pt>
                <c:pt idx="45">
                  <c:v>0.110574959657748</c:v>
                </c:pt>
                <c:pt idx="46">
                  <c:v>0.111642602055698</c:v>
                </c:pt>
                <c:pt idx="47">
                  <c:v>0.112710244453648</c:v>
                </c:pt>
                <c:pt idx="48">
                  <c:v>0.113777886851598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Danmark'!$G$176:$G$225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'Portefølje Danmark'!$H$175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chemeClr val="dk1">
                <a:tint val="60000"/>
              </a:schemeClr>
            </a:solidFill>
            <a:ln>
              <a:noFill/>
            </a:ln>
            <a:effectLst/>
          </c:spPr>
          <c:cat>
            <c:numRef>
              <c:f>'Portefølje Danmark'!$B$176:$B$225</c:f>
              <c:numCache>
                <c:formatCode>[=0]0;[&gt;0]0.00</c:formatCode>
                <c:ptCount val="50"/>
                <c:pt idx="0">
                  <c:v>0.0625310517499998</c:v>
                </c:pt>
                <c:pt idx="1">
                  <c:v>0.0635986941479421</c:v>
                </c:pt>
                <c:pt idx="2">
                  <c:v>0.0646663365458922</c:v>
                </c:pt>
                <c:pt idx="3">
                  <c:v>0.0657339789438423</c:v>
                </c:pt>
                <c:pt idx="4">
                  <c:v>0.0668016213417924</c:v>
                </c:pt>
                <c:pt idx="5">
                  <c:v>0.0678692637397425</c:v>
                </c:pt>
                <c:pt idx="6">
                  <c:v>0.0689369061376927</c:v>
                </c:pt>
                <c:pt idx="7">
                  <c:v>0.0700045485356428</c:v>
                </c:pt>
                <c:pt idx="8">
                  <c:v>0.071072190933593</c:v>
                </c:pt>
                <c:pt idx="9">
                  <c:v>0.0721398333315431</c:v>
                </c:pt>
                <c:pt idx="10">
                  <c:v>0.0732074757294932</c:v>
                </c:pt>
                <c:pt idx="11">
                  <c:v>0.0742751181274434</c:v>
                </c:pt>
                <c:pt idx="12">
                  <c:v>0.0753427605253935</c:v>
                </c:pt>
                <c:pt idx="13">
                  <c:v>0.0764104029233435</c:v>
                </c:pt>
                <c:pt idx="14">
                  <c:v>0.0774780453212937</c:v>
                </c:pt>
                <c:pt idx="15">
                  <c:v>0.0785456877192438</c:v>
                </c:pt>
                <c:pt idx="16">
                  <c:v>0.0796133301171939</c:v>
                </c:pt>
                <c:pt idx="17">
                  <c:v>0.0806809725151441</c:v>
                </c:pt>
                <c:pt idx="18">
                  <c:v>0.0817486149130942</c:v>
                </c:pt>
                <c:pt idx="19">
                  <c:v>0.0828162573110444</c:v>
                </c:pt>
                <c:pt idx="20">
                  <c:v>0.0838838997089944</c:v>
                </c:pt>
                <c:pt idx="21">
                  <c:v>0.0849515421069445</c:v>
                </c:pt>
                <c:pt idx="22">
                  <c:v>0.0860191845048947</c:v>
                </c:pt>
                <c:pt idx="23">
                  <c:v>0.0870868269028448</c:v>
                </c:pt>
                <c:pt idx="24">
                  <c:v>0.0881544693007949</c:v>
                </c:pt>
                <c:pt idx="25">
                  <c:v>0.0892221116987451</c:v>
                </c:pt>
                <c:pt idx="26">
                  <c:v>0.0902897540966952</c:v>
                </c:pt>
                <c:pt idx="27">
                  <c:v>0.0913573964946454</c:v>
                </c:pt>
                <c:pt idx="28">
                  <c:v>0.0924250388925955</c:v>
                </c:pt>
                <c:pt idx="29">
                  <c:v>0.0934926812905455</c:v>
                </c:pt>
                <c:pt idx="30">
                  <c:v>0.0945603236884957</c:v>
                </c:pt>
                <c:pt idx="31">
                  <c:v>0.0956279660864458</c:v>
                </c:pt>
                <c:pt idx="32">
                  <c:v>0.096695608484396</c:v>
                </c:pt>
                <c:pt idx="33">
                  <c:v>0.0977632508823461</c:v>
                </c:pt>
                <c:pt idx="34">
                  <c:v>0.0988308932802962</c:v>
                </c:pt>
                <c:pt idx="35">
                  <c:v>0.0998985356782464</c:v>
                </c:pt>
                <c:pt idx="36">
                  <c:v>0.100966178076196</c:v>
                </c:pt>
                <c:pt idx="37">
                  <c:v>0.102033820474147</c:v>
                </c:pt>
                <c:pt idx="38">
                  <c:v>0.103101462872097</c:v>
                </c:pt>
                <c:pt idx="39">
                  <c:v>0.104169105270047</c:v>
                </c:pt>
                <c:pt idx="40">
                  <c:v>0.105236747667997</c:v>
                </c:pt>
                <c:pt idx="41">
                  <c:v>0.106304390065947</c:v>
                </c:pt>
                <c:pt idx="42">
                  <c:v>0.107372032463897</c:v>
                </c:pt>
                <c:pt idx="43">
                  <c:v>0.108439674861847</c:v>
                </c:pt>
                <c:pt idx="44">
                  <c:v>0.109507317259798</c:v>
                </c:pt>
                <c:pt idx="45">
                  <c:v>0.110574959657748</c:v>
                </c:pt>
                <c:pt idx="46">
                  <c:v>0.111642602055698</c:v>
                </c:pt>
                <c:pt idx="47">
                  <c:v>0.112710244453648</c:v>
                </c:pt>
                <c:pt idx="48">
                  <c:v>0.113777886851598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Danmark'!$H$176:$H$225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'Portefølje Danmark'!$I$175</c:f>
              <c:strCache>
                <c:ptCount val="1"/>
                <c:pt idx="0">
                  <c:v>Bolig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noFill/>
            </a:ln>
            <a:effectLst/>
          </c:spPr>
          <c:cat>
            <c:numRef>
              <c:f>'Portefølje Danmark'!$B$176:$B$225</c:f>
              <c:numCache>
                <c:formatCode>[=0]0;[&gt;0]0.00</c:formatCode>
                <c:ptCount val="50"/>
                <c:pt idx="0">
                  <c:v>0.0625310517499998</c:v>
                </c:pt>
                <c:pt idx="1">
                  <c:v>0.0635986941479421</c:v>
                </c:pt>
                <c:pt idx="2">
                  <c:v>0.0646663365458922</c:v>
                </c:pt>
                <c:pt idx="3">
                  <c:v>0.0657339789438423</c:v>
                </c:pt>
                <c:pt idx="4">
                  <c:v>0.0668016213417924</c:v>
                </c:pt>
                <c:pt idx="5">
                  <c:v>0.0678692637397425</c:v>
                </c:pt>
                <c:pt idx="6">
                  <c:v>0.0689369061376927</c:v>
                </c:pt>
                <c:pt idx="7">
                  <c:v>0.0700045485356428</c:v>
                </c:pt>
                <c:pt idx="8">
                  <c:v>0.071072190933593</c:v>
                </c:pt>
                <c:pt idx="9">
                  <c:v>0.0721398333315431</c:v>
                </c:pt>
                <c:pt idx="10">
                  <c:v>0.0732074757294932</c:v>
                </c:pt>
                <c:pt idx="11">
                  <c:v>0.0742751181274434</c:v>
                </c:pt>
                <c:pt idx="12">
                  <c:v>0.0753427605253935</c:v>
                </c:pt>
                <c:pt idx="13">
                  <c:v>0.0764104029233435</c:v>
                </c:pt>
                <c:pt idx="14">
                  <c:v>0.0774780453212937</c:v>
                </c:pt>
                <c:pt idx="15">
                  <c:v>0.0785456877192438</c:v>
                </c:pt>
                <c:pt idx="16">
                  <c:v>0.0796133301171939</c:v>
                </c:pt>
                <c:pt idx="17">
                  <c:v>0.0806809725151441</c:v>
                </c:pt>
                <c:pt idx="18">
                  <c:v>0.0817486149130942</c:v>
                </c:pt>
                <c:pt idx="19">
                  <c:v>0.0828162573110444</c:v>
                </c:pt>
                <c:pt idx="20">
                  <c:v>0.0838838997089944</c:v>
                </c:pt>
                <c:pt idx="21">
                  <c:v>0.0849515421069445</c:v>
                </c:pt>
                <c:pt idx="22">
                  <c:v>0.0860191845048947</c:v>
                </c:pt>
                <c:pt idx="23">
                  <c:v>0.0870868269028448</c:v>
                </c:pt>
                <c:pt idx="24">
                  <c:v>0.0881544693007949</c:v>
                </c:pt>
                <c:pt idx="25">
                  <c:v>0.0892221116987451</c:v>
                </c:pt>
                <c:pt idx="26">
                  <c:v>0.0902897540966952</c:v>
                </c:pt>
                <c:pt idx="27">
                  <c:v>0.0913573964946454</c:v>
                </c:pt>
                <c:pt idx="28">
                  <c:v>0.0924250388925955</c:v>
                </c:pt>
                <c:pt idx="29">
                  <c:v>0.0934926812905455</c:v>
                </c:pt>
                <c:pt idx="30">
                  <c:v>0.0945603236884957</c:v>
                </c:pt>
                <c:pt idx="31">
                  <c:v>0.0956279660864458</c:v>
                </c:pt>
                <c:pt idx="32">
                  <c:v>0.096695608484396</c:v>
                </c:pt>
                <c:pt idx="33">
                  <c:v>0.0977632508823461</c:v>
                </c:pt>
                <c:pt idx="34">
                  <c:v>0.0988308932802962</c:v>
                </c:pt>
                <c:pt idx="35">
                  <c:v>0.0998985356782464</c:v>
                </c:pt>
                <c:pt idx="36">
                  <c:v>0.100966178076196</c:v>
                </c:pt>
                <c:pt idx="37">
                  <c:v>0.102033820474147</c:v>
                </c:pt>
                <c:pt idx="38">
                  <c:v>0.103101462872097</c:v>
                </c:pt>
                <c:pt idx="39">
                  <c:v>0.104169105270047</c:v>
                </c:pt>
                <c:pt idx="40">
                  <c:v>0.105236747667997</c:v>
                </c:pt>
                <c:pt idx="41">
                  <c:v>0.106304390065947</c:v>
                </c:pt>
                <c:pt idx="42">
                  <c:v>0.107372032463897</c:v>
                </c:pt>
                <c:pt idx="43">
                  <c:v>0.108439674861847</c:v>
                </c:pt>
                <c:pt idx="44">
                  <c:v>0.109507317259798</c:v>
                </c:pt>
                <c:pt idx="45">
                  <c:v>0.110574959657748</c:v>
                </c:pt>
                <c:pt idx="46">
                  <c:v>0.111642602055698</c:v>
                </c:pt>
                <c:pt idx="47">
                  <c:v>0.112710244453648</c:v>
                </c:pt>
                <c:pt idx="48">
                  <c:v>0.113777886851598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Danmark'!$I$176:$I$225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'Portefølje Danmark'!$J$175</c:f>
              <c:strCache>
                <c:ptCount val="1"/>
                <c:pt idx="0">
                  <c:v>Andre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'Portefølje Danmark'!$B$176:$B$225</c:f>
              <c:numCache>
                <c:formatCode>[=0]0;[&gt;0]0.00</c:formatCode>
                <c:ptCount val="50"/>
                <c:pt idx="0">
                  <c:v>0.0625310517499998</c:v>
                </c:pt>
                <c:pt idx="1">
                  <c:v>0.0635986941479421</c:v>
                </c:pt>
                <c:pt idx="2">
                  <c:v>0.0646663365458922</c:v>
                </c:pt>
                <c:pt idx="3">
                  <c:v>0.0657339789438423</c:v>
                </c:pt>
                <c:pt idx="4">
                  <c:v>0.0668016213417924</c:v>
                </c:pt>
                <c:pt idx="5">
                  <c:v>0.0678692637397425</c:v>
                </c:pt>
                <c:pt idx="6">
                  <c:v>0.0689369061376927</c:v>
                </c:pt>
                <c:pt idx="7">
                  <c:v>0.0700045485356428</c:v>
                </c:pt>
                <c:pt idx="8">
                  <c:v>0.071072190933593</c:v>
                </c:pt>
                <c:pt idx="9">
                  <c:v>0.0721398333315431</c:v>
                </c:pt>
                <c:pt idx="10">
                  <c:v>0.0732074757294932</c:v>
                </c:pt>
                <c:pt idx="11">
                  <c:v>0.0742751181274434</c:v>
                </c:pt>
                <c:pt idx="12">
                  <c:v>0.0753427605253935</c:v>
                </c:pt>
                <c:pt idx="13">
                  <c:v>0.0764104029233435</c:v>
                </c:pt>
                <c:pt idx="14">
                  <c:v>0.0774780453212937</c:v>
                </c:pt>
                <c:pt idx="15">
                  <c:v>0.0785456877192438</c:v>
                </c:pt>
                <c:pt idx="16">
                  <c:v>0.0796133301171939</c:v>
                </c:pt>
                <c:pt idx="17">
                  <c:v>0.0806809725151441</c:v>
                </c:pt>
                <c:pt idx="18">
                  <c:v>0.0817486149130942</c:v>
                </c:pt>
                <c:pt idx="19">
                  <c:v>0.0828162573110444</c:v>
                </c:pt>
                <c:pt idx="20">
                  <c:v>0.0838838997089944</c:v>
                </c:pt>
                <c:pt idx="21">
                  <c:v>0.0849515421069445</c:v>
                </c:pt>
                <c:pt idx="22">
                  <c:v>0.0860191845048947</c:v>
                </c:pt>
                <c:pt idx="23">
                  <c:v>0.0870868269028448</c:v>
                </c:pt>
                <c:pt idx="24">
                  <c:v>0.0881544693007949</c:v>
                </c:pt>
                <c:pt idx="25">
                  <c:v>0.0892221116987451</c:v>
                </c:pt>
                <c:pt idx="26">
                  <c:v>0.0902897540966952</c:v>
                </c:pt>
                <c:pt idx="27">
                  <c:v>0.0913573964946454</c:v>
                </c:pt>
                <c:pt idx="28">
                  <c:v>0.0924250388925955</c:v>
                </c:pt>
                <c:pt idx="29">
                  <c:v>0.0934926812905455</c:v>
                </c:pt>
                <c:pt idx="30">
                  <c:v>0.0945603236884957</c:v>
                </c:pt>
                <c:pt idx="31">
                  <c:v>0.0956279660864458</c:v>
                </c:pt>
                <c:pt idx="32">
                  <c:v>0.096695608484396</c:v>
                </c:pt>
                <c:pt idx="33">
                  <c:v>0.0977632508823461</c:v>
                </c:pt>
                <c:pt idx="34">
                  <c:v>0.0988308932802962</c:v>
                </c:pt>
                <c:pt idx="35">
                  <c:v>0.0998985356782464</c:v>
                </c:pt>
                <c:pt idx="36">
                  <c:v>0.100966178076196</c:v>
                </c:pt>
                <c:pt idx="37">
                  <c:v>0.102033820474147</c:v>
                </c:pt>
                <c:pt idx="38">
                  <c:v>0.103101462872097</c:v>
                </c:pt>
                <c:pt idx="39">
                  <c:v>0.104169105270047</c:v>
                </c:pt>
                <c:pt idx="40">
                  <c:v>0.105236747667997</c:v>
                </c:pt>
                <c:pt idx="41">
                  <c:v>0.106304390065947</c:v>
                </c:pt>
                <c:pt idx="42">
                  <c:v>0.107372032463897</c:v>
                </c:pt>
                <c:pt idx="43">
                  <c:v>0.108439674861847</c:v>
                </c:pt>
                <c:pt idx="44">
                  <c:v>0.109507317259798</c:v>
                </c:pt>
                <c:pt idx="45">
                  <c:v>0.110574959657748</c:v>
                </c:pt>
                <c:pt idx="46">
                  <c:v>0.111642602055698</c:v>
                </c:pt>
                <c:pt idx="47">
                  <c:v>0.112710244453648</c:v>
                </c:pt>
                <c:pt idx="48">
                  <c:v>0.113777886851598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Danmark'!$J$176:$J$225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7.7898841890911E-15</c:v>
                </c:pt>
                <c:pt idx="2">
                  <c:v>1.30039208567911E-14</c:v>
                </c:pt>
                <c:pt idx="3">
                  <c:v>1.82182827851429E-14</c:v>
                </c:pt>
                <c:pt idx="4">
                  <c:v>2.34608339699793E-14</c:v>
                </c:pt>
                <c:pt idx="5">
                  <c:v>2.86741116961586E-14</c:v>
                </c:pt>
                <c:pt idx="6">
                  <c:v>3.38891241458139E-14</c:v>
                </c:pt>
                <c:pt idx="7">
                  <c:v>3.91596477467004E-14</c:v>
                </c:pt>
                <c:pt idx="8">
                  <c:v>4.43456035781331E-14</c:v>
                </c:pt>
                <c:pt idx="9">
                  <c:v>4.95601823469194E-14</c:v>
                </c:pt>
                <c:pt idx="10">
                  <c:v>5.48007819678453E-14</c:v>
                </c:pt>
                <c:pt idx="11">
                  <c:v>6.00144933748936E-14</c:v>
                </c:pt>
                <c:pt idx="12">
                  <c:v>6.52273374202039E-14</c:v>
                </c:pt>
                <c:pt idx="13">
                  <c:v>7.04696717646058E-14</c:v>
                </c:pt>
                <c:pt idx="14">
                  <c:v>7.56842505333921E-14</c:v>
                </c:pt>
                <c:pt idx="15">
                  <c:v>8.09248501543181E-14</c:v>
                </c:pt>
                <c:pt idx="16">
                  <c:v>8.61428983700563E-14</c:v>
                </c:pt>
                <c:pt idx="17">
                  <c:v>9.13574771388426E-14</c:v>
                </c:pt>
                <c:pt idx="18">
                  <c:v>9.65998114832445E-14</c:v>
                </c:pt>
                <c:pt idx="19">
                  <c:v>1.01842145827646E-13</c:v>
                </c:pt>
                <c:pt idx="20">
                  <c:v>1.07030703744293E-13</c:v>
                </c:pt>
                <c:pt idx="21">
                  <c:v>1.12267833918267E-13</c:v>
                </c:pt>
                <c:pt idx="22">
                  <c:v>1.17482412687053E-13</c:v>
                </c:pt>
                <c:pt idx="23">
                  <c:v>1.22691787285412E-13</c:v>
                </c:pt>
                <c:pt idx="24">
                  <c:v>1.27946264694145E-13</c:v>
                </c:pt>
                <c:pt idx="25">
                  <c:v>1.33153904569028E-13</c:v>
                </c:pt>
                <c:pt idx="26">
                  <c:v>1.38371952784766E-13</c:v>
                </c:pt>
                <c:pt idx="27">
                  <c:v>1.435830621066E-13</c:v>
                </c:pt>
                <c:pt idx="28">
                  <c:v>1.48825396451002E-13</c:v>
                </c:pt>
                <c:pt idx="29">
                  <c:v>1.54074669689308E-13</c:v>
                </c:pt>
                <c:pt idx="30">
                  <c:v>1.59278840117238E-13</c:v>
                </c:pt>
                <c:pt idx="31">
                  <c:v>1.64493418886025E-13</c:v>
                </c:pt>
                <c:pt idx="32">
                  <c:v>1.69701058760907E-13</c:v>
                </c:pt>
                <c:pt idx="33">
                  <c:v>1.74953801446165E-13</c:v>
                </c:pt>
                <c:pt idx="34">
                  <c:v>1.80196135790567E-13</c:v>
                </c:pt>
                <c:pt idx="35">
                  <c:v>1.85403775665449E-13</c:v>
                </c:pt>
                <c:pt idx="36">
                  <c:v>1.90614884987284E-13</c:v>
                </c:pt>
                <c:pt idx="37">
                  <c:v>1.95871097119493E-13</c:v>
                </c:pt>
                <c:pt idx="38">
                  <c:v>2.0105098141876E-13</c:v>
                </c:pt>
                <c:pt idx="39">
                  <c:v>2.06293315763162E-13</c:v>
                </c:pt>
                <c:pt idx="40">
                  <c:v>2.11504425084996E-13</c:v>
                </c:pt>
                <c:pt idx="41">
                  <c:v>2.16725942747686E-13</c:v>
                </c:pt>
                <c:pt idx="42">
                  <c:v>2.21933582622569E-13</c:v>
                </c:pt>
                <c:pt idx="43">
                  <c:v>2.27168978073067E-13</c:v>
                </c:pt>
                <c:pt idx="44">
                  <c:v>2.32414781864421E-13</c:v>
                </c:pt>
                <c:pt idx="45">
                  <c:v>2.37632830080159E-13</c:v>
                </c:pt>
                <c:pt idx="46">
                  <c:v>2.42840469955041E-13</c:v>
                </c:pt>
                <c:pt idx="47">
                  <c:v>2.48055048723828E-13</c:v>
                </c:pt>
                <c:pt idx="48">
                  <c:v>2.53307791409085E-13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1161456"/>
        <c:axId val="-2104731440"/>
      </c:areaChart>
      <c:catAx>
        <c:axId val="-2101161456"/>
        <c:scaling>
          <c:orientation val="minMax"/>
        </c:scaling>
        <c:delete val="0"/>
        <c:axPos val="b"/>
        <c:numFmt formatCode="[=0]0;[&gt;0]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4731440"/>
        <c:crosses val="autoZero"/>
        <c:auto val="1"/>
        <c:lblAlgn val="ctr"/>
        <c:lblOffset val="100"/>
        <c:tickLblSkip val="7"/>
        <c:noMultiLvlLbl val="0"/>
      </c:catAx>
      <c:valAx>
        <c:axId val="-210473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1161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Robusthetstest Danmark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Unsmoothingsfaktor på 0,1</c:v>
          </c:tx>
          <c:spPr>
            <a:ln w="19050" cap="rnd">
              <a:solidFill>
                <a:schemeClr val="dk1">
                  <a:tint val="8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Danmark'!$AH$17:$AH$66</c:f>
              <c:numCache>
                <c:formatCode>General</c:formatCode>
                <c:ptCount val="50"/>
                <c:pt idx="0">
                  <c:v>0.0356938730201797</c:v>
                </c:pt>
                <c:pt idx="1">
                  <c:v>0.0366371533211968</c:v>
                </c:pt>
                <c:pt idx="2">
                  <c:v>0.0384130951806557</c:v>
                </c:pt>
                <c:pt idx="3">
                  <c:v>0.040913368586138</c:v>
                </c:pt>
                <c:pt idx="4">
                  <c:v>0.0440147082985004</c:v>
                </c:pt>
                <c:pt idx="5">
                  <c:v>0.0475997724150947</c:v>
                </c:pt>
                <c:pt idx="6">
                  <c:v>0.0515677718266493</c:v>
                </c:pt>
                <c:pt idx="7">
                  <c:v>0.055837127596177</c:v>
                </c:pt>
                <c:pt idx="8">
                  <c:v>0.060343910339386</c:v>
                </c:pt>
                <c:pt idx="9">
                  <c:v>0.0650387821359995</c:v>
                </c:pt>
                <c:pt idx="10">
                  <c:v>0.0698838451879241</c:v>
                </c:pt>
                <c:pt idx="11">
                  <c:v>0.0748499393760304</c:v>
                </c:pt>
                <c:pt idx="12">
                  <c:v>0.0799145043203732</c:v>
                </c:pt>
                <c:pt idx="13">
                  <c:v>0.0850599526614981</c:v>
                </c:pt>
                <c:pt idx="14">
                  <c:v>0.0902724546171836</c:v>
                </c:pt>
                <c:pt idx="15">
                  <c:v>0.0955410359388911</c:v>
                </c:pt>
                <c:pt idx="16">
                  <c:v>0.100856908557477</c:v>
                </c:pt>
                <c:pt idx="17">
                  <c:v>0.106212972037769</c:v>
                </c:pt>
                <c:pt idx="18">
                  <c:v>0.111603440019788</c:v>
                </c:pt>
                <c:pt idx="19">
                  <c:v>0.117023558265995</c:v>
                </c:pt>
                <c:pt idx="20">
                  <c:v>0.122469390151372</c:v>
                </c:pt>
                <c:pt idx="21">
                  <c:v>0.127937652114976</c:v>
                </c:pt>
                <c:pt idx="22">
                  <c:v>0.133425586388694</c:v>
                </c:pt>
                <c:pt idx="23">
                  <c:v>0.13893086175314</c:v>
                </c:pt>
                <c:pt idx="24">
                  <c:v>0.144451495532596</c:v>
                </c:pt>
                <c:pt idx="25">
                  <c:v>0.149985791812314</c:v>
                </c:pt>
                <c:pt idx="26">
                  <c:v>0.155532292143336</c:v>
                </c:pt>
                <c:pt idx="27">
                  <c:v>0.16108973593306</c:v>
                </c:pt>
                <c:pt idx="28">
                  <c:v>0.166657028403952</c:v>
                </c:pt>
                <c:pt idx="29">
                  <c:v>0.172233214507883</c:v>
                </c:pt>
                <c:pt idx="30">
                  <c:v>0.177817457559236</c:v>
                </c:pt>
                <c:pt idx="31">
                  <c:v>0.183409021631361</c:v>
                </c:pt>
                <c:pt idx="32">
                  <c:v>0.189007256973231</c:v>
                </c:pt>
                <c:pt idx="33">
                  <c:v>0.194611587864512</c:v>
                </c:pt>
                <c:pt idx="34">
                  <c:v>0.200221502450607</c:v>
                </c:pt>
                <c:pt idx="35">
                  <c:v>0.205836544194271</c:v>
                </c:pt>
                <c:pt idx="36">
                  <c:v>0.211456304654014</c:v>
                </c:pt>
                <c:pt idx="37">
                  <c:v>0.217080417356915</c:v>
                </c:pt>
                <c:pt idx="38">
                  <c:v>0.222708552578484</c:v>
                </c:pt>
                <c:pt idx="39">
                  <c:v>0.228340412877756</c:v>
                </c:pt>
                <c:pt idx="40">
                  <c:v>0.233975729263945</c:v>
                </c:pt>
                <c:pt idx="41">
                  <c:v>0.239614257893463</c:v>
                </c:pt>
                <c:pt idx="42">
                  <c:v>0.245255777214128</c:v>
                </c:pt>
                <c:pt idx="43">
                  <c:v>0.250900085487841</c:v>
                </c:pt>
                <c:pt idx="44">
                  <c:v>0.256546998634823</c:v>
                </c:pt>
                <c:pt idx="45">
                  <c:v>0.262212635294611</c:v>
                </c:pt>
                <c:pt idx="46">
                  <c:v>0.268077427796252</c:v>
                </c:pt>
                <c:pt idx="47">
                  <c:v>0.27417874808698</c:v>
                </c:pt>
                <c:pt idx="48">
                  <c:v>0.280501162090662</c:v>
                </c:pt>
                <c:pt idx="49">
                  <c:v>0.287030060078904</c:v>
                </c:pt>
              </c:numCache>
            </c:numRef>
          </c:xVal>
          <c:yVal>
            <c:numRef>
              <c:f>'Portefølje Danmark'!$AI$17:$AI$66</c:f>
              <c:numCache>
                <c:formatCode>General</c:formatCode>
                <c:ptCount val="50"/>
                <c:pt idx="0">
                  <c:v>0.0625907772970461</c:v>
                </c:pt>
                <c:pt idx="1">
                  <c:v>0.0636572008062867</c:v>
                </c:pt>
                <c:pt idx="2">
                  <c:v>0.0647236243155305</c:v>
                </c:pt>
                <c:pt idx="3">
                  <c:v>0.0657900478247743</c:v>
                </c:pt>
                <c:pt idx="4">
                  <c:v>0.0668564713340181</c:v>
                </c:pt>
                <c:pt idx="5">
                  <c:v>0.0679228948432619</c:v>
                </c:pt>
                <c:pt idx="6">
                  <c:v>0.0689893183525057</c:v>
                </c:pt>
                <c:pt idx="7">
                  <c:v>0.0700557418617496</c:v>
                </c:pt>
                <c:pt idx="8">
                  <c:v>0.0711221653709932</c:v>
                </c:pt>
                <c:pt idx="9">
                  <c:v>0.0721885888802372</c:v>
                </c:pt>
                <c:pt idx="10">
                  <c:v>0.0732550123894808</c:v>
                </c:pt>
                <c:pt idx="11">
                  <c:v>0.0743214358987246</c:v>
                </c:pt>
                <c:pt idx="12">
                  <c:v>0.0753878594079684</c:v>
                </c:pt>
                <c:pt idx="13">
                  <c:v>0.0764542829172122</c:v>
                </c:pt>
                <c:pt idx="14">
                  <c:v>0.0775207064264561</c:v>
                </c:pt>
                <c:pt idx="15">
                  <c:v>0.0785871299356999</c:v>
                </c:pt>
                <c:pt idx="16">
                  <c:v>0.0796535534449437</c:v>
                </c:pt>
                <c:pt idx="17">
                  <c:v>0.0807199769541875</c:v>
                </c:pt>
                <c:pt idx="18">
                  <c:v>0.0817864004634313</c:v>
                </c:pt>
                <c:pt idx="19">
                  <c:v>0.0828528239726751</c:v>
                </c:pt>
                <c:pt idx="20">
                  <c:v>0.0839192474819189</c:v>
                </c:pt>
                <c:pt idx="21">
                  <c:v>0.0849856709911625</c:v>
                </c:pt>
                <c:pt idx="22">
                  <c:v>0.0860520945004066</c:v>
                </c:pt>
                <c:pt idx="23">
                  <c:v>0.0871185180096502</c:v>
                </c:pt>
                <c:pt idx="24">
                  <c:v>0.0881849415188941</c:v>
                </c:pt>
                <c:pt idx="25">
                  <c:v>0.0892513650281378</c:v>
                </c:pt>
                <c:pt idx="26">
                  <c:v>0.0903177885373817</c:v>
                </c:pt>
                <c:pt idx="27">
                  <c:v>0.0913842120466254</c:v>
                </c:pt>
                <c:pt idx="28">
                  <c:v>0.0924506355558692</c:v>
                </c:pt>
                <c:pt idx="29">
                  <c:v>0.093517059065113</c:v>
                </c:pt>
                <c:pt idx="30">
                  <c:v>0.0945834825743568</c:v>
                </c:pt>
                <c:pt idx="31">
                  <c:v>0.0956499060836007</c:v>
                </c:pt>
                <c:pt idx="32">
                  <c:v>0.0967163295928444</c:v>
                </c:pt>
                <c:pt idx="33">
                  <c:v>0.0977827531020881</c:v>
                </c:pt>
                <c:pt idx="34">
                  <c:v>0.0988491766113319</c:v>
                </c:pt>
                <c:pt idx="35">
                  <c:v>0.0999156001205757</c:v>
                </c:pt>
                <c:pt idx="36">
                  <c:v>0.100982023629819</c:v>
                </c:pt>
                <c:pt idx="37">
                  <c:v>0.102048447139063</c:v>
                </c:pt>
                <c:pt idx="38">
                  <c:v>0.103114870648307</c:v>
                </c:pt>
                <c:pt idx="39">
                  <c:v>0.104181294157551</c:v>
                </c:pt>
                <c:pt idx="40">
                  <c:v>0.105247717666795</c:v>
                </c:pt>
                <c:pt idx="41">
                  <c:v>0.106314141176038</c:v>
                </c:pt>
                <c:pt idx="42">
                  <c:v>0.107380564685282</c:v>
                </c:pt>
                <c:pt idx="43">
                  <c:v>0.108446988194526</c:v>
                </c:pt>
                <c:pt idx="44">
                  <c:v>0.10951341170377</c:v>
                </c:pt>
                <c:pt idx="45">
                  <c:v>0.110579835213013</c:v>
                </c:pt>
                <c:pt idx="46">
                  <c:v>0.111646258722257</c:v>
                </c:pt>
                <c:pt idx="47">
                  <c:v>0.1127126822315</c:v>
                </c:pt>
                <c:pt idx="48">
                  <c:v>0.113779105740743</c:v>
                </c:pt>
                <c:pt idx="49">
                  <c:v>0.11484552925</c:v>
                </c:pt>
              </c:numCache>
            </c:numRef>
          </c:yVal>
          <c:smooth val="1"/>
        </c:ser>
        <c:ser>
          <c:idx val="1"/>
          <c:order val="1"/>
          <c:tx>
            <c:v>Unsmoothingsfaktor på 0,4</c:v>
          </c:tx>
          <c:spPr>
            <a:ln w="19050" cap="rnd">
              <a:solidFill>
                <a:schemeClr val="dk1">
                  <a:tint val="5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Danmark'!$A$123:$A$172</c:f>
              <c:numCache>
                <c:formatCode>[=0]0;[&gt;0]0.00</c:formatCode>
                <c:ptCount val="50"/>
                <c:pt idx="0">
                  <c:v>0.0286113261900332</c:v>
                </c:pt>
                <c:pt idx="1">
                  <c:v>0.0287798247692169</c:v>
                </c:pt>
                <c:pt idx="2">
                  <c:v>0.0292795030000489</c:v>
                </c:pt>
                <c:pt idx="3">
                  <c:v>0.0300938686928356</c:v>
                </c:pt>
                <c:pt idx="4">
                  <c:v>0.031198634849222</c:v>
                </c:pt>
                <c:pt idx="5">
                  <c:v>0.0325649193419628</c:v>
                </c:pt>
                <c:pt idx="6">
                  <c:v>0.0341613756364956</c:v>
                </c:pt>
                <c:pt idx="7">
                  <c:v>0.0359573588760731</c:v>
                </c:pt>
                <c:pt idx="8">
                  <c:v>0.037924532794003</c:v>
                </c:pt>
                <c:pt idx="9">
                  <c:v>0.0400376719637876</c:v>
                </c:pt>
                <c:pt idx="10">
                  <c:v>0.0422748935333026</c:v>
                </c:pt>
                <c:pt idx="11">
                  <c:v>0.044617536110368</c:v>
                </c:pt>
                <c:pt idx="12">
                  <c:v>0.0470498553898277</c:v>
                </c:pt>
                <c:pt idx="13">
                  <c:v>0.0495586492368705</c:v>
                </c:pt>
                <c:pt idx="14">
                  <c:v>0.0521328782487437</c:v>
                </c:pt>
                <c:pt idx="15">
                  <c:v>0.0547633155784897</c:v>
                </c:pt>
                <c:pt idx="16">
                  <c:v>0.0574422399470629</c:v>
                </c:pt>
                <c:pt idx="17">
                  <c:v>0.0601631746623995</c:v>
                </c:pt>
                <c:pt idx="18">
                  <c:v>0.0629206698876973</c:v>
                </c:pt>
                <c:pt idx="19">
                  <c:v>0.0657101230489676</c:v>
                </c:pt>
                <c:pt idx="20">
                  <c:v>0.0685276316637322</c:v>
                </c:pt>
                <c:pt idx="21">
                  <c:v>0.0713698731265902</c:v>
                </c:pt>
                <c:pt idx="22">
                  <c:v>0.074234006608203</c:v>
                </c:pt>
                <c:pt idx="23">
                  <c:v>0.0771175929502711</c:v>
                </c:pt>
                <c:pt idx="24">
                  <c:v>0.080402155623758</c:v>
                </c:pt>
                <c:pt idx="25">
                  <c:v>0.0846972593016236</c:v>
                </c:pt>
                <c:pt idx="26">
                  <c:v>0.0898705962739449</c:v>
                </c:pt>
                <c:pt idx="27">
                  <c:v>0.0957799647798561</c:v>
                </c:pt>
                <c:pt idx="28">
                  <c:v>0.102297890833558</c:v>
                </c:pt>
                <c:pt idx="29">
                  <c:v>0.109315573098837</c:v>
                </c:pt>
                <c:pt idx="30">
                  <c:v>0.116742921892625</c:v>
                </c:pt>
                <c:pt idx="31">
                  <c:v>0.124506643755651</c:v>
                </c:pt>
                <c:pt idx="32">
                  <c:v>0.132547644655549</c:v>
                </c:pt>
                <c:pt idx="33">
                  <c:v>0.140818433116331</c:v>
                </c:pt>
                <c:pt idx="34">
                  <c:v>0.149280820416128</c:v>
                </c:pt>
                <c:pt idx="35">
                  <c:v>0.157904005079206</c:v>
                </c:pt>
                <c:pt idx="36">
                  <c:v>0.166663029893147</c:v>
                </c:pt>
                <c:pt idx="37">
                  <c:v>0.175537561460338</c:v>
                </c:pt>
                <c:pt idx="38">
                  <c:v>0.18451093374347</c:v>
                </c:pt>
                <c:pt idx="39">
                  <c:v>0.193569401237649</c:v>
                </c:pt>
                <c:pt idx="40">
                  <c:v>0.202701555882743</c:v>
                </c:pt>
                <c:pt idx="41">
                  <c:v>0.211897870815719</c:v>
                </c:pt>
                <c:pt idx="42">
                  <c:v>0.221150342057965</c:v>
                </c:pt>
                <c:pt idx="43">
                  <c:v>0.230452205816394</c:v>
                </c:pt>
                <c:pt idx="44">
                  <c:v>0.239797714284554</c:v>
                </c:pt>
                <c:pt idx="45">
                  <c:v>0.249181956858277</c:v>
                </c:pt>
                <c:pt idx="46">
                  <c:v>0.258600716759473</c:v>
                </c:pt>
                <c:pt idx="47">
                  <c:v>0.268050355400757</c:v>
                </c:pt>
                <c:pt idx="48">
                  <c:v>0.277527718596901</c:v>
                </c:pt>
                <c:pt idx="49">
                  <c:v>0.287030060078904</c:v>
                </c:pt>
              </c:numCache>
            </c:numRef>
          </c:xVal>
          <c:yVal>
            <c:numRef>
              <c:f>'Portefølje Danmark'!$B$123:$B$172</c:f>
              <c:numCache>
                <c:formatCode>[=0]0;[&gt;0]0.00</c:formatCode>
                <c:ptCount val="50"/>
                <c:pt idx="0">
                  <c:v>0.0682939205065299</c:v>
                </c:pt>
                <c:pt idx="1">
                  <c:v>0.0692439533380275</c:v>
                </c:pt>
                <c:pt idx="2">
                  <c:v>0.0701939861695247</c:v>
                </c:pt>
                <c:pt idx="3">
                  <c:v>0.0711440190010223</c:v>
                </c:pt>
                <c:pt idx="4">
                  <c:v>0.0720940518325197</c:v>
                </c:pt>
                <c:pt idx="5">
                  <c:v>0.073044084664017</c:v>
                </c:pt>
                <c:pt idx="6">
                  <c:v>0.0739941174955145</c:v>
                </c:pt>
                <c:pt idx="7">
                  <c:v>0.0749441503270119</c:v>
                </c:pt>
                <c:pt idx="8">
                  <c:v>0.0758941831585092</c:v>
                </c:pt>
                <c:pt idx="9">
                  <c:v>0.0768442159900066</c:v>
                </c:pt>
                <c:pt idx="10">
                  <c:v>0.077794248821504</c:v>
                </c:pt>
                <c:pt idx="11">
                  <c:v>0.0787442816530014</c:v>
                </c:pt>
                <c:pt idx="12">
                  <c:v>0.0796943144844988</c:v>
                </c:pt>
                <c:pt idx="13">
                  <c:v>0.0806443473159963</c:v>
                </c:pt>
                <c:pt idx="14">
                  <c:v>0.0815943801474936</c:v>
                </c:pt>
                <c:pt idx="15">
                  <c:v>0.0825444129789909</c:v>
                </c:pt>
                <c:pt idx="16">
                  <c:v>0.0834944458104883</c:v>
                </c:pt>
                <c:pt idx="17">
                  <c:v>0.0844444786419858</c:v>
                </c:pt>
                <c:pt idx="18">
                  <c:v>0.0853945114734832</c:v>
                </c:pt>
                <c:pt idx="19">
                  <c:v>0.0863445443049805</c:v>
                </c:pt>
                <c:pt idx="20">
                  <c:v>0.0872945771364779</c:v>
                </c:pt>
                <c:pt idx="21">
                  <c:v>0.0882446099679753</c:v>
                </c:pt>
                <c:pt idx="22">
                  <c:v>0.0891946427994726</c:v>
                </c:pt>
                <c:pt idx="23">
                  <c:v>0.0901446756309702</c:v>
                </c:pt>
                <c:pt idx="24">
                  <c:v>0.0910947084624539</c:v>
                </c:pt>
                <c:pt idx="25">
                  <c:v>0.0920447412939348</c:v>
                </c:pt>
                <c:pt idx="26">
                  <c:v>0.092994774125416</c:v>
                </c:pt>
                <c:pt idx="27">
                  <c:v>0.0939448069568971</c:v>
                </c:pt>
                <c:pt idx="28">
                  <c:v>0.0948948397883781</c:v>
                </c:pt>
                <c:pt idx="29">
                  <c:v>0.0958448726198592</c:v>
                </c:pt>
                <c:pt idx="30">
                  <c:v>0.0967949054513403</c:v>
                </c:pt>
                <c:pt idx="31">
                  <c:v>0.0977449382828214</c:v>
                </c:pt>
                <c:pt idx="32">
                  <c:v>0.0986949711143025</c:v>
                </c:pt>
                <c:pt idx="33">
                  <c:v>0.0996450039457835</c:v>
                </c:pt>
                <c:pt idx="34">
                  <c:v>0.100595036777265</c:v>
                </c:pt>
                <c:pt idx="35">
                  <c:v>0.101545069608746</c:v>
                </c:pt>
                <c:pt idx="36">
                  <c:v>0.102495102440227</c:v>
                </c:pt>
                <c:pt idx="37">
                  <c:v>0.103445135271708</c:v>
                </c:pt>
                <c:pt idx="38">
                  <c:v>0.104395168103189</c:v>
                </c:pt>
                <c:pt idx="39">
                  <c:v>0.10534520093467</c:v>
                </c:pt>
                <c:pt idx="40">
                  <c:v>0.106295233766151</c:v>
                </c:pt>
                <c:pt idx="41">
                  <c:v>0.107245266597632</c:v>
                </c:pt>
                <c:pt idx="42">
                  <c:v>0.108195299429113</c:v>
                </c:pt>
                <c:pt idx="43">
                  <c:v>0.109145332260594</c:v>
                </c:pt>
                <c:pt idx="44">
                  <c:v>0.110095365092075</c:v>
                </c:pt>
                <c:pt idx="45">
                  <c:v>0.111045397923556</c:v>
                </c:pt>
                <c:pt idx="46">
                  <c:v>0.111995430755037</c:v>
                </c:pt>
                <c:pt idx="47">
                  <c:v>0.112945463586518</c:v>
                </c:pt>
                <c:pt idx="48">
                  <c:v>0.113895496417999</c:v>
                </c:pt>
                <c:pt idx="49">
                  <c:v>0.11484552925</c:v>
                </c:pt>
              </c:numCache>
            </c:numRef>
          </c:yVal>
          <c:smooth val="1"/>
        </c:ser>
        <c:ser>
          <c:idx val="2"/>
          <c:order val="2"/>
          <c:tx>
            <c:v>Unsmoothingsfaktor på 0,6</c:v>
          </c:tx>
          <c:spPr>
            <a:ln w="19050" cap="rnd">
              <a:solidFill>
                <a:schemeClr val="dk1">
                  <a:tint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Danmark'!$AH$70:$AH$119</c:f>
              <c:numCache>
                <c:formatCode>General</c:formatCode>
                <c:ptCount val="50"/>
                <c:pt idx="0">
                  <c:v>0.0240481461976113</c:v>
                </c:pt>
                <c:pt idx="1">
                  <c:v>0.0241464428504256</c:v>
                </c:pt>
                <c:pt idx="2">
                  <c:v>0.0244389607530767</c:v>
                </c:pt>
                <c:pt idx="3">
                  <c:v>0.0249188610619817</c:v>
                </c:pt>
                <c:pt idx="4">
                  <c:v>0.0255755978255964</c:v>
                </c:pt>
                <c:pt idx="5">
                  <c:v>0.0263959751708726</c:v>
                </c:pt>
                <c:pt idx="6">
                  <c:v>0.027365279824631</c:v>
                </c:pt>
                <c:pt idx="7">
                  <c:v>0.0284683035692992</c:v>
                </c:pt>
                <c:pt idx="8">
                  <c:v>0.0296901466807013</c:v>
                </c:pt>
                <c:pt idx="9">
                  <c:v>0.0310167703880289</c:v>
                </c:pt>
                <c:pt idx="10">
                  <c:v>0.0324353204741411</c:v>
                </c:pt>
                <c:pt idx="11">
                  <c:v>0.0339342705357157</c:v>
                </c:pt>
                <c:pt idx="12">
                  <c:v>0.0355034386066532</c:v>
                </c:pt>
                <c:pt idx="13">
                  <c:v>0.0371339729501508</c:v>
                </c:pt>
                <c:pt idx="14">
                  <c:v>0.0388201562665523</c:v>
                </c:pt>
                <c:pt idx="15">
                  <c:v>0.0405560749237638</c:v>
                </c:pt>
                <c:pt idx="16">
                  <c:v>0.0423356113579304</c:v>
                </c:pt>
                <c:pt idx="17">
                  <c:v>0.0441534920481148</c:v>
                </c:pt>
                <c:pt idx="18">
                  <c:v>0.0460051717332037</c:v>
                </c:pt>
                <c:pt idx="19">
                  <c:v>0.0478867297643676</c:v>
                </c:pt>
                <c:pt idx="20">
                  <c:v>0.04979477928473</c:v>
                </c:pt>
                <c:pt idx="21">
                  <c:v>0.0520548615407521</c:v>
                </c:pt>
                <c:pt idx="22">
                  <c:v>0.0557617874615841</c:v>
                </c:pt>
                <c:pt idx="23">
                  <c:v>0.0607472198996309</c:v>
                </c:pt>
                <c:pt idx="24">
                  <c:v>0.0667251973687356</c:v>
                </c:pt>
                <c:pt idx="25">
                  <c:v>0.0734537858520496</c:v>
                </c:pt>
                <c:pt idx="26">
                  <c:v>0.0807455559262553</c:v>
                </c:pt>
                <c:pt idx="27">
                  <c:v>0.0884613497603365</c:v>
                </c:pt>
                <c:pt idx="28">
                  <c:v>0.0964995101269456</c:v>
                </c:pt>
                <c:pt idx="29">
                  <c:v>0.104785876728687</c:v>
                </c:pt>
                <c:pt idx="30">
                  <c:v>0.113265987492265</c:v>
                </c:pt>
                <c:pt idx="31">
                  <c:v>0.121899414835083</c:v>
                </c:pt>
                <c:pt idx="32">
                  <c:v>0.130655769889482</c:v>
                </c:pt>
                <c:pt idx="33">
                  <c:v>0.139511908192204</c:v>
                </c:pt>
                <c:pt idx="34">
                  <c:v>0.148449972391999</c:v>
                </c:pt>
                <c:pt idx="35">
                  <c:v>0.157455580005478</c:v>
                </c:pt>
                <c:pt idx="36">
                  <c:v>0.166516364213885</c:v>
                </c:pt>
                <c:pt idx="37">
                  <c:v>0.175623672323792</c:v>
                </c:pt>
                <c:pt idx="38">
                  <c:v>0.184770625001143</c:v>
                </c:pt>
                <c:pt idx="39">
                  <c:v>0.193951613294313</c:v>
                </c:pt>
                <c:pt idx="40">
                  <c:v>0.203162022998771</c:v>
                </c:pt>
                <c:pt idx="41">
                  <c:v>0.212398026666386</c:v>
                </c:pt>
                <c:pt idx="42">
                  <c:v>0.221656424964246</c:v>
                </c:pt>
                <c:pt idx="43">
                  <c:v>0.230934524438033</c:v>
                </c:pt>
                <c:pt idx="44">
                  <c:v>0.24023004241819</c:v>
                </c:pt>
                <c:pt idx="45">
                  <c:v>0.249541032370238</c:v>
                </c:pt>
                <c:pt idx="46">
                  <c:v>0.258865824793265</c:v>
                </c:pt>
                <c:pt idx="47">
                  <c:v>0.268202980051909</c:v>
                </c:pt>
                <c:pt idx="48">
                  <c:v>0.277554684933215</c:v>
                </c:pt>
                <c:pt idx="49">
                  <c:v>0.287030060078904</c:v>
                </c:pt>
              </c:numCache>
            </c:numRef>
          </c:xVal>
          <c:yVal>
            <c:numRef>
              <c:f>'Portefølje Danmark'!$AI$70:$AI$119</c:f>
              <c:numCache>
                <c:formatCode>General</c:formatCode>
                <c:ptCount val="50"/>
                <c:pt idx="0">
                  <c:v>0.0722258795055586</c:v>
                </c:pt>
                <c:pt idx="1">
                  <c:v>0.0730956682758531</c:v>
                </c:pt>
                <c:pt idx="2">
                  <c:v>0.0739654570461475</c:v>
                </c:pt>
                <c:pt idx="3">
                  <c:v>0.074835245816442</c:v>
                </c:pt>
                <c:pt idx="4">
                  <c:v>0.0757050345867366</c:v>
                </c:pt>
                <c:pt idx="5">
                  <c:v>0.0765748233570311</c:v>
                </c:pt>
                <c:pt idx="6">
                  <c:v>0.0774446121273255</c:v>
                </c:pt>
                <c:pt idx="7">
                  <c:v>0.0783144008976201</c:v>
                </c:pt>
                <c:pt idx="8">
                  <c:v>0.0791841896679146</c:v>
                </c:pt>
                <c:pt idx="9">
                  <c:v>0.080053978438209</c:v>
                </c:pt>
                <c:pt idx="10">
                  <c:v>0.0809237672085035</c:v>
                </c:pt>
                <c:pt idx="11">
                  <c:v>0.0817935559787981</c:v>
                </c:pt>
                <c:pt idx="12">
                  <c:v>0.0826633447490924</c:v>
                </c:pt>
                <c:pt idx="13">
                  <c:v>0.0835331335193871</c:v>
                </c:pt>
                <c:pt idx="14">
                  <c:v>0.0844029222896816</c:v>
                </c:pt>
                <c:pt idx="15">
                  <c:v>0.0852727110599761</c:v>
                </c:pt>
                <c:pt idx="16">
                  <c:v>0.0861424998302705</c:v>
                </c:pt>
                <c:pt idx="17">
                  <c:v>0.087012288600565</c:v>
                </c:pt>
                <c:pt idx="18">
                  <c:v>0.0878820773708596</c:v>
                </c:pt>
                <c:pt idx="19">
                  <c:v>0.0887518661411541</c:v>
                </c:pt>
                <c:pt idx="20">
                  <c:v>0.0896216549114486</c:v>
                </c:pt>
                <c:pt idx="21">
                  <c:v>0.09049144368174</c:v>
                </c:pt>
                <c:pt idx="22">
                  <c:v>0.0913612324520297</c:v>
                </c:pt>
                <c:pt idx="23">
                  <c:v>0.0922310212223192</c:v>
                </c:pt>
                <c:pt idx="24">
                  <c:v>0.0931008099926089</c:v>
                </c:pt>
                <c:pt idx="25">
                  <c:v>0.0939705987628987</c:v>
                </c:pt>
                <c:pt idx="26">
                  <c:v>0.0948403875331883</c:v>
                </c:pt>
                <c:pt idx="27">
                  <c:v>0.095710176303478</c:v>
                </c:pt>
                <c:pt idx="28">
                  <c:v>0.0965799650737676</c:v>
                </c:pt>
                <c:pt idx="29">
                  <c:v>0.0974497538440572</c:v>
                </c:pt>
                <c:pt idx="30">
                  <c:v>0.0983195426143467</c:v>
                </c:pt>
                <c:pt idx="31">
                  <c:v>0.0991893313846363</c:v>
                </c:pt>
                <c:pt idx="32">
                  <c:v>0.100059120154926</c:v>
                </c:pt>
                <c:pt idx="33">
                  <c:v>0.100928908925216</c:v>
                </c:pt>
                <c:pt idx="34">
                  <c:v>0.101798697695505</c:v>
                </c:pt>
                <c:pt idx="35">
                  <c:v>0.102668486465795</c:v>
                </c:pt>
                <c:pt idx="36">
                  <c:v>0.103538275236085</c:v>
                </c:pt>
                <c:pt idx="37">
                  <c:v>0.104408064006374</c:v>
                </c:pt>
                <c:pt idx="38">
                  <c:v>0.105277852776664</c:v>
                </c:pt>
                <c:pt idx="39">
                  <c:v>0.106147641546954</c:v>
                </c:pt>
                <c:pt idx="40">
                  <c:v>0.107017430317244</c:v>
                </c:pt>
                <c:pt idx="41">
                  <c:v>0.107887219087533</c:v>
                </c:pt>
                <c:pt idx="42">
                  <c:v>0.108757007857823</c:v>
                </c:pt>
                <c:pt idx="43">
                  <c:v>0.109626796628113</c:v>
                </c:pt>
                <c:pt idx="44">
                  <c:v>0.110496585398403</c:v>
                </c:pt>
                <c:pt idx="45">
                  <c:v>0.111366374168692</c:v>
                </c:pt>
                <c:pt idx="46">
                  <c:v>0.112236162938982</c:v>
                </c:pt>
                <c:pt idx="47">
                  <c:v>0.113105951709272</c:v>
                </c:pt>
                <c:pt idx="48">
                  <c:v>0.113975740479561</c:v>
                </c:pt>
                <c:pt idx="49">
                  <c:v>0.11484552925</c:v>
                </c:pt>
              </c:numCache>
            </c:numRef>
          </c:yVal>
          <c:smooth val="1"/>
        </c:ser>
        <c:ser>
          <c:idx val="3"/>
          <c:order val="3"/>
          <c:tx>
            <c:v>Unsmoothingsfaktor på 0,8</c:v>
          </c:tx>
          <c:spPr>
            <a:ln w="19050" cap="rnd">
              <a:solidFill>
                <a:schemeClr val="dk1">
                  <a:tint val="9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Danmark'!$AH$123:$AH$172</c:f>
              <c:numCache>
                <c:formatCode>General</c:formatCode>
                <c:ptCount val="50"/>
                <c:pt idx="0">
                  <c:v>0.0206982760969811</c:v>
                </c:pt>
                <c:pt idx="1">
                  <c:v>0.020765257636193</c:v>
                </c:pt>
                <c:pt idx="2">
                  <c:v>0.0209649182833918</c:v>
                </c:pt>
                <c:pt idx="3">
                  <c:v>0.0212935261331309</c:v>
                </c:pt>
                <c:pt idx="4">
                  <c:v>0.0217452361301636</c:v>
                </c:pt>
                <c:pt idx="5">
                  <c:v>0.0223125730509063</c:v>
                </c:pt>
                <c:pt idx="6">
                  <c:v>0.022986977195114</c:v>
                </c:pt>
                <c:pt idx="7">
                  <c:v>0.0237593330631685</c:v>
                </c:pt>
                <c:pt idx="8">
                  <c:v>0.0246204239863098</c:v>
                </c:pt>
                <c:pt idx="9">
                  <c:v>0.0255612838008181</c:v>
                </c:pt>
                <c:pt idx="10">
                  <c:v>0.026574753337725</c:v>
                </c:pt>
                <c:pt idx="11">
                  <c:v>0.0276636273524027</c:v>
                </c:pt>
                <c:pt idx="12">
                  <c:v>0.0288217253480335</c:v>
                </c:pt>
                <c:pt idx="13">
                  <c:v>0.0300410425284404</c:v>
                </c:pt>
                <c:pt idx="14">
                  <c:v>0.0313144284758135</c:v>
                </c:pt>
                <c:pt idx="15">
                  <c:v>0.0326355547792791</c:v>
                </c:pt>
                <c:pt idx="16">
                  <c:v>0.0339988566153187</c:v>
                </c:pt>
                <c:pt idx="17">
                  <c:v>0.0353994615348864</c:v>
                </c:pt>
                <c:pt idx="18">
                  <c:v>0.036833114356296</c:v>
                </c:pt>
                <c:pt idx="19">
                  <c:v>0.0382967472140118</c:v>
                </c:pt>
                <c:pt idx="20">
                  <c:v>0.0408629383924075</c:v>
                </c:pt>
                <c:pt idx="21">
                  <c:v>0.0452209149061181</c:v>
                </c:pt>
                <c:pt idx="22">
                  <c:v>0.050912622008968</c:v>
                </c:pt>
                <c:pt idx="23">
                  <c:v>0.057543648986718</c:v>
                </c:pt>
                <c:pt idx="24">
                  <c:v>0.064826387540741</c:v>
                </c:pt>
                <c:pt idx="25">
                  <c:v>0.0725648815092732</c:v>
                </c:pt>
                <c:pt idx="26">
                  <c:v>0.0806280103892206</c:v>
                </c:pt>
                <c:pt idx="27">
                  <c:v>0.0889275132576572</c:v>
                </c:pt>
                <c:pt idx="28">
                  <c:v>0.0973938186875605</c:v>
                </c:pt>
                <c:pt idx="29">
                  <c:v>0.10597531078756</c:v>
                </c:pt>
                <c:pt idx="30">
                  <c:v>0.114646058488927</c:v>
                </c:pt>
                <c:pt idx="31">
                  <c:v>0.123387246545683</c:v>
                </c:pt>
                <c:pt idx="32">
                  <c:v>0.132184901353205</c:v>
                </c:pt>
                <c:pt idx="33">
                  <c:v>0.141028455759608</c:v>
                </c:pt>
                <c:pt idx="34">
                  <c:v>0.149909786787505</c:v>
                </c:pt>
                <c:pt idx="35">
                  <c:v>0.158822557176122</c:v>
                </c:pt>
                <c:pt idx="36">
                  <c:v>0.167761756112059</c:v>
                </c:pt>
                <c:pt idx="37">
                  <c:v>0.176723373134946</c:v>
                </c:pt>
                <c:pt idx="38">
                  <c:v>0.185704162751237</c:v>
                </c:pt>
                <c:pt idx="39">
                  <c:v>0.194701471916967</c:v>
                </c:pt>
                <c:pt idx="40">
                  <c:v>0.203713111808449</c:v>
                </c:pt>
                <c:pt idx="41">
                  <c:v>0.21273726126676</c:v>
                </c:pt>
                <c:pt idx="42">
                  <c:v>0.221772393215285</c:v>
                </c:pt>
                <c:pt idx="43">
                  <c:v>0.230817217958581</c:v>
                </c:pt>
                <c:pt idx="44">
                  <c:v>0.239877530585711</c:v>
                </c:pt>
                <c:pt idx="45">
                  <c:v>0.24905575872634</c:v>
                </c:pt>
                <c:pt idx="46">
                  <c:v>0.258373845741906</c:v>
                </c:pt>
                <c:pt idx="47">
                  <c:v>0.267817193820757</c:v>
                </c:pt>
                <c:pt idx="48">
                  <c:v>0.277373009469994</c:v>
                </c:pt>
                <c:pt idx="49">
                  <c:v>0.287030060078904</c:v>
                </c:pt>
              </c:numCache>
            </c:numRef>
          </c:xVal>
          <c:yVal>
            <c:numRef>
              <c:f>'Portefølje Danmark'!$AI$123:$AI$172</c:f>
              <c:numCache>
                <c:formatCode>General</c:formatCode>
                <c:ptCount val="50"/>
                <c:pt idx="0">
                  <c:v>0.0746602756842375</c:v>
                </c:pt>
                <c:pt idx="1">
                  <c:v>0.075480382899866</c:v>
                </c:pt>
                <c:pt idx="2">
                  <c:v>0.0763004901154945</c:v>
                </c:pt>
                <c:pt idx="3">
                  <c:v>0.077120597331123</c:v>
                </c:pt>
                <c:pt idx="4">
                  <c:v>0.0779407045467516</c:v>
                </c:pt>
                <c:pt idx="5">
                  <c:v>0.0787608117623801</c:v>
                </c:pt>
                <c:pt idx="6">
                  <c:v>0.0795809189780084</c:v>
                </c:pt>
                <c:pt idx="7">
                  <c:v>0.080401026193637</c:v>
                </c:pt>
                <c:pt idx="8">
                  <c:v>0.0812211334092654</c:v>
                </c:pt>
                <c:pt idx="9">
                  <c:v>0.082041240624894</c:v>
                </c:pt>
                <c:pt idx="10">
                  <c:v>0.0828613478405225</c:v>
                </c:pt>
                <c:pt idx="11">
                  <c:v>0.083681455056151</c:v>
                </c:pt>
                <c:pt idx="12">
                  <c:v>0.0845015622717794</c:v>
                </c:pt>
                <c:pt idx="13">
                  <c:v>0.0853216694874081</c:v>
                </c:pt>
                <c:pt idx="14">
                  <c:v>0.0861417767030365</c:v>
                </c:pt>
                <c:pt idx="15">
                  <c:v>0.0869618839186651</c:v>
                </c:pt>
                <c:pt idx="16">
                  <c:v>0.0877819911342936</c:v>
                </c:pt>
                <c:pt idx="17">
                  <c:v>0.0886020983499222</c:v>
                </c:pt>
                <c:pt idx="18">
                  <c:v>0.0894222055655507</c:v>
                </c:pt>
                <c:pt idx="19">
                  <c:v>0.0902423127811796</c:v>
                </c:pt>
                <c:pt idx="20">
                  <c:v>0.0910624199968273</c:v>
                </c:pt>
                <c:pt idx="21">
                  <c:v>0.0918825272124748</c:v>
                </c:pt>
                <c:pt idx="22">
                  <c:v>0.0927026344281224</c:v>
                </c:pt>
                <c:pt idx="23">
                  <c:v>0.0935227416437698</c:v>
                </c:pt>
                <c:pt idx="24">
                  <c:v>0.0943428488594175</c:v>
                </c:pt>
                <c:pt idx="25">
                  <c:v>0.0951629560750649</c:v>
                </c:pt>
                <c:pt idx="26">
                  <c:v>0.0959830632907124</c:v>
                </c:pt>
                <c:pt idx="27">
                  <c:v>0.09680317050636</c:v>
                </c:pt>
                <c:pt idx="28">
                  <c:v>0.0976232777220072</c:v>
                </c:pt>
                <c:pt idx="29">
                  <c:v>0.0984433849376544</c:v>
                </c:pt>
                <c:pt idx="30">
                  <c:v>0.0992634921533015</c:v>
                </c:pt>
                <c:pt idx="31">
                  <c:v>0.100083599368949</c:v>
                </c:pt>
                <c:pt idx="32">
                  <c:v>0.100903706584596</c:v>
                </c:pt>
                <c:pt idx="33">
                  <c:v>0.101723813800243</c:v>
                </c:pt>
                <c:pt idx="34">
                  <c:v>0.10254392101589</c:v>
                </c:pt>
                <c:pt idx="35">
                  <c:v>0.103364028231537</c:v>
                </c:pt>
                <c:pt idx="36">
                  <c:v>0.104184135447185</c:v>
                </c:pt>
                <c:pt idx="37">
                  <c:v>0.105004242662832</c:v>
                </c:pt>
                <c:pt idx="38">
                  <c:v>0.105824349878479</c:v>
                </c:pt>
                <c:pt idx="39">
                  <c:v>0.106644457094126</c:v>
                </c:pt>
                <c:pt idx="40">
                  <c:v>0.107464564309773</c:v>
                </c:pt>
                <c:pt idx="41">
                  <c:v>0.10828467152542</c:v>
                </c:pt>
                <c:pt idx="42">
                  <c:v>0.109104778741068</c:v>
                </c:pt>
                <c:pt idx="43">
                  <c:v>0.109924885956715</c:v>
                </c:pt>
                <c:pt idx="44">
                  <c:v>0.110744993172363</c:v>
                </c:pt>
                <c:pt idx="45">
                  <c:v>0.111565100388012</c:v>
                </c:pt>
                <c:pt idx="46">
                  <c:v>0.112385207603661</c:v>
                </c:pt>
                <c:pt idx="47">
                  <c:v>0.113205314819311</c:v>
                </c:pt>
                <c:pt idx="48">
                  <c:v>0.11402542203496</c:v>
                </c:pt>
                <c:pt idx="49">
                  <c:v>0.11484552925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8753536"/>
        <c:axId val="2138827264"/>
      </c:scatterChart>
      <c:valAx>
        <c:axId val="2138753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Standardavvik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8827264"/>
        <c:crosses val="autoZero"/>
        <c:crossBetween val="midCat"/>
      </c:valAx>
      <c:valAx>
        <c:axId val="21388272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8753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Grunndata Norge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 4-1,2 tabell 4-5'!$S$71</c:f>
              <c:strCache>
                <c:ptCount val="1"/>
                <c:pt idx="0">
                  <c:v>Kjøpesenter</c:v>
                </c:pt>
              </c:strCache>
            </c:strRef>
          </c:tx>
          <c:spPr>
            <a:ln w="19050" cap="rnd">
              <a:solidFill>
                <a:schemeClr val="dk1">
                  <a:tint val="8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4-5'!$R$72:$R$84</c:f>
              <c:numCache>
                <c:formatCode>General</c:formatCode>
                <c:ptCount val="13"/>
                <c:pt idx="0">
                  <c:v>2000.0</c:v>
                </c:pt>
                <c:pt idx="1">
                  <c:v>2001.0</c:v>
                </c:pt>
                <c:pt idx="2">
                  <c:v>2002.0</c:v>
                </c:pt>
                <c:pt idx="3">
                  <c:v>2003.0</c:v>
                </c:pt>
                <c:pt idx="4">
                  <c:v>2004.0</c:v>
                </c:pt>
                <c:pt idx="5">
                  <c:v>2005.0</c:v>
                </c:pt>
                <c:pt idx="6">
                  <c:v>2006.0</c:v>
                </c:pt>
                <c:pt idx="7">
                  <c:v>2007.0</c:v>
                </c:pt>
                <c:pt idx="8">
                  <c:v>2008.0</c:v>
                </c:pt>
                <c:pt idx="9">
                  <c:v>2009.0</c:v>
                </c:pt>
                <c:pt idx="10">
                  <c:v>2010.0</c:v>
                </c:pt>
                <c:pt idx="11">
                  <c:v>2011.0</c:v>
                </c:pt>
                <c:pt idx="12">
                  <c:v>2012.0</c:v>
                </c:pt>
              </c:numCache>
            </c:numRef>
          </c:xVal>
          <c:yVal>
            <c:numRef>
              <c:f>'Figur 4-1,2 tabell 4-5'!$S$72:$S$84</c:f>
              <c:numCache>
                <c:formatCode>General</c:formatCode>
                <c:ptCount val="13"/>
                <c:pt idx="0">
                  <c:v>0.1194565</c:v>
                </c:pt>
                <c:pt idx="1">
                  <c:v>0.1178273</c:v>
                </c:pt>
                <c:pt idx="2">
                  <c:v>0.1243747</c:v>
                </c:pt>
                <c:pt idx="3">
                  <c:v>0.1332795</c:v>
                </c:pt>
                <c:pt idx="4">
                  <c:v>0.1278316</c:v>
                </c:pt>
                <c:pt idx="5">
                  <c:v>0.1698375</c:v>
                </c:pt>
                <c:pt idx="6">
                  <c:v>0.1648809</c:v>
                </c:pt>
                <c:pt idx="7">
                  <c:v>0.1901413</c:v>
                </c:pt>
                <c:pt idx="8">
                  <c:v>-0.005236</c:v>
                </c:pt>
                <c:pt idx="9">
                  <c:v>0.0423439</c:v>
                </c:pt>
                <c:pt idx="10">
                  <c:v>0.0643434</c:v>
                </c:pt>
                <c:pt idx="11">
                  <c:v>0.058553</c:v>
                </c:pt>
                <c:pt idx="12">
                  <c:v>0.0393596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'Figur 4-1,2 tabell 4-5'!$T$71</c:f>
              <c:strCache>
                <c:ptCount val="1"/>
                <c:pt idx="0">
                  <c:v>Annen handel</c:v>
                </c:pt>
              </c:strCache>
            </c:strRef>
          </c:tx>
          <c:spPr>
            <a:ln w="19050" cap="rnd">
              <a:solidFill>
                <a:schemeClr val="dk1">
                  <a:tint val="5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4-5'!$R$72:$R$84</c:f>
              <c:numCache>
                <c:formatCode>General</c:formatCode>
                <c:ptCount val="13"/>
                <c:pt idx="0">
                  <c:v>2000.0</c:v>
                </c:pt>
                <c:pt idx="1">
                  <c:v>2001.0</c:v>
                </c:pt>
                <c:pt idx="2">
                  <c:v>2002.0</c:v>
                </c:pt>
                <c:pt idx="3">
                  <c:v>2003.0</c:v>
                </c:pt>
                <c:pt idx="4">
                  <c:v>2004.0</c:v>
                </c:pt>
                <c:pt idx="5">
                  <c:v>2005.0</c:v>
                </c:pt>
                <c:pt idx="6">
                  <c:v>2006.0</c:v>
                </c:pt>
                <c:pt idx="7">
                  <c:v>2007.0</c:v>
                </c:pt>
                <c:pt idx="8">
                  <c:v>2008.0</c:v>
                </c:pt>
                <c:pt idx="9">
                  <c:v>2009.0</c:v>
                </c:pt>
                <c:pt idx="10">
                  <c:v>2010.0</c:v>
                </c:pt>
                <c:pt idx="11">
                  <c:v>2011.0</c:v>
                </c:pt>
                <c:pt idx="12">
                  <c:v>2012.0</c:v>
                </c:pt>
              </c:numCache>
            </c:numRef>
          </c:xVal>
          <c:yVal>
            <c:numRef>
              <c:f>'Figur 4-1,2 tabell 4-5'!$T$72:$T$84</c:f>
              <c:numCache>
                <c:formatCode>General</c:formatCode>
                <c:ptCount val="13"/>
                <c:pt idx="0">
                  <c:v>0.1231267</c:v>
                </c:pt>
                <c:pt idx="1">
                  <c:v>0.160973</c:v>
                </c:pt>
                <c:pt idx="2">
                  <c:v>0.1508464</c:v>
                </c:pt>
                <c:pt idx="3">
                  <c:v>0.2508596</c:v>
                </c:pt>
                <c:pt idx="4">
                  <c:v>0.1446228</c:v>
                </c:pt>
                <c:pt idx="5">
                  <c:v>0.2603195</c:v>
                </c:pt>
                <c:pt idx="6">
                  <c:v>0.1386522</c:v>
                </c:pt>
                <c:pt idx="7">
                  <c:v>0.0856719</c:v>
                </c:pt>
                <c:pt idx="8">
                  <c:v>0.0084495</c:v>
                </c:pt>
                <c:pt idx="9">
                  <c:v>0.0712698</c:v>
                </c:pt>
                <c:pt idx="10">
                  <c:v>0.119524</c:v>
                </c:pt>
                <c:pt idx="11">
                  <c:v>0.0604043</c:v>
                </c:pt>
                <c:pt idx="12">
                  <c:v>0.0486737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'Figur 4-1,2 tabell 4-5'!$U$71</c:f>
              <c:strCache>
                <c:ptCount val="1"/>
                <c:pt idx="0">
                  <c:v>Kontor Oslo-SBD</c:v>
                </c:pt>
              </c:strCache>
            </c:strRef>
          </c:tx>
          <c:spPr>
            <a:ln w="19050" cap="rnd">
              <a:solidFill>
                <a:schemeClr val="dk1">
                  <a:tint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4-5'!$R$72:$R$84</c:f>
              <c:numCache>
                <c:formatCode>General</c:formatCode>
                <c:ptCount val="13"/>
                <c:pt idx="0">
                  <c:v>2000.0</c:v>
                </c:pt>
                <c:pt idx="1">
                  <c:v>2001.0</c:v>
                </c:pt>
                <c:pt idx="2">
                  <c:v>2002.0</c:v>
                </c:pt>
                <c:pt idx="3">
                  <c:v>2003.0</c:v>
                </c:pt>
                <c:pt idx="4">
                  <c:v>2004.0</c:v>
                </c:pt>
                <c:pt idx="5">
                  <c:v>2005.0</c:v>
                </c:pt>
                <c:pt idx="6">
                  <c:v>2006.0</c:v>
                </c:pt>
                <c:pt idx="7">
                  <c:v>2007.0</c:v>
                </c:pt>
                <c:pt idx="8">
                  <c:v>2008.0</c:v>
                </c:pt>
                <c:pt idx="9">
                  <c:v>2009.0</c:v>
                </c:pt>
                <c:pt idx="10">
                  <c:v>2010.0</c:v>
                </c:pt>
                <c:pt idx="11">
                  <c:v>2011.0</c:v>
                </c:pt>
                <c:pt idx="12">
                  <c:v>2012.0</c:v>
                </c:pt>
              </c:numCache>
            </c:numRef>
          </c:xVal>
          <c:yVal>
            <c:numRef>
              <c:f>'Figur 4-1,2 tabell 4-5'!$U$72:$U$84</c:f>
              <c:numCache>
                <c:formatCode>General</c:formatCode>
                <c:ptCount val="13"/>
                <c:pt idx="0">
                  <c:v>0.1177523</c:v>
                </c:pt>
                <c:pt idx="1">
                  <c:v>0.1044977</c:v>
                </c:pt>
                <c:pt idx="2">
                  <c:v>0.0375926</c:v>
                </c:pt>
                <c:pt idx="3">
                  <c:v>0.0780171</c:v>
                </c:pt>
                <c:pt idx="4">
                  <c:v>0.0999586</c:v>
                </c:pt>
                <c:pt idx="5">
                  <c:v>0.1393842</c:v>
                </c:pt>
                <c:pt idx="6">
                  <c:v>0.2204631</c:v>
                </c:pt>
                <c:pt idx="7">
                  <c:v>0.222564</c:v>
                </c:pt>
                <c:pt idx="8">
                  <c:v>-0.1016004</c:v>
                </c:pt>
                <c:pt idx="9">
                  <c:v>0.0027985</c:v>
                </c:pt>
                <c:pt idx="10">
                  <c:v>0.1017012</c:v>
                </c:pt>
                <c:pt idx="11">
                  <c:v>0.1207673</c:v>
                </c:pt>
                <c:pt idx="12">
                  <c:v>0.0592896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'Figur 4-1,2 tabell 4-5'!$V$71</c:f>
              <c:strCache>
                <c:ptCount val="1"/>
                <c:pt idx="0">
                  <c:v>Kontor Oslo sentrum</c:v>
                </c:pt>
              </c:strCache>
            </c:strRef>
          </c:tx>
          <c:spPr>
            <a:ln w="19050" cap="rnd">
              <a:solidFill>
                <a:schemeClr val="dk1">
                  <a:tint val="9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4-5'!$R$72:$R$84</c:f>
              <c:numCache>
                <c:formatCode>General</c:formatCode>
                <c:ptCount val="13"/>
                <c:pt idx="0">
                  <c:v>2000.0</c:v>
                </c:pt>
                <c:pt idx="1">
                  <c:v>2001.0</c:v>
                </c:pt>
                <c:pt idx="2">
                  <c:v>2002.0</c:v>
                </c:pt>
                <c:pt idx="3">
                  <c:v>2003.0</c:v>
                </c:pt>
                <c:pt idx="4">
                  <c:v>2004.0</c:v>
                </c:pt>
                <c:pt idx="5">
                  <c:v>2005.0</c:v>
                </c:pt>
                <c:pt idx="6">
                  <c:v>2006.0</c:v>
                </c:pt>
                <c:pt idx="7">
                  <c:v>2007.0</c:v>
                </c:pt>
                <c:pt idx="8">
                  <c:v>2008.0</c:v>
                </c:pt>
                <c:pt idx="9">
                  <c:v>2009.0</c:v>
                </c:pt>
                <c:pt idx="10">
                  <c:v>2010.0</c:v>
                </c:pt>
                <c:pt idx="11">
                  <c:v>2011.0</c:v>
                </c:pt>
                <c:pt idx="12">
                  <c:v>2012.0</c:v>
                </c:pt>
              </c:numCache>
            </c:numRef>
          </c:xVal>
          <c:yVal>
            <c:numRef>
              <c:f>'Figur 4-1,2 tabell 4-5'!$V$72:$V$84</c:f>
              <c:numCache>
                <c:formatCode>General</c:formatCode>
                <c:ptCount val="13"/>
                <c:pt idx="0">
                  <c:v>0.2472823</c:v>
                </c:pt>
                <c:pt idx="1">
                  <c:v>0.0958852</c:v>
                </c:pt>
                <c:pt idx="2">
                  <c:v>0.0271096</c:v>
                </c:pt>
                <c:pt idx="3">
                  <c:v>0.0571369</c:v>
                </c:pt>
                <c:pt idx="4">
                  <c:v>0.1302724</c:v>
                </c:pt>
                <c:pt idx="5">
                  <c:v>0.153249</c:v>
                </c:pt>
                <c:pt idx="6">
                  <c:v>0.1627375</c:v>
                </c:pt>
                <c:pt idx="7">
                  <c:v>0.1832229</c:v>
                </c:pt>
                <c:pt idx="8">
                  <c:v>-0.0837913</c:v>
                </c:pt>
                <c:pt idx="9">
                  <c:v>0.0446599</c:v>
                </c:pt>
                <c:pt idx="10">
                  <c:v>0.1106695</c:v>
                </c:pt>
                <c:pt idx="11">
                  <c:v>0.0881601</c:v>
                </c:pt>
                <c:pt idx="12">
                  <c:v>0.0720358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'Figur 4-1,2 tabell 4-5'!$W$71</c:f>
              <c:strCache>
                <c:ptCount val="1"/>
                <c:pt idx="0">
                  <c:v>Kontor Oslo vest og nord     </c:v>
                </c:pt>
              </c:strCache>
            </c:strRef>
          </c:tx>
          <c:spPr>
            <a:ln w="19050" cap="rnd">
              <a:solidFill>
                <a:schemeClr val="dk1">
                  <a:tint val="3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4-5'!$R$72:$R$84</c:f>
              <c:numCache>
                <c:formatCode>General</c:formatCode>
                <c:ptCount val="13"/>
                <c:pt idx="0">
                  <c:v>2000.0</c:v>
                </c:pt>
                <c:pt idx="1">
                  <c:v>2001.0</c:v>
                </c:pt>
                <c:pt idx="2">
                  <c:v>2002.0</c:v>
                </c:pt>
                <c:pt idx="3">
                  <c:v>2003.0</c:v>
                </c:pt>
                <c:pt idx="4">
                  <c:v>2004.0</c:v>
                </c:pt>
                <c:pt idx="5">
                  <c:v>2005.0</c:v>
                </c:pt>
                <c:pt idx="6">
                  <c:v>2006.0</c:v>
                </c:pt>
                <c:pt idx="7">
                  <c:v>2007.0</c:v>
                </c:pt>
                <c:pt idx="8">
                  <c:v>2008.0</c:v>
                </c:pt>
                <c:pt idx="9">
                  <c:v>2009.0</c:v>
                </c:pt>
                <c:pt idx="10">
                  <c:v>2010.0</c:v>
                </c:pt>
                <c:pt idx="11">
                  <c:v>2011.0</c:v>
                </c:pt>
                <c:pt idx="12">
                  <c:v>2012.0</c:v>
                </c:pt>
              </c:numCache>
            </c:numRef>
          </c:xVal>
          <c:yVal>
            <c:numRef>
              <c:f>'Figur 4-1,2 tabell 4-5'!$W$72:$W$84</c:f>
              <c:numCache>
                <c:formatCode>General</c:formatCode>
                <c:ptCount val="13"/>
                <c:pt idx="0">
                  <c:v>0.0926749</c:v>
                </c:pt>
                <c:pt idx="1">
                  <c:v>0.1164629</c:v>
                </c:pt>
                <c:pt idx="2">
                  <c:v>0.0585021</c:v>
                </c:pt>
                <c:pt idx="3">
                  <c:v>0.0078775</c:v>
                </c:pt>
                <c:pt idx="4">
                  <c:v>0.0703222</c:v>
                </c:pt>
                <c:pt idx="5">
                  <c:v>0.0991041</c:v>
                </c:pt>
                <c:pt idx="6">
                  <c:v>0.1667422</c:v>
                </c:pt>
                <c:pt idx="7">
                  <c:v>0.2197793</c:v>
                </c:pt>
                <c:pt idx="8">
                  <c:v>-0.0206326</c:v>
                </c:pt>
                <c:pt idx="9">
                  <c:v>0.0348515</c:v>
                </c:pt>
                <c:pt idx="10">
                  <c:v>0.0612652</c:v>
                </c:pt>
                <c:pt idx="11">
                  <c:v>0.0609236</c:v>
                </c:pt>
                <c:pt idx="12">
                  <c:v>0.036147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'Figur 4-1,2 tabell 4-5'!$X$71</c:f>
              <c:strCache>
                <c:ptCount val="1"/>
                <c:pt idx="0">
                  <c:v>Kontor Oslo øst og sør</c:v>
                </c:pt>
              </c:strCache>
            </c:strRef>
          </c:tx>
          <c:spPr>
            <a:ln w="19050" cap="rnd">
              <a:solidFill>
                <a:schemeClr val="dk1">
                  <a:tint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4-5'!$R$72:$R$84</c:f>
              <c:numCache>
                <c:formatCode>General</c:formatCode>
                <c:ptCount val="13"/>
                <c:pt idx="0">
                  <c:v>2000.0</c:v>
                </c:pt>
                <c:pt idx="1">
                  <c:v>2001.0</c:v>
                </c:pt>
                <c:pt idx="2">
                  <c:v>2002.0</c:v>
                </c:pt>
                <c:pt idx="3">
                  <c:v>2003.0</c:v>
                </c:pt>
                <c:pt idx="4">
                  <c:v>2004.0</c:v>
                </c:pt>
                <c:pt idx="5">
                  <c:v>2005.0</c:v>
                </c:pt>
                <c:pt idx="6">
                  <c:v>2006.0</c:v>
                </c:pt>
                <c:pt idx="7">
                  <c:v>2007.0</c:v>
                </c:pt>
                <c:pt idx="8">
                  <c:v>2008.0</c:v>
                </c:pt>
                <c:pt idx="9">
                  <c:v>2009.0</c:v>
                </c:pt>
                <c:pt idx="10">
                  <c:v>2010.0</c:v>
                </c:pt>
                <c:pt idx="11">
                  <c:v>2011.0</c:v>
                </c:pt>
                <c:pt idx="12">
                  <c:v>2012.0</c:v>
                </c:pt>
              </c:numCache>
            </c:numRef>
          </c:xVal>
          <c:yVal>
            <c:numRef>
              <c:f>'Figur 4-1,2 tabell 4-5'!$X$72:$X$84</c:f>
              <c:numCache>
                <c:formatCode>General</c:formatCode>
                <c:ptCount val="13"/>
                <c:pt idx="0">
                  <c:v>0.0853733</c:v>
                </c:pt>
                <c:pt idx="1">
                  <c:v>0.1264571</c:v>
                </c:pt>
                <c:pt idx="2">
                  <c:v>0.0468086</c:v>
                </c:pt>
                <c:pt idx="3">
                  <c:v>0.0968193</c:v>
                </c:pt>
                <c:pt idx="4">
                  <c:v>0.0810491</c:v>
                </c:pt>
                <c:pt idx="5">
                  <c:v>0.127768</c:v>
                </c:pt>
                <c:pt idx="6">
                  <c:v>0.1514351</c:v>
                </c:pt>
                <c:pt idx="7">
                  <c:v>0.1485377</c:v>
                </c:pt>
                <c:pt idx="8">
                  <c:v>-0.1055236</c:v>
                </c:pt>
                <c:pt idx="9">
                  <c:v>0.0393899</c:v>
                </c:pt>
                <c:pt idx="10">
                  <c:v>0.0847868</c:v>
                </c:pt>
                <c:pt idx="11">
                  <c:v>0.0993527</c:v>
                </c:pt>
                <c:pt idx="12">
                  <c:v>0.0344289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'Figur 4-1,2 tabell 4-5'!$Y$71</c:f>
              <c:strCache>
                <c:ptCount val="1"/>
                <c:pt idx="0">
                  <c:v>Kontor Bergen</c:v>
                </c:pt>
              </c:strCache>
            </c:strRef>
          </c:tx>
          <c:spPr>
            <a:ln w="19050" cap="rnd">
              <a:solidFill>
                <a:schemeClr val="dk1">
                  <a:tint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4-5'!$R$72:$R$84</c:f>
              <c:numCache>
                <c:formatCode>General</c:formatCode>
                <c:ptCount val="13"/>
                <c:pt idx="0">
                  <c:v>2000.0</c:v>
                </c:pt>
                <c:pt idx="1">
                  <c:v>2001.0</c:v>
                </c:pt>
                <c:pt idx="2">
                  <c:v>2002.0</c:v>
                </c:pt>
                <c:pt idx="3">
                  <c:v>2003.0</c:v>
                </c:pt>
                <c:pt idx="4">
                  <c:v>2004.0</c:v>
                </c:pt>
                <c:pt idx="5">
                  <c:v>2005.0</c:v>
                </c:pt>
                <c:pt idx="6">
                  <c:v>2006.0</c:v>
                </c:pt>
                <c:pt idx="7">
                  <c:v>2007.0</c:v>
                </c:pt>
                <c:pt idx="8">
                  <c:v>2008.0</c:v>
                </c:pt>
                <c:pt idx="9">
                  <c:v>2009.0</c:v>
                </c:pt>
                <c:pt idx="10">
                  <c:v>2010.0</c:v>
                </c:pt>
                <c:pt idx="11">
                  <c:v>2011.0</c:v>
                </c:pt>
                <c:pt idx="12">
                  <c:v>2012.0</c:v>
                </c:pt>
              </c:numCache>
            </c:numRef>
          </c:xVal>
          <c:yVal>
            <c:numRef>
              <c:f>'Figur 4-1,2 tabell 4-5'!$Y$72:$Y$84</c:f>
              <c:numCache>
                <c:formatCode>General</c:formatCode>
                <c:ptCount val="13"/>
                <c:pt idx="2">
                  <c:v>0.0950123</c:v>
                </c:pt>
                <c:pt idx="3">
                  <c:v>0.1198136</c:v>
                </c:pt>
                <c:pt idx="4">
                  <c:v>0.0885149</c:v>
                </c:pt>
                <c:pt idx="5">
                  <c:v>0.2247287</c:v>
                </c:pt>
                <c:pt idx="6">
                  <c:v>0.3086357</c:v>
                </c:pt>
                <c:pt idx="7">
                  <c:v>0.1140078</c:v>
                </c:pt>
                <c:pt idx="8">
                  <c:v>-0.0569841</c:v>
                </c:pt>
                <c:pt idx="9">
                  <c:v>0.0816988</c:v>
                </c:pt>
                <c:pt idx="10">
                  <c:v>0.0844023</c:v>
                </c:pt>
                <c:pt idx="11">
                  <c:v>0.0770377</c:v>
                </c:pt>
                <c:pt idx="12">
                  <c:v>0.0588975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'Figur 4-1,2 tabell 4-5'!$Z$71</c:f>
              <c:strCache>
                <c:ptCount val="1"/>
                <c:pt idx="0">
                  <c:v>Kontor Trondheim</c:v>
                </c:pt>
              </c:strCache>
            </c:strRef>
          </c:tx>
          <c:spPr>
            <a:ln w="19050" cap="rnd">
              <a:solidFill>
                <a:schemeClr val="dk1">
                  <a:tint val="8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4-5'!$R$72:$R$84</c:f>
              <c:numCache>
                <c:formatCode>General</c:formatCode>
                <c:ptCount val="13"/>
                <c:pt idx="0">
                  <c:v>2000.0</c:v>
                </c:pt>
                <c:pt idx="1">
                  <c:v>2001.0</c:v>
                </c:pt>
                <c:pt idx="2">
                  <c:v>2002.0</c:v>
                </c:pt>
                <c:pt idx="3">
                  <c:v>2003.0</c:v>
                </c:pt>
                <c:pt idx="4">
                  <c:v>2004.0</c:v>
                </c:pt>
                <c:pt idx="5">
                  <c:v>2005.0</c:v>
                </c:pt>
                <c:pt idx="6">
                  <c:v>2006.0</c:v>
                </c:pt>
                <c:pt idx="7">
                  <c:v>2007.0</c:v>
                </c:pt>
                <c:pt idx="8">
                  <c:v>2008.0</c:v>
                </c:pt>
                <c:pt idx="9">
                  <c:v>2009.0</c:v>
                </c:pt>
                <c:pt idx="10">
                  <c:v>2010.0</c:v>
                </c:pt>
                <c:pt idx="11">
                  <c:v>2011.0</c:v>
                </c:pt>
                <c:pt idx="12">
                  <c:v>2012.0</c:v>
                </c:pt>
              </c:numCache>
            </c:numRef>
          </c:xVal>
          <c:yVal>
            <c:numRef>
              <c:f>'Figur 4-1,2 tabell 4-5'!$Z$72:$Z$84</c:f>
              <c:numCache>
                <c:formatCode>General</c:formatCode>
                <c:ptCount val="13"/>
                <c:pt idx="1">
                  <c:v>0.0414835</c:v>
                </c:pt>
                <c:pt idx="2">
                  <c:v>0.0962524</c:v>
                </c:pt>
                <c:pt idx="3">
                  <c:v>0.0751736</c:v>
                </c:pt>
                <c:pt idx="4">
                  <c:v>0.119515</c:v>
                </c:pt>
                <c:pt idx="5">
                  <c:v>0.1543349</c:v>
                </c:pt>
                <c:pt idx="6">
                  <c:v>0.1423409</c:v>
                </c:pt>
                <c:pt idx="7">
                  <c:v>0.168993</c:v>
                </c:pt>
                <c:pt idx="8">
                  <c:v>-0.1125286</c:v>
                </c:pt>
                <c:pt idx="9">
                  <c:v>0.0552728</c:v>
                </c:pt>
                <c:pt idx="10">
                  <c:v>0.0578189</c:v>
                </c:pt>
                <c:pt idx="11">
                  <c:v>0.0896034</c:v>
                </c:pt>
                <c:pt idx="12">
                  <c:v>0.0724047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'Figur 4-1,2 tabell 4-5'!$AA$71</c:f>
              <c:strCache>
                <c:ptCount val="1"/>
                <c:pt idx="0">
                  <c:v>Kontor Stavanger</c:v>
                </c:pt>
              </c:strCache>
            </c:strRef>
          </c:tx>
          <c:spPr>
            <a:ln w="19050" cap="rnd">
              <a:solidFill>
                <a:schemeClr val="dk1">
                  <a:tint val="5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4-5'!$R$72:$R$84</c:f>
              <c:numCache>
                <c:formatCode>General</c:formatCode>
                <c:ptCount val="13"/>
                <c:pt idx="0">
                  <c:v>2000.0</c:v>
                </c:pt>
                <c:pt idx="1">
                  <c:v>2001.0</c:v>
                </c:pt>
                <c:pt idx="2">
                  <c:v>2002.0</c:v>
                </c:pt>
                <c:pt idx="3">
                  <c:v>2003.0</c:v>
                </c:pt>
                <c:pt idx="4">
                  <c:v>2004.0</c:v>
                </c:pt>
                <c:pt idx="5">
                  <c:v>2005.0</c:v>
                </c:pt>
                <c:pt idx="6">
                  <c:v>2006.0</c:v>
                </c:pt>
                <c:pt idx="7">
                  <c:v>2007.0</c:v>
                </c:pt>
                <c:pt idx="8">
                  <c:v>2008.0</c:v>
                </c:pt>
                <c:pt idx="9">
                  <c:v>2009.0</c:v>
                </c:pt>
                <c:pt idx="10">
                  <c:v>2010.0</c:v>
                </c:pt>
                <c:pt idx="11">
                  <c:v>2011.0</c:v>
                </c:pt>
                <c:pt idx="12">
                  <c:v>2012.0</c:v>
                </c:pt>
              </c:numCache>
            </c:numRef>
          </c:xVal>
          <c:yVal>
            <c:numRef>
              <c:f>'Figur 4-1,2 tabell 4-5'!$AA$72:$AA$84</c:f>
              <c:numCache>
                <c:formatCode>General</c:formatCode>
                <c:ptCount val="13"/>
                <c:pt idx="4">
                  <c:v>0.15706</c:v>
                </c:pt>
                <c:pt idx="5">
                  <c:v>0.293938</c:v>
                </c:pt>
                <c:pt idx="6">
                  <c:v>0.2532027</c:v>
                </c:pt>
                <c:pt idx="7">
                  <c:v>0.1701629</c:v>
                </c:pt>
                <c:pt idx="8">
                  <c:v>-0.1228309</c:v>
                </c:pt>
                <c:pt idx="9">
                  <c:v>0.0372899</c:v>
                </c:pt>
                <c:pt idx="10">
                  <c:v>0.1235855</c:v>
                </c:pt>
                <c:pt idx="11">
                  <c:v>0.1082784</c:v>
                </c:pt>
                <c:pt idx="12">
                  <c:v>0.0962967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'Figur 4-1,2 tabell 4-5'!$AB$71</c:f>
              <c:strCache>
                <c:ptCount val="1"/>
                <c:pt idx="0">
                  <c:v>Kontor resten av Norge</c:v>
                </c:pt>
              </c:strCache>
            </c:strRef>
          </c:tx>
          <c:spPr>
            <a:ln w="19050" cap="rnd">
              <a:solidFill>
                <a:schemeClr val="dk1">
                  <a:tint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4-5'!$R$72:$R$84</c:f>
              <c:numCache>
                <c:formatCode>General</c:formatCode>
                <c:ptCount val="13"/>
                <c:pt idx="0">
                  <c:v>2000.0</c:v>
                </c:pt>
                <c:pt idx="1">
                  <c:v>2001.0</c:v>
                </c:pt>
                <c:pt idx="2">
                  <c:v>2002.0</c:v>
                </c:pt>
                <c:pt idx="3">
                  <c:v>2003.0</c:v>
                </c:pt>
                <c:pt idx="4">
                  <c:v>2004.0</c:v>
                </c:pt>
                <c:pt idx="5">
                  <c:v>2005.0</c:v>
                </c:pt>
                <c:pt idx="6">
                  <c:v>2006.0</c:v>
                </c:pt>
                <c:pt idx="7">
                  <c:v>2007.0</c:v>
                </c:pt>
                <c:pt idx="8">
                  <c:v>2008.0</c:v>
                </c:pt>
                <c:pt idx="9">
                  <c:v>2009.0</c:v>
                </c:pt>
                <c:pt idx="10">
                  <c:v>2010.0</c:v>
                </c:pt>
                <c:pt idx="11">
                  <c:v>2011.0</c:v>
                </c:pt>
                <c:pt idx="12">
                  <c:v>2012.0</c:v>
                </c:pt>
              </c:numCache>
            </c:numRef>
          </c:xVal>
          <c:yVal>
            <c:numRef>
              <c:f>'Figur 4-1,2 tabell 4-5'!$AB$72:$AB$84</c:f>
              <c:numCache>
                <c:formatCode>General</c:formatCode>
                <c:ptCount val="13"/>
                <c:pt idx="0">
                  <c:v>0.1096161</c:v>
                </c:pt>
                <c:pt idx="1">
                  <c:v>0.1017162</c:v>
                </c:pt>
                <c:pt idx="2">
                  <c:v>0.0758197</c:v>
                </c:pt>
                <c:pt idx="3">
                  <c:v>0.0717053</c:v>
                </c:pt>
                <c:pt idx="4">
                  <c:v>0.0845846</c:v>
                </c:pt>
                <c:pt idx="5">
                  <c:v>0.2251424</c:v>
                </c:pt>
                <c:pt idx="6">
                  <c:v>0.1649825</c:v>
                </c:pt>
                <c:pt idx="7">
                  <c:v>0.122231</c:v>
                </c:pt>
                <c:pt idx="8">
                  <c:v>-0.0723101</c:v>
                </c:pt>
                <c:pt idx="9">
                  <c:v>0.0581213</c:v>
                </c:pt>
                <c:pt idx="10">
                  <c:v>0.0830387</c:v>
                </c:pt>
                <c:pt idx="11">
                  <c:v>0.0630739</c:v>
                </c:pt>
                <c:pt idx="12">
                  <c:v>0.0250122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'Figur 4-1,2 tabell 4-5'!$AC$71</c:f>
              <c:strCache>
                <c:ptCount val="1"/>
                <c:pt idx="0">
                  <c:v>Industriell logistikk</c:v>
                </c:pt>
              </c:strCache>
            </c:strRef>
          </c:tx>
          <c:spPr>
            <a:ln w="19050" cap="rnd">
              <a:solidFill>
                <a:schemeClr val="dk1">
                  <a:tint val="9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4-5'!$R$72:$R$84</c:f>
              <c:numCache>
                <c:formatCode>General</c:formatCode>
                <c:ptCount val="13"/>
                <c:pt idx="0">
                  <c:v>2000.0</c:v>
                </c:pt>
                <c:pt idx="1">
                  <c:v>2001.0</c:v>
                </c:pt>
                <c:pt idx="2">
                  <c:v>2002.0</c:v>
                </c:pt>
                <c:pt idx="3">
                  <c:v>2003.0</c:v>
                </c:pt>
                <c:pt idx="4">
                  <c:v>2004.0</c:v>
                </c:pt>
                <c:pt idx="5">
                  <c:v>2005.0</c:v>
                </c:pt>
                <c:pt idx="6">
                  <c:v>2006.0</c:v>
                </c:pt>
                <c:pt idx="7">
                  <c:v>2007.0</c:v>
                </c:pt>
                <c:pt idx="8">
                  <c:v>2008.0</c:v>
                </c:pt>
                <c:pt idx="9">
                  <c:v>2009.0</c:v>
                </c:pt>
                <c:pt idx="10">
                  <c:v>2010.0</c:v>
                </c:pt>
                <c:pt idx="11">
                  <c:v>2011.0</c:v>
                </c:pt>
                <c:pt idx="12">
                  <c:v>2012.0</c:v>
                </c:pt>
              </c:numCache>
            </c:numRef>
          </c:xVal>
          <c:yVal>
            <c:numRef>
              <c:f>'Figur 4-1,2 tabell 4-5'!$AC$72:$AC$84</c:f>
              <c:numCache>
                <c:formatCode>General</c:formatCode>
                <c:ptCount val="13"/>
                <c:pt idx="4">
                  <c:v>0.0994829</c:v>
                </c:pt>
                <c:pt idx="5">
                  <c:v>0.1898147</c:v>
                </c:pt>
                <c:pt idx="6">
                  <c:v>0.2124321</c:v>
                </c:pt>
                <c:pt idx="7">
                  <c:v>0.1181216</c:v>
                </c:pt>
                <c:pt idx="8">
                  <c:v>0.0100628</c:v>
                </c:pt>
                <c:pt idx="9">
                  <c:v>0.0709282</c:v>
                </c:pt>
                <c:pt idx="10">
                  <c:v>0.1016163</c:v>
                </c:pt>
                <c:pt idx="11">
                  <c:v>0.0322999</c:v>
                </c:pt>
                <c:pt idx="12">
                  <c:v>0.0420126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'Figur 4-1,2 tabell 4-5'!$AD$71</c:f>
              <c:strCache>
                <c:ptCount val="1"/>
                <c:pt idx="0">
                  <c:v>Andre</c:v>
                </c:pt>
              </c:strCache>
            </c:strRef>
          </c:tx>
          <c:spPr>
            <a:ln w="19050" cap="rnd">
              <a:solidFill>
                <a:schemeClr val="dk1">
                  <a:tint val="3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4-5'!$R$72:$R$84</c:f>
              <c:numCache>
                <c:formatCode>General</c:formatCode>
                <c:ptCount val="13"/>
                <c:pt idx="0">
                  <c:v>2000.0</c:v>
                </c:pt>
                <c:pt idx="1">
                  <c:v>2001.0</c:v>
                </c:pt>
                <c:pt idx="2">
                  <c:v>2002.0</c:v>
                </c:pt>
                <c:pt idx="3">
                  <c:v>2003.0</c:v>
                </c:pt>
                <c:pt idx="4">
                  <c:v>2004.0</c:v>
                </c:pt>
                <c:pt idx="5">
                  <c:v>2005.0</c:v>
                </c:pt>
                <c:pt idx="6">
                  <c:v>2006.0</c:v>
                </c:pt>
                <c:pt idx="7">
                  <c:v>2007.0</c:v>
                </c:pt>
                <c:pt idx="8">
                  <c:v>2008.0</c:v>
                </c:pt>
                <c:pt idx="9">
                  <c:v>2009.0</c:v>
                </c:pt>
                <c:pt idx="10">
                  <c:v>2010.0</c:v>
                </c:pt>
                <c:pt idx="11">
                  <c:v>2011.0</c:v>
                </c:pt>
                <c:pt idx="12">
                  <c:v>2012.0</c:v>
                </c:pt>
              </c:numCache>
            </c:numRef>
          </c:xVal>
          <c:yVal>
            <c:numRef>
              <c:f>'Figur 4-1,2 tabell 4-5'!$AD$72:$AD$84</c:f>
              <c:numCache>
                <c:formatCode>General</c:formatCode>
                <c:ptCount val="13"/>
                <c:pt idx="0">
                  <c:v>0.2066684</c:v>
                </c:pt>
                <c:pt idx="1">
                  <c:v>0.105214</c:v>
                </c:pt>
                <c:pt idx="2">
                  <c:v>0.0800559</c:v>
                </c:pt>
                <c:pt idx="3">
                  <c:v>0.0727809</c:v>
                </c:pt>
                <c:pt idx="4">
                  <c:v>0.1060734</c:v>
                </c:pt>
                <c:pt idx="5">
                  <c:v>0.1622437</c:v>
                </c:pt>
                <c:pt idx="6">
                  <c:v>0.1734229</c:v>
                </c:pt>
                <c:pt idx="7">
                  <c:v>0.2121386</c:v>
                </c:pt>
                <c:pt idx="8">
                  <c:v>-0.0287473</c:v>
                </c:pt>
                <c:pt idx="9">
                  <c:v>0.070321</c:v>
                </c:pt>
                <c:pt idx="10">
                  <c:v>0.0885626</c:v>
                </c:pt>
                <c:pt idx="11">
                  <c:v>0.0710814</c:v>
                </c:pt>
                <c:pt idx="12">
                  <c:v>0.049775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0859824"/>
        <c:axId val="-2130823424"/>
      </c:scatterChart>
      <c:valAx>
        <c:axId val="-2130859824"/>
        <c:scaling>
          <c:orientation val="minMax"/>
          <c:max val="2012.0"/>
          <c:min val="2000.0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30823424"/>
        <c:crosses val="autoZero"/>
        <c:crossBetween val="midCat"/>
      </c:valAx>
      <c:valAx>
        <c:axId val="-2130823424"/>
        <c:scaling>
          <c:orientation val="minMax"/>
          <c:max val="0.6"/>
          <c:min val="-0.8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30859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'Portefølje Danmark'!$BH$15</c:f>
              <c:strCache>
                <c:ptCount val="1"/>
                <c:pt idx="0">
                  <c:v>Aksjer, Eiendomsaksjer, Obligasjoner og Unotert eiendom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'Portefølje Danmark'!$BH$17:$BH$66</c:f>
              <c:numCache>
                <c:formatCode>General</c:formatCode>
                <c:ptCount val="50"/>
                <c:pt idx="0">
                  <c:v>0.022171074372426</c:v>
                </c:pt>
                <c:pt idx="1">
                  <c:v>0.0225776519234815</c:v>
                </c:pt>
                <c:pt idx="2">
                  <c:v>0.0236420583300972</c:v>
                </c:pt>
                <c:pt idx="3">
                  <c:v>0.0250526690641057</c:v>
                </c:pt>
                <c:pt idx="4">
                  <c:v>0.0267476272826499</c:v>
                </c:pt>
                <c:pt idx="5">
                  <c:v>0.0286765572573072</c:v>
                </c:pt>
                <c:pt idx="6">
                  <c:v>0.0307955246728439</c:v>
                </c:pt>
                <c:pt idx="7">
                  <c:v>0.033068017425966</c:v>
                </c:pt>
                <c:pt idx="8">
                  <c:v>0.0354645350449759</c:v>
                </c:pt>
                <c:pt idx="9">
                  <c:v>0.0379615957026667</c:v>
                </c:pt>
                <c:pt idx="10">
                  <c:v>0.040540625099932</c:v>
                </c:pt>
                <c:pt idx="11">
                  <c:v>0.0431869407524749</c:v>
                </c:pt>
                <c:pt idx="12">
                  <c:v>0.0458889033698392</c:v>
                </c:pt>
                <c:pt idx="13">
                  <c:v>0.0486372397066206</c:v>
                </c:pt>
                <c:pt idx="14">
                  <c:v>0.0514245150967521</c:v>
                </c:pt>
                <c:pt idx="15">
                  <c:v>0.0542447274161929</c:v>
                </c:pt>
                <c:pt idx="16">
                  <c:v>0.0570929959350718</c:v>
                </c:pt>
                <c:pt idx="17">
                  <c:v>0.0599656242807521</c:v>
                </c:pt>
                <c:pt idx="18">
                  <c:v>0.0628689166682384</c:v>
                </c:pt>
                <c:pt idx="19">
                  <c:v>0.0658033086812695</c:v>
                </c:pt>
                <c:pt idx="20">
                  <c:v>0.0687648191044938</c:v>
                </c:pt>
                <c:pt idx="21">
                  <c:v>0.0717500900504812</c:v>
                </c:pt>
                <c:pt idx="22">
                  <c:v>0.0747562750592701</c:v>
                </c:pt>
                <c:pt idx="23">
                  <c:v>0.0777809492223474</c:v>
                </c:pt>
                <c:pt idx="24">
                  <c:v>0.0812665338245538</c:v>
                </c:pt>
                <c:pt idx="25">
                  <c:v>0.0857244084212911</c:v>
                </c:pt>
                <c:pt idx="26">
                  <c:v>0.0910146701075705</c:v>
                </c:pt>
                <c:pt idx="27">
                  <c:v>0.097001223944268</c:v>
                </c:pt>
                <c:pt idx="28">
                  <c:v>0.103563391287019</c:v>
                </c:pt>
                <c:pt idx="29">
                  <c:v>0.110598760749554</c:v>
                </c:pt>
                <c:pt idx="30">
                  <c:v>0.118022739504268</c:v>
                </c:pt>
                <c:pt idx="31">
                  <c:v>0.125766527729496</c:v>
                </c:pt>
                <c:pt idx="32">
                  <c:v>0.133774598674271</c:v>
                </c:pt>
                <c:pt idx="33">
                  <c:v>0.142002247517695</c:v>
                </c:pt>
                <c:pt idx="34">
                  <c:v>0.150413445695449</c:v>
                </c:pt>
                <c:pt idx="35">
                  <c:v>0.158979062420701</c:v>
                </c:pt>
                <c:pt idx="36">
                  <c:v>0.167675434177577</c:v>
                </c:pt>
                <c:pt idx="37">
                  <c:v>0.176483232805271</c:v>
                </c:pt>
                <c:pt idx="38">
                  <c:v>0.185386577163629</c:v>
                </c:pt>
                <c:pt idx="39">
                  <c:v>0.194372338103391</c:v>
                </c:pt>
                <c:pt idx="40">
                  <c:v>0.203429594561357</c:v>
                </c:pt>
                <c:pt idx="41">
                  <c:v>0.212549206922313</c:v>
                </c:pt>
                <c:pt idx="42">
                  <c:v>0.221723481118931</c:v>
                </c:pt>
                <c:pt idx="43">
                  <c:v>0.230945902955598</c:v>
                </c:pt>
                <c:pt idx="44">
                  <c:v>0.240210926897054</c:v>
                </c:pt>
                <c:pt idx="45">
                  <c:v>0.249513807244796</c:v>
                </c:pt>
                <c:pt idx="46">
                  <c:v>0.258850462443342</c:v>
                </c:pt>
                <c:pt idx="47">
                  <c:v>0.26821736540492</c:v>
                </c:pt>
                <c:pt idx="48">
                  <c:v>0.277611454372235</c:v>
                </c:pt>
                <c:pt idx="49">
                  <c:v>0.287030060078904</c:v>
                </c:pt>
              </c:numCache>
            </c:numRef>
          </c:xVal>
          <c:yVal>
            <c:numRef>
              <c:f>'Portefølje Danmark'!$BI$17:$BI$66</c:f>
              <c:numCache>
                <c:formatCode>General</c:formatCode>
                <c:ptCount val="50"/>
                <c:pt idx="0">
                  <c:v>0.0687046554767863</c:v>
                </c:pt>
                <c:pt idx="1">
                  <c:v>0.069646305961954</c:v>
                </c:pt>
                <c:pt idx="2">
                  <c:v>0.0705879564471216</c:v>
                </c:pt>
                <c:pt idx="3">
                  <c:v>0.0715296069322893</c:v>
                </c:pt>
                <c:pt idx="4">
                  <c:v>0.0724712574174569</c:v>
                </c:pt>
                <c:pt idx="5">
                  <c:v>0.0734129079026245</c:v>
                </c:pt>
                <c:pt idx="6">
                  <c:v>0.074354558387792</c:v>
                </c:pt>
                <c:pt idx="7">
                  <c:v>0.0752962088729598</c:v>
                </c:pt>
                <c:pt idx="8">
                  <c:v>0.0762378593581275</c:v>
                </c:pt>
                <c:pt idx="9">
                  <c:v>0.0771795098432951</c:v>
                </c:pt>
                <c:pt idx="10">
                  <c:v>0.0781211603284628</c:v>
                </c:pt>
                <c:pt idx="11">
                  <c:v>0.0790628108136303</c:v>
                </c:pt>
                <c:pt idx="12">
                  <c:v>0.0800044612987978</c:v>
                </c:pt>
                <c:pt idx="13">
                  <c:v>0.0809461117839657</c:v>
                </c:pt>
                <c:pt idx="14">
                  <c:v>0.0818877622691332</c:v>
                </c:pt>
                <c:pt idx="15">
                  <c:v>0.082829412754301</c:v>
                </c:pt>
                <c:pt idx="16">
                  <c:v>0.0837710632394687</c:v>
                </c:pt>
                <c:pt idx="17">
                  <c:v>0.0847127137246361</c:v>
                </c:pt>
                <c:pt idx="18">
                  <c:v>0.0856543642098037</c:v>
                </c:pt>
                <c:pt idx="19">
                  <c:v>0.0865960146949715</c:v>
                </c:pt>
                <c:pt idx="20">
                  <c:v>0.087537665180139</c:v>
                </c:pt>
                <c:pt idx="21">
                  <c:v>0.0884793156653069</c:v>
                </c:pt>
                <c:pt idx="22">
                  <c:v>0.0894209661504743</c:v>
                </c:pt>
                <c:pt idx="23">
                  <c:v>0.090362616635642</c:v>
                </c:pt>
                <c:pt idx="24">
                  <c:v>0.0913042671208095</c:v>
                </c:pt>
                <c:pt idx="25">
                  <c:v>0.0922459176059767</c:v>
                </c:pt>
                <c:pt idx="26">
                  <c:v>0.0931875680911441</c:v>
                </c:pt>
                <c:pt idx="27">
                  <c:v>0.0941292185763116</c:v>
                </c:pt>
                <c:pt idx="28">
                  <c:v>0.0950708690614788</c:v>
                </c:pt>
                <c:pt idx="29">
                  <c:v>0.0960125195466463</c:v>
                </c:pt>
                <c:pt idx="30">
                  <c:v>0.0969541700318137</c:v>
                </c:pt>
                <c:pt idx="31">
                  <c:v>0.097895820516981</c:v>
                </c:pt>
                <c:pt idx="32">
                  <c:v>0.0988374710021484</c:v>
                </c:pt>
                <c:pt idx="33">
                  <c:v>0.0997791214873157</c:v>
                </c:pt>
                <c:pt idx="34">
                  <c:v>0.100720771972483</c:v>
                </c:pt>
                <c:pt idx="35">
                  <c:v>0.10166242245765</c:v>
                </c:pt>
                <c:pt idx="36">
                  <c:v>0.102604072942818</c:v>
                </c:pt>
                <c:pt idx="37">
                  <c:v>0.103545723427985</c:v>
                </c:pt>
                <c:pt idx="38">
                  <c:v>0.104487373913153</c:v>
                </c:pt>
                <c:pt idx="39">
                  <c:v>0.10542902439832</c:v>
                </c:pt>
                <c:pt idx="40">
                  <c:v>0.106370674883487</c:v>
                </c:pt>
                <c:pt idx="41">
                  <c:v>0.107312325368655</c:v>
                </c:pt>
                <c:pt idx="42">
                  <c:v>0.108253975853822</c:v>
                </c:pt>
                <c:pt idx="43">
                  <c:v>0.10919562633899</c:v>
                </c:pt>
                <c:pt idx="44">
                  <c:v>0.110137276824157</c:v>
                </c:pt>
                <c:pt idx="45">
                  <c:v>0.111078927309324</c:v>
                </c:pt>
                <c:pt idx="46">
                  <c:v>0.112020577794492</c:v>
                </c:pt>
                <c:pt idx="47">
                  <c:v>0.112962228279659</c:v>
                </c:pt>
                <c:pt idx="48">
                  <c:v>0.113903878764827</c:v>
                </c:pt>
                <c:pt idx="49">
                  <c:v>0.11484552925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'Portefølje Danmark'!$BH$68</c:f>
              <c:strCache>
                <c:ptCount val="1"/>
                <c:pt idx="0">
                  <c:v>Aksjer og Obligasjoner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'Portefølje Danmark'!$BH$70:$BH$119</c:f>
              <c:numCache>
                <c:formatCode>General</c:formatCode>
                <c:ptCount val="50"/>
                <c:pt idx="0">
                  <c:v>0.0307602305776148</c:v>
                </c:pt>
                <c:pt idx="1">
                  <c:v>0.0313067247091055</c:v>
                </c:pt>
                <c:pt idx="2">
                  <c:v>0.0328917724132157</c:v>
                </c:pt>
                <c:pt idx="3">
                  <c:v>0.0353760487703364</c:v>
                </c:pt>
                <c:pt idx="4">
                  <c:v>0.0385862593984832</c:v>
                </c:pt>
                <c:pt idx="5">
                  <c:v>0.0423576729268762</c:v>
                </c:pt>
                <c:pt idx="6">
                  <c:v>0.0465540970360374</c:v>
                </c:pt>
                <c:pt idx="7">
                  <c:v>0.0510708713411934</c:v>
                </c:pt>
                <c:pt idx="8">
                  <c:v>0.0558302991385864</c:v>
                </c:pt>
                <c:pt idx="9">
                  <c:v>0.0607753992821663</c:v>
                </c:pt>
                <c:pt idx="10">
                  <c:v>0.0658643641702917</c:v>
                </c:pt>
                <c:pt idx="11">
                  <c:v>0.0710662946188575</c:v>
                </c:pt>
                <c:pt idx="12">
                  <c:v>0.0763581066279093</c:v>
                </c:pt>
                <c:pt idx="13">
                  <c:v>0.0817223416110384</c:v>
                </c:pt>
                <c:pt idx="14">
                  <c:v>0.0871456266408759</c:v>
                </c:pt>
                <c:pt idx="15">
                  <c:v>0.092617589153021</c:v>
                </c:pt>
                <c:pt idx="16">
                  <c:v>0.0981300863754446</c:v>
                </c:pt>
                <c:pt idx="17">
                  <c:v>0.103676652806858</c:v>
                </c:pt>
                <c:pt idx="18">
                  <c:v>0.109252099641439</c:v>
                </c:pt>
                <c:pt idx="19">
                  <c:v>0.114852220999593</c:v>
                </c:pt>
                <c:pt idx="20">
                  <c:v>0.120473576001807</c:v>
                </c:pt>
                <c:pt idx="21">
                  <c:v>0.126113325284977</c:v>
                </c:pt>
                <c:pt idx="22">
                  <c:v>0.131769107031402</c:v>
                </c:pt>
                <c:pt idx="23">
                  <c:v>0.137438941988503</c:v>
                </c:pt>
                <c:pt idx="24">
                  <c:v>0.14312115998563</c:v>
                </c:pt>
                <c:pt idx="25">
                  <c:v>0.148814342554718</c:v>
                </c:pt>
                <c:pt idx="26">
                  <c:v>0.154517277732949</c:v>
                </c:pt>
                <c:pt idx="27">
                  <c:v>0.160228924166839</c:v>
                </c:pt>
                <c:pt idx="28">
                  <c:v>0.165948382381287</c:v>
                </c:pt>
                <c:pt idx="29">
                  <c:v>0.171674871614679</c:v>
                </c:pt>
                <c:pt idx="30">
                  <c:v>0.177407711011993</c:v>
                </c:pt>
                <c:pt idx="31">
                  <c:v>0.183146304256352</c:v>
                </c:pt>
                <c:pt idx="32">
                  <c:v>0.188890126932704</c:v>
                </c:pt>
                <c:pt idx="33">
                  <c:v>0.194638716077232</c:v>
                </c:pt>
                <c:pt idx="34">
                  <c:v>0.200391661486652</c:v>
                </c:pt>
                <c:pt idx="35">
                  <c:v>0.206148598453194</c:v>
                </c:pt>
                <c:pt idx="36">
                  <c:v>0.211909201661227</c:v>
                </c:pt>
                <c:pt idx="37">
                  <c:v>0.21767318003564</c:v>
                </c:pt>
                <c:pt idx="38">
                  <c:v>0.223440272374085</c:v>
                </c:pt>
                <c:pt idx="39">
                  <c:v>0.22921024362805</c:v>
                </c:pt>
                <c:pt idx="40">
                  <c:v>0.234982881723546</c:v>
                </c:pt>
                <c:pt idx="41">
                  <c:v>0.240757994832615</c:v>
                </c:pt>
                <c:pt idx="42">
                  <c:v>0.246535409023102</c:v>
                </c:pt>
                <c:pt idx="43">
                  <c:v>0.252314966227139</c:v>
                </c:pt>
                <c:pt idx="44">
                  <c:v>0.258096522479215</c:v>
                </c:pt>
                <c:pt idx="45">
                  <c:v>0.263879946383148</c:v>
                </c:pt>
                <c:pt idx="46">
                  <c:v>0.269665117774119</c:v>
                </c:pt>
                <c:pt idx="47">
                  <c:v>0.275451926547507</c:v>
                </c:pt>
                <c:pt idx="48">
                  <c:v>0.281240271630832</c:v>
                </c:pt>
                <c:pt idx="49">
                  <c:v>0.287030060078904</c:v>
                </c:pt>
              </c:numCache>
            </c:numRef>
          </c:xVal>
          <c:yVal>
            <c:numRef>
              <c:f>'Portefølje Danmark'!$BI$70:$BI$119</c:f>
              <c:numCache>
                <c:formatCode>General</c:formatCode>
                <c:ptCount val="50"/>
                <c:pt idx="0">
                  <c:v>0.0657543986609134</c:v>
                </c:pt>
                <c:pt idx="1">
                  <c:v>0.0667562584688537</c:v>
                </c:pt>
                <c:pt idx="2">
                  <c:v>0.067758118276794</c:v>
                </c:pt>
                <c:pt idx="3">
                  <c:v>0.0687599780847343</c:v>
                </c:pt>
                <c:pt idx="4">
                  <c:v>0.0697618378926747</c:v>
                </c:pt>
                <c:pt idx="5">
                  <c:v>0.070763697700615</c:v>
                </c:pt>
                <c:pt idx="6">
                  <c:v>0.0717655575085553</c:v>
                </c:pt>
                <c:pt idx="7">
                  <c:v>0.0727674173164956</c:v>
                </c:pt>
                <c:pt idx="8">
                  <c:v>0.0737692771244359</c:v>
                </c:pt>
                <c:pt idx="9">
                  <c:v>0.0747711369323762</c:v>
                </c:pt>
                <c:pt idx="10">
                  <c:v>0.0757729967403165</c:v>
                </c:pt>
                <c:pt idx="11">
                  <c:v>0.0767748565482568</c:v>
                </c:pt>
                <c:pt idx="12">
                  <c:v>0.0777767163561972</c:v>
                </c:pt>
                <c:pt idx="13">
                  <c:v>0.0787785761641374</c:v>
                </c:pt>
                <c:pt idx="14">
                  <c:v>0.0797804359720778</c:v>
                </c:pt>
                <c:pt idx="15">
                  <c:v>0.080782295780018</c:v>
                </c:pt>
                <c:pt idx="16">
                  <c:v>0.0817841555879584</c:v>
                </c:pt>
                <c:pt idx="17">
                  <c:v>0.0827860153958986</c:v>
                </c:pt>
                <c:pt idx="18">
                  <c:v>0.083787875203839</c:v>
                </c:pt>
                <c:pt idx="19">
                  <c:v>0.0847897350117792</c:v>
                </c:pt>
                <c:pt idx="20">
                  <c:v>0.0857915948197196</c:v>
                </c:pt>
                <c:pt idx="21">
                  <c:v>0.0867934546276598</c:v>
                </c:pt>
                <c:pt idx="22">
                  <c:v>0.0877953144356002</c:v>
                </c:pt>
                <c:pt idx="23">
                  <c:v>0.0887971742435406</c:v>
                </c:pt>
                <c:pt idx="24">
                  <c:v>0.0897990340514809</c:v>
                </c:pt>
                <c:pt idx="25">
                  <c:v>0.0908008938594211</c:v>
                </c:pt>
                <c:pt idx="26">
                  <c:v>0.0918027536673614</c:v>
                </c:pt>
                <c:pt idx="27">
                  <c:v>0.0928046134753053</c:v>
                </c:pt>
                <c:pt idx="28">
                  <c:v>0.0938064732832457</c:v>
                </c:pt>
                <c:pt idx="29">
                  <c:v>0.0948083330911861</c:v>
                </c:pt>
                <c:pt idx="30">
                  <c:v>0.0958101928991265</c:v>
                </c:pt>
                <c:pt idx="31">
                  <c:v>0.096812052707067</c:v>
                </c:pt>
                <c:pt idx="32">
                  <c:v>0.0978139125150074</c:v>
                </c:pt>
                <c:pt idx="33">
                  <c:v>0.0988157723229479</c:v>
                </c:pt>
                <c:pt idx="34">
                  <c:v>0.0998176321308883</c:v>
                </c:pt>
                <c:pt idx="35">
                  <c:v>0.100819491938829</c:v>
                </c:pt>
                <c:pt idx="36">
                  <c:v>0.101821351746769</c:v>
                </c:pt>
                <c:pt idx="37">
                  <c:v>0.10282321155471</c:v>
                </c:pt>
                <c:pt idx="38">
                  <c:v>0.10382507136265</c:v>
                </c:pt>
                <c:pt idx="39">
                  <c:v>0.10482693117059</c:v>
                </c:pt>
                <c:pt idx="40">
                  <c:v>0.105828790978531</c:v>
                </c:pt>
                <c:pt idx="41">
                  <c:v>0.106830650786471</c:v>
                </c:pt>
                <c:pt idx="42">
                  <c:v>0.107832510594412</c:v>
                </c:pt>
                <c:pt idx="43">
                  <c:v>0.108834370402352</c:v>
                </c:pt>
                <c:pt idx="44">
                  <c:v>0.109836230210293</c:v>
                </c:pt>
                <c:pt idx="45">
                  <c:v>0.110838090018233</c:v>
                </c:pt>
                <c:pt idx="46">
                  <c:v>0.111839949826173</c:v>
                </c:pt>
                <c:pt idx="47">
                  <c:v>0.112841809634114</c:v>
                </c:pt>
                <c:pt idx="48">
                  <c:v>0.113843669442054</c:v>
                </c:pt>
                <c:pt idx="49">
                  <c:v>0.11484552925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'Portefølje Danmark'!$BH$121</c:f>
              <c:strCache>
                <c:ptCount val="1"/>
                <c:pt idx="0">
                  <c:v>Aksjer, Obligasjoner og Unotert eiendom</c:v>
                </c:pt>
              </c:strCache>
            </c:strRef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'Portefølje Danmark'!$BH$123:$BH$172</c:f>
              <c:numCache>
                <c:formatCode>General</c:formatCode>
                <c:ptCount val="50"/>
                <c:pt idx="0">
                  <c:v>0.022171074372426</c:v>
                </c:pt>
                <c:pt idx="1">
                  <c:v>0.0225776519234815</c:v>
                </c:pt>
                <c:pt idx="2">
                  <c:v>0.0236420583300972</c:v>
                </c:pt>
                <c:pt idx="3">
                  <c:v>0.0250526690641057</c:v>
                </c:pt>
                <c:pt idx="4">
                  <c:v>0.0267476272826499</c:v>
                </c:pt>
                <c:pt idx="5">
                  <c:v>0.0286765572573072</c:v>
                </c:pt>
                <c:pt idx="6">
                  <c:v>0.0307955246728439</c:v>
                </c:pt>
                <c:pt idx="7">
                  <c:v>0.033068017425966</c:v>
                </c:pt>
                <c:pt idx="8">
                  <c:v>0.0354645350449759</c:v>
                </c:pt>
                <c:pt idx="9">
                  <c:v>0.0379615957026667</c:v>
                </c:pt>
                <c:pt idx="10">
                  <c:v>0.040540625099932</c:v>
                </c:pt>
                <c:pt idx="11">
                  <c:v>0.0431869407524749</c:v>
                </c:pt>
                <c:pt idx="12">
                  <c:v>0.0458889033698392</c:v>
                </c:pt>
                <c:pt idx="13">
                  <c:v>0.0486372397066206</c:v>
                </c:pt>
                <c:pt idx="14">
                  <c:v>0.0514245150967521</c:v>
                </c:pt>
                <c:pt idx="15">
                  <c:v>0.0542447274161929</c:v>
                </c:pt>
                <c:pt idx="16">
                  <c:v>0.0570929959350718</c:v>
                </c:pt>
                <c:pt idx="17">
                  <c:v>0.0599656242807521</c:v>
                </c:pt>
                <c:pt idx="18">
                  <c:v>0.0628689166682384</c:v>
                </c:pt>
                <c:pt idx="19">
                  <c:v>0.0658033086812695</c:v>
                </c:pt>
                <c:pt idx="20">
                  <c:v>0.0687648191044938</c:v>
                </c:pt>
                <c:pt idx="21">
                  <c:v>0.0717500900504812</c:v>
                </c:pt>
                <c:pt idx="22">
                  <c:v>0.0747562750592701</c:v>
                </c:pt>
                <c:pt idx="23">
                  <c:v>0.0777809492223474</c:v>
                </c:pt>
                <c:pt idx="24">
                  <c:v>0.0812665338245538</c:v>
                </c:pt>
                <c:pt idx="25">
                  <c:v>0.0857244084212911</c:v>
                </c:pt>
                <c:pt idx="26">
                  <c:v>0.0910146701075705</c:v>
                </c:pt>
                <c:pt idx="27">
                  <c:v>0.097001223944268</c:v>
                </c:pt>
                <c:pt idx="28">
                  <c:v>0.103563391287019</c:v>
                </c:pt>
                <c:pt idx="29">
                  <c:v>0.110598760749554</c:v>
                </c:pt>
                <c:pt idx="30">
                  <c:v>0.118022739504268</c:v>
                </c:pt>
                <c:pt idx="31">
                  <c:v>0.125766527729496</c:v>
                </c:pt>
                <c:pt idx="32">
                  <c:v>0.133774598674271</c:v>
                </c:pt>
                <c:pt idx="33">
                  <c:v>0.142002247517695</c:v>
                </c:pt>
                <c:pt idx="34">
                  <c:v>0.150413445695449</c:v>
                </c:pt>
                <c:pt idx="35">
                  <c:v>0.158979062420701</c:v>
                </c:pt>
                <c:pt idx="36">
                  <c:v>0.167675434177577</c:v>
                </c:pt>
                <c:pt idx="37">
                  <c:v>0.176483232805271</c:v>
                </c:pt>
                <c:pt idx="38">
                  <c:v>0.185386577163629</c:v>
                </c:pt>
                <c:pt idx="39">
                  <c:v>0.194372338103391</c:v>
                </c:pt>
                <c:pt idx="40">
                  <c:v>0.203429594561357</c:v>
                </c:pt>
                <c:pt idx="41">
                  <c:v>0.212549206922313</c:v>
                </c:pt>
                <c:pt idx="42">
                  <c:v>0.221723481118931</c:v>
                </c:pt>
                <c:pt idx="43">
                  <c:v>0.230945902955598</c:v>
                </c:pt>
                <c:pt idx="44">
                  <c:v>0.240210926897054</c:v>
                </c:pt>
                <c:pt idx="45">
                  <c:v>0.249513807244796</c:v>
                </c:pt>
                <c:pt idx="46">
                  <c:v>0.258850462443342</c:v>
                </c:pt>
                <c:pt idx="47">
                  <c:v>0.26821736540492</c:v>
                </c:pt>
                <c:pt idx="48">
                  <c:v>0.277611454372235</c:v>
                </c:pt>
                <c:pt idx="49">
                  <c:v>0.287030060078904</c:v>
                </c:pt>
              </c:numCache>
            </c:numRef>
          </c:xVal>
          <c:yVal>
            <c:numRef>
              <c:f>'Portefølje Danmark'!$BI$123:$BI$172</c:f>
              <c:numCache>
                <c:formatCode>General</c:formatCode>
                <c:ptCount val="50"/>
                <c:pt idx="0">
                  <c:v>0.0687046554767863</c:v>
                </c:pt>
                <c:pt idx="1">
                  <c:v>0.069646305961954</c:v>
                </c:pt>
                <c:pt idx="2">
                  <c:v>0.0705879564471216</c:v>
                </c:pt>
                <c:pt idx="3">
                  <c:v>0.0715296069322893</c:v>
                </c:pt>
                <c:pt idx="4">
                  <c:v>0.0724712574174569</c:v>
                </c:pt>
                <c:pt idx="5">
                  <c:v>0.0734129079026245</c:v>
                </c:pt>
                <c:pt idx="6">
                  <c:v>0.074354558387792</c:v>
                </c:pt>
                <c:pt idx="7">
                  <c:v>0.0752962088729598</c:v>
                </c:pt>
                <c:pt idx="8">
                  <c:v>0.0762378593581275</c:v>
                </c:pt>
                <c:pt idx="9">
                  <c:v>0.0771795098432951</c:v>
                </c:pt>
                <c:pt idx="10">
                  <c:v>0.0781211603284628</c:v>
                </c:pt>
                <c:pt idx="11">
                  <c:v>0.0790628108136303</c:v>
                </c:pt>
                <c:pt idx="12">
                  <c:v>0.0800044612987978</c:v>
                </c:pt>
                <c:pt idx="13">
                  <c:v>0.0809461117839657</c:v>
                </c:pt>
                <c:pt idx="14">
                  <c:v>0.0818877622691332</c:v>
                </c:pt>
                <c:pt idx="15">
                  <c:v>0.082829412754301</c:v>
                </c:pt>
                <c:pt idx="16">
                  <c:v>0.0837710632394687</c:v>
                </c:pt>
                <c:pt idx="17">
                  <c:v>0.0847127137246361</c:v>
                </c:pt>
                <c:pt idx="18">
                  <c:v>0.0856543642098037</c:v>
                </c:pt>
                <c:pt idx="19">
                  <c:v>0.0865960146949715</c:v>
                </c:pt>
                <c:pt idx="20">
                  <c:v>0.087537665180139</c:v>
                </c:pt>
                <c:pt idx="21">
                  <c:v>0.0884793156653069</c:v>
                </c:pt>
                <c:pt idx="22">
                  <c:v>0.0894209661504743</c:v>
                </c:pt>
                <c:pt idx="23">
                  <c:v>0.090362616635642</c:v>
                </c:pt>
                <c:pt idx="24">
                  <c:v>0.0913042671208095</c:v>
                </c:pt>
                <c:pt idx="25">
                  <c:v>0.0922459176059767</c:v>
                </c:pt>
                <c:pt idx="26">
                  <c:v>0.0931875680911441</c:v>
                </c:pt>
                <c:pt idx="27">
                  <c:v>0.0941292185763116</c:v>
                </c:pt>
                <c:pt idx="28">
                  <c:v>0.0950708690614788</c:v>
                </c:pt>
                <c:pt idx="29">
                  <c:v>0.0960125195466463</c:v>
                </c:pt>
                <c:pt idx="30">
                  <c:v>0.0969541700318137</c:v>
                </c:pt>
                <c:pt idx="31">
                  <c:v>0.097895820516981</c:v>
                </c:pt>
                <c:pt idx="32">
                  <c:v>0.0988374710021484</c:v>
                </c:pt>
                <c:pt idx="33">
                  <c:v>0.0997791214873157</c:v>
                </c:pt>
                <c:pt idx="34">
                  <c:v>0.100720771972483</c:v>
                </c:pt>
                <c:pt idx="35">
                  <c:v>0.10166242245765</c:v>
                </c:pt>
                <c:pt idx="36">
                  <c:v>0.102604072942818</c:v>
                </c:pt>
                <c:pt idx="37">
                  <c:v>0.103545723427985</c:v>
                </c:pt>
                <c:pt idx="38">
                  <c:v>0.104487373913153</c:v>
                </c:pt>
                <c:pt idx="39">
                  <c:v>0.10542902439832</c:v>
                </c:pt>
                <c:pt idx="40">
                  <c:v>0.106370674883487</c:v>
                </c:pt>
                <c:pt idx="41">
                  <c:v>0.107312325368655</c:v>
                </c:pt>
                <c:pt idx="42">
                  <c:v>0.108253975853822</c:v>
                </c:pt>
                <c:pt idx="43">
                  <c:v>0.10919562633899</c:v>
                </c:pt>
                <c:pt idx="44">
                  <c:v>0.110137276824157</c:v>
                </c:pt>
                <c:pt idx="45">
                  <c:v>0.111078927309324</c:v>
                </c:pt>
                <c:pt idx="46">
                  <c:v>0.112020577794492</c:v>
                </c:pt>
                <c:pt idx="47">
                  <c:v>0.112962228279659</c:v>
                </c:pt>
                <c:pt idx="48">
                  <c:v>0.113903878764827</c:v>
                </c:pt>
                <c:pt idx="49">
                  <c:v>0.11484552925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'Portefølje Danmark'!$BH$174</c:f>
              <c:strCache>
                <c:ptCount val="1"/>
                <c:pt idx="0">
                  <c:v>Aksjer, Eiendomsaksjer og Obligasjoner</c:v>
                </c:pt>
              </c:strCache>
            </c:strRef>
          </c:tx>
          <c:spPr>
            <a:ln w="19050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'Portefølje Danmark'!$BH$176:$BH$225</c:f>
              <c:numCache>
                <c:formatCode>General</c:formatCode>
                <c:ptCount val="50"/>
                <c:pt idx="0">
                  <c:v>0.0307602305776148</c:v>
                </c:pt>
                <c:pt idx="1">
                  <c:v>0.0313067247091055</c:v>
                </c:pt>
                <c:pt idx="2">
                  <c:v>0.0328917724132157</c:v>
                </c:pt>
                <c:pt idx="3">
                  <c:v>0.0353760487703364</c:v>
                </c:pt>
                <c:pt idx="4">
                  <c:v>0.0385862593984832</c:v>
                </c:pt>
                <c:pt idx="5">
                  <c:v>0.0423576729268762</c:v>
                </c:pt>
                <c:pt idx="6">
                  <c:v>0.0465540970360374</c:v>
                </c:pt>
                <c:pt idx="7">
                  <c:v>0.0510708713411934</c:v>
                </c:pt>
                <c:pt idx="8">
                  <c:v>0.0558302991385864</c:v>
                </c:pt>
                <c:pt idx="9">
                  <c:v>0.0607753992821663</c:v>
                </c:pt>
                <c:pt idx="10">
                  <c:v>0.0658643641702917</c:v>
                </c:pt>
                <c:pt idx="11">
                  <c:v>0.0710662946188575</c:v>
                </c:pt>
                <c:pt idx="12">
                  <c:v>0.0763581066279093</c:v>
                </c:pt>
                <c:pt idx="13">
                  <c:v>0.0817223416110384</c:v>
                </c:pt>
                <c:pt idx="14">
                  <c:v>0.0871456266408759</c:v>
                </c:pt>
                <c:pt idx="15">
                  <c:v>0.092617589153021</c:v>
                </c:pt>
                <c:pt idx="16">
                  <c:v>0.0981300863754446</c:v>
                </c:pt>
                <c:pt idx="17">
                  <c:v>0.103676652806858</c:v>
                </c:pt>
                <c:pt idx="18">
                  <c:v>0.109252099641439</c:v>
                </c:pt>
                <c:pt idx="19">
                  <c:v>0.114852220999593</c:v>
                </c:pt>
                <c:pt idx="20">
                  <c:v>0.120473576001807</c:v>
                </c:pt>
                <c:pt idx="21">
                  <c:v>0.126113325284977</c:v>
                </c:pt>
                <c:pt idx="22">
                  <c:v>0.131769107031402</c:v>
                </c:pt>
                <c:pt idx="23">
                  <c:v>0.137438941988503</c:v>
                </c:pt>
                <c:pt idx="24">
                  <c:v>0.14312115998563</c:v>
                </c:pt>
                <c:pt idx="25">
                  <c:v>0.148814342554718</c:v>
                </c:pt>
                <c:pt idx="26">
                  <c:v>0.154517277732949</c:v>
                </c:pt>
                <c:pt idx="27">
                  <c:v>0.160228924166839</c:v>
                </c:pt>
                <c:pt idx="28">
                  <c:v>0.165948382381287</c:v>
                </c:pt>
                <c:pt idx="29">
                  <c:v>0.171674871614679</c:v>
                </c:pt>
                <c:pt idx="30">
                  <c:v>0.177407711011993</c:v>
                </c:pt>
                <c:pt idx="31">
                  <c:v>0.183146304256352</c:v>
                </c:pt>
                <c:pt idx="32">
                  <c:v>0.188890126932704</c:v>
                </c:pt>
                <c:pt idx="33">
                  <c:v>0.194638716077232</c:v>
                </c:pt>
                <c:pt idx="34">
                  <c:v>0.200391661486652</c:v>
                </c:pt>
                <c:pt idx="35">
                  <c:v>0.206148598453194</c:v>
                </c:pt>
                <c:pt idx="36">
                  <c:v>0.211909201661227</c:v>
                </c:pt>
                <c:pt idx="37">
                  <c:v>0.21767318003564</c:v>
                </c:pt>
                <c:pt idx="38">
                  <c:v>0.223440272374085</c:v>
                </c:pt>
                <c:pt idx="39">
                  <c:v>0.22921024362805</c:v>
                </c:pt>
                <c:pt idx="40">
                  <c:v>0.234982881723546</c:v>
                </c:pt>
                <c:pt idx="41">
                  <c:v>0.240757994832615</c:v>
                </c:pt>
                <c:pt idx="42">
                  <c:v>0.246535409023102</c:v>
                </c:pt>
                <c:pt idx="43">
                  <c:v>0.252314966227139</c:v>
                </c:pt>
                <c:pt idx="44">
                  <c:v>0.258096522479215</c:v>
                </c:pt>
                <c:pt idx="45">
                  <c:v>0.263879946383148</c:v>
                </c:pt>
                <c:pt idx="46">
                  <c:v>0.269665117774119</c:v>
                </c:pt>
                <c:pt idx="47">
                  <c:v>0.275451926547507</c:v>
                </c:pt>
                <c:pt idx="48">
                  <c:v>0.281240271630832</c:v>
                </c:pt>
                <c:pt idx="49">
                  <c:v>0.287030060078904</c:v>
                </c:pt>
              </c:numCache>
            </c:numRef>
          </c:xVal>
          <c:yVal>
            <c:numRef>
              <c:f>'Portefølje Danmark'!$BI$176:$BI$225</c:f>
              <c:numCache>
                <c:formatCode>General</c:formatCode>
                <c:ptCount val="50"/>
                <c:pt idx="0">
                  <c:v>0.0657543986609134</c:v>
                </c:pt>
                <c:pt idx="1">
                  <c:v>0.0667562584688537</c:v>
                </c:pt>
                <c:pt idx="2">
                  <c:v>0.067758118276794</c:v>
                </c:pt>
                <c:pt idx="3">
                  <c:v>0.0687599780847343</c:v>
                </c:pt>
                <c:pt idx="4">
                  <c:v>0.0697618378926747</c:v>
                </c:pt>
                <c:pt idx="5">
                  <c:v>0.070763697700615</c:v>
                </c:pt>
                <c:pt idx="6">
                  <c:v>0.0717655575085553</c:v>
                </c:pt>
                <c:pt idx="7">
                  <c:v>0.0727674173164956</c:v>
                </c:pt>
                <c:pt idx="8">
                  <c:v>0.0737692771244359</c:v>
                </c:pt>
                <c:pt idx="9">
                  <c:v>0.0747711369323762</c:v>
                </c:pt>
                <c:pt idx="10">
                  <c:v>0.0757729967403165</c:v>
                </c:pt>
                <c:pt idx="11">
                  <c:v>0.0767748565482568</c:v>
                </c:pt>
                <c:pt idx="12">
                  <c:v>0.0777767163561972</c:v>
                </c:pt>
                <c:pt idx="13">
                  <c:v>0.0787785761641374</c:v>
                </c:pt>
                <c:pt idx="14">
                  <c:v>0.0797804359720778</c:v>
                </c:pt>
                <c:pt idx="15">
                  <c:v>0.080782295780018</c:v>
                </c:pt>
                <c:pt idx="16">
                  <c:v>0.0817841555879584</c:v>
                </c:pt>
                <c:pt idx="17">
                  <c:v>0.0827860153958986</c:v>
                </c:pt>
                <c:pt idx="18">
                  <c:v>0.083787875203839</c:v>
                </c:pt>
                <c:pt idx="19">
                  <c:v>0.0847897350117792</c:v>
                </c:pt>
                <c:pt idx="20">
                  <c:v>0.0857915948197196</c:v>
                </c:pt>
                <c:pt idx="21">
                  <c:v>0.0867934546276598</c:v>
                </c:pt>
                <c:pt idx="22">
                  <c:v>0.0877953144356002</c:v>
                </c:pt>
                <c:pt idx="23">
                  <c:v>0.0887971742435406</c:v>
                </c:pt>
                <c:pt idx="24">
                  <c:v>0.0897990340514809</c:v>
                </c:pt>
                <c:pt idx="25">
                  <c:v>0.0908008938594211</c:v>
                </c:pt>
                <c:pt idx="26">
                  <c:v>0.0918027536673614</c:v>
                </c:pt>
                <c:pt idx="27">
                  <c:v>0.0928046134753053</c:v>
                </c:pt>
                <c:pt idx="28">
                  <c:v>0.0938064732832457</c:v>
                </c:pt>
                <c:pt idx="29">
                  <c:v>0.0948083330911861</c:v>
                </c:pt>
                <c:pt idx="30">
                  <c:v>0.0958101928991265</c:v>
                </c:pt>
                <c:pt idx="31">
                  <c:v>0.096812052707067</c:v>
                </c:pt>
                <c:pt idx="32">
                  <c:v>0.0978139125150074</c:v>
                </c:pt>
                <c:pt idx="33">
                  <c:v>0.0988157723229479</c:v>
                </c:pt>
                <c:pt idx="34">
                  <c:v>0.0998176321308883</c:v>
                </c:pt>
                <c:pt idx="35">
                  <c:v>0.100819491938829</c:v>
                </c:pt>
                <c:pt idx="36">
                  <c:v>0.101821351746769</c:v>
                </c:pt>
                <c:pt idx="37">
                  <c:v>0.10282321155471</c:v>
                </c:pt>
                <c:pt idx="38">
                  <c:v>0.10382507136265</c:v>
                </c:pt>
                <c:pt idx="39">
                  <c:v>0.10482693117059</c:v>
                </c:pt>
                <c:pt idx="40">
                  <c:v>0.105828790978531</c:v>
                </c:pt>
                <c:pt idx="41">
                  <c:v>0.106830650786471</c:v>
                </c:pt>
                <c:pt idx="42">
                  <c:v>0.107832510594412</c:v>
                </c:pt>
                <c:pt idx="43">
                  <c:v>0.108834370402352</c:v>
                </c:pt>
                <c:pt idx="44">
                  <c:v>0.109836230210293</c:v>
                </c:pt>
                <c:pt idx="45">
                  <c:v>0.110838090018233</c:v>
                </c:pt>
                <c:pt idx="46">
                  <c:v>0.111839949826173</c:v>
                </c:pt>
                <c:pt idx="47">
                  <c:v>0.112841809634114</c:v>
                </c:pt>
                <c:pt idx="48">
                  <c:v>0.113843669442054</c:v>
                </c:pt>
                <c:pt idx="49">
                  <c:v>0.11484552925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4651184"/>
        <c:axId val="-2104580192"/>
      </c:scatterChart>
      <c:valAx>
        <c:axId val="2134651184"/>
        <c:scaling>
          <c:orientation val="minMax"/>
          <c:max val="0.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4580192"/>
        <c:crosses val="autoZero"/>
        <c:crossBetween val="midCat"/>
      </c:valAx>
      <c:valAx>
        <c:axId val="-2104580192"/>
        <c:scaling>
          <c:orientation val="minMax"/>
          <c:min val="0.0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4651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1400" b="0" i="0" u="none" strike="noStrike" baseline="0">
                <a:effectLst/>
              </a:rPr>
              <a:t>Aksjer, Eiendomsaksjer, Obligasjoner og Unotert eiendom</a:t>
            </a:r>
            <a:r>
              <a:rPr lang="nb-NO" sz="1400" b="0" i="0" u="none" strike="noStrike" baseline="0"/>
              <a:t> 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'Portefølje Danmark'!$BJ$16</c:f>
              <c:strCache>
                <c:ptCount val="1"/>
                <c:pt idx="0">
                  <c:v>MSCI DENMARK - TOT RETURN IND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'Portefølje Danmark'!$BI$17:$BI$66</c:f>
              <c:numCache>
                <c:formatCode>General</c:formatCode>
                <c:ptCount val="50"/>
                <c:pt idx="0">
                  <c:v>0.0687046554767863</c:v>
                </c:pt>
                <c:pt idx="1">
                  <c:v>0.069646305961954</c:v>
                </c:pt>
                <c:pt idx="2">
                  <c:v>0.0705879564471216</c:v>
                </c:pt>
                <c:pt idx="3">
                  <c:v>0.0715296069322893</c:v>
                </c:pt>
                <c:pt idx="4">
                  <c:v>0.0724712574174569</c:v>
                </c:pt>
                <c:pt idx="5">
                  <c:v>0.0734129079026245</c:v>
                </c:pt>
                <c:pt idx="6">
                  <c:v>0.074354558387792</c:v>
                </c:pt>
                <c:pt idx="7">
                  <c:v>0.0752962088729598</c:v>
                </c:pt>
                <c:pt idx="8">
                  <c:v>0.0762378593581275</c:v>
                </c:pt>
                <c:pt idx="9">
                  <c:v>0.0771795098432951</c:v>
                </c:pt>
                <c:pt idx="10">
                  <c:v>0.0781211603284628</c:v>
                </c:pt>
                <c:pt idx="11">
                  <c:v>0.0790628108136303</c:v>
                </c:pt>
                <c:pt idx="12">
                  <c:v>0.0800044612987978</c:v>
                </c:pt>
                <c:pt idx="13">
                  <c:v>0.0809461117839657</c:v>
                </c:pt>
                <c:pt idx="14">
                  <c:v>0.0818877622691332</c:v>
                </c:pt>
                <c:pt idx="15">
                  <c:v>0.082829412754301</c:v>
                </c:pt>
                <c:pt idx="16">
                  <c:v>0.0837710632394687</c:v>
                </c:pt>
                <c:pt idx="17">
                  <c:v>0.0847127137246361</c:v>
                </c:pt>
                <c:pt idx="18">
                  <c:v>0.0856543642098037</c:v>
                </c:pt>
                <c:pt idx="19">
                  <c:v>0.0865960146949715</c:v>
                </c:pt>
                <c:pt idx="20">
                  <c:v>0.087537665180139</c:v>
                </c:pt>
                <c:pt idx="21">
                  <c:v>0.0884793156653069</c:v>
                </c:pt>
                <c:pt idx="22">
                  <c:v>0.0894209661504743</c:v>
                </c:pt>
                <c:pt idx="23">
                  <c:v>0.090362616635642</c:v>
                </c:pt>
                <c:pt idx="24">
                  <c:v>0.0913042671208095</c:v>
                </c:pt>
                <c:pt idx="25">
                  <c:v>0.0922459176059767</c:v>
                </c:pt>
                <c:pt idx="26">
                  <c:v>0.0931875680911441</c:v>
                </c:pt>
                <c:pt idx="27">
                  <c:v>0.0941292185763116</c:v>
                </c:pt>
                <c:pt idx="28">
                  <c:v>0.0950708690614788</c:v>
                </c:pt>
                <c:pt idx="29">
                  <c:v>0.0960125195466463</c:v>
                </c:pt>
                <c:pt idx="30">
                  <c:v>0.0969541700318137</c:v>
                </c:pt>
                <c:pt idx="31">
                  <c:v>0.097895820516981</c:v>
                </c:pt>
                <c:pt idx="32">
                  <c:v>0.0988374710021484</c:v>
                </c:pt>
                <c:pt idx="33">
                  <c:v>0.0997791214873157</c:v>
                </c:pt>
                <c:pt idx="34">
                  <c:v>0.100720771972483</c:v>
                </c:pt>
                <c:pt idx="35">
                  <c:v>0.10166242245765</c:v>
                </c:pt>
                <c:pt idx="36">
                  <c:v>0.102604072942818</c:v>
                </c:pt>
                <c:pt idx="37">
                  <c:v>0.103545723427985</c:v>
                </c:pt>
                <c:pt idx="38">
                  <c:v>0.104487373913153</c:v>
                </c:pt>
                <c:pt idx="39">
                  <c:v>0.10542902439832</c:v>
                </c:pt>
                <c:pt idx="40">
                  <c:v>0.106370674883487</c:v>
                </c:pt>
                <c:pt idx="41">
                  <c:v>0.107312325368655</c:v>
                </c:pt>
                <c:pt idx="42">
                  <c:v>0.108253975853822</c:v>
                </c:pt>
                <c:pt idx="43">
                  <c:v>0.10919562633899</c:v>
                </c:pt>
                <c:pt idx="44">
                  <c:v>0.110137276824157</c:v>
                </c:pt>
                <c:pt idx="45">
                  <c:v>0.111078927309324</c:v>
                </c:pt>
                <c:pt idx="46">
                  <c:v>0.112020577794492</c:v>
                </c:pt>
                <c:pt idx="47">
                  <c:v>0.112962228279659</c:v>
                </c:pt>
                <c:pt idx="48">
                  <c:v>0.113903878764827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Danmark'!$BJ$17:$BJ$66</c:f>
              <c:numCache>
                <c:formatCode>General</c:formatCode>
                <c:ptCount val="50"/>
                <c:pt idx="0">
                  <c:v>0.0415875475028475</c:v>
                </c:pt>
                <c:pt idx="1">
                  <c:v>0.0477194630721985</c:v>
                </c:pt>
                <c:pt idx="2">
                  <c:v>0.0548261134853517</c:v>
                </c:pt>
                <c:pt idx="3">
                  <c:v>0.0621926213786854</c:v>
                </c:pt>
                <c:pt idx="4">
                  <c:v>0.0695591292720182</c:v>
                </c:pt>
                <c:pt idx="5">
                  <c:v>0.0769256371653519</c:v>
                </c:pt>
                <c:pt idx="6">
                  <c:v>0.0842921450586839</c:v>
                </c:pt>
                <c:pt idx="7">
                  <c:v>0.0916586529520184</c:v>
                </c:pt>
                <c:pt idx="8">
                  <c:v>0.099025160845352</c:v>
                </c:pt>
                <c:pt idx="9">
                  <c:v>0.106391668738685</c:v>
                </c:pt>
                <c:pt idx="10">
                  <c:v>0.113758176632019</c:v>
                </c:pt>
                <c:pt idx="11">
                  <c:v>0.121124684525351</c:v>
                </c:pt>
                <c:pt idx="12">
                  <c:v>0.128491192418683</c:v>
                </c:pt>
                <c:pt idx="13">
                  <c:v>0.135857700312019</c:v>
                </c:pt>
                <c:pt idx="14">
                  <c:v>0.143224208205351</c:v>
                </c:pt>
                <c:pt idx="15">
                  <c:v>0.150590716098685</c:v>
                </c:pt>
                <c:pt idx="16">
                  <c:v>0.157957223992019</c:v>
                </c:pt>
                <c:pt idx="17">
                  <c:v>0.164949787131199</c:v>
                </c:pt>
                <c:pt idx="18">
                  <c:v>0.170429647240431</c:v>
                </c:pt>
                <c:pt idx="19">
                  <c:v>0.175909507349662</c:v>
                </c:pt>
                <c:pt idx="20">
                  <c:v>0.181389367458892</c:v>
                </c:pt>
                <c:pt idx="21">
                  <c:v>0.186869227568125</c:v>
                </c:pt>
                <c:pt idx="22">
                  <c:v>0.192349087677354</c:v>
                </c:pt>
                <c:pt idx="23">
                  <c:v>0.197828947786585</c:v>
                </c:pt>
                <c:pt idx="24">
                  <c:v>0.226765421294037</c:v>
                </c:pt>
                <c:pt idx="25">
                  <c:v>0.257694804442263</c:v>
                </c:pt>
                <c:pt idx="26">
                  <c:v>0.288624187590495</c:v>
                </c:pt>
                <c:pt idx="27">
                  <c:v>0.319553570738731</c:v>
                </c:pt>
                <c:pt idx="28">
                  <c:v>0.350482953886957</c:v>
                </c:pt>
                <c:pt idx="29">
                  <c:v>0.381412337035188</c:v>
                </c:pt>
                <c:pt idx="30">
                  <c:v>0.412341720183417</c:v>
                </c:pt>
                <c:pt idx="31">
                  <c:v>0.44327110333165</c:v>
                </c:pt>
                <c:pt idx="32">
                  <c:v>0.474200486479882</c:v>
                </c:pt>
                <c:pt idx="33">
                  <c:v>0.505129869628111</c:v>
                </c:pt>
                <c:pt idx="34">
                  <c:v>0.536059252776343</c:v>
                </c:pt>
                <c:pt idx="35">
                  <c:v>0.566988635924572</c:v>
                </c:pt>
                <c:pt idx="36">
                  <c:v>0.597918019072804</c:v>
                </c:pt>
                <c:pt idx="37">
                  <c:v>0.628847402221036</c:v>
                </c:pt>
                <c:pt idx="38">
                  <c:v>0.659776785369265</c:v>
                </c:pt>
                <c:pt idx="39">
                  <c:v>0.690706168517493</c:v>
                </c:pt>
                <c:pt idx="40">
                  <c:v>0.721635551665722</c:v>
                </c:pt>
                <c:pt idx="41">
                  <c:v>0.752564934813954</c:v>
                </c:pt>
                <c:pt idx="42">
                  <c:v>0.783494317962186</c:v>
                </c:pt>
                <c:pt idx="43">
                  <c:v>0.81442370111042</c:v>
                </c:pt>
                <c:pt idx="44">
                  <c:v>0.845353084258652</c:v>
                </c:pt>
                <c:pt idx="45">
                  <c:v>0.876282467406881</c:v>
                </c:pt>
                <c:pt idx="46">
                  <c:v>0.907211850555113</c:v>
                </c:pt>
                <c:pt idx="47">
                  <c:v>0.938141233703346</c:v>
                </c:pt>
                <c:pt idx="48">
                  <c:v>0.969070616851575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'Portefølje Danmark'!$BK$16</c:f>
              <c:strCache>
                <c:ptCount val="1"/>
                <c:pt idx="0">
                  <c:v>NOMXC REAL ESTATE - TOT RETURN IND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'Portefølje Danmark'!$BI$17:$BI$66</c:f>
              <c:numCache>
                <c:formatCode>General</c:formatCode>
                <c:ptCount val="50"/>
                <c:pt idx="0">
                  <c:v>0.0687046554767863</c:v>
                </c:pt>
                <c:pt idx="1">
                  <c:v>0.069646305961954</c:v>
                </c:pt>
                <c:pt idx="2">
                  <c:v>0.0705879564471216</c:v>
                </c:pt>
                <c:pt idx="3">
                  <c:v>0.0715296069322893</c:v>
                </c:pt>
                <c:pt idx="4">
                  <c:v>0.0724712574174569</c:v>
                </c:pt>
                <c:pt idx="5">
                  <c:v>0.0734129079026245</c:v>
                </c:pt>
                <c:pt idx="6">
                  <c:v>0.074354558387792</c:v>
                </c:pt>
                <c:pt idx="7">
                  <c:v>0.0752962088729598</c:v>
                </c:pt>
                <c:pt idx="8">
                  <c:v>0.0762378593581275</c:v>
                </c:pt>
                <c:pt idx="9">
                  <c:v>0.0771795098432951</c:v>
                </c:pt>
                <c:pt idx="10">
                  <c:v>0.0781211603284628</c:v>
                </c:pt>
                <c:pt idx="11">
                  <c:v>0.0790628108136303</c:v>
                </c:pt>
                <c:pt idx="12">
                  <c:v>0.0800044612987978</c:v>
                </c:pt>
                <c:pt idx="13">
                  <c:v>0.0809461117839657</c:v>
                </c:pt>
                <c:pt idx="14">
                  <c:v>0.0818877622691332</c:v>
                </c:pt>
                <c:pt idx="15">
                  <c:v>0.082829412754301</c:v>
                </c:pt>
                <c:pt idx="16">
                  <c:v>0.0837710632394687</c:v>
                </c:pt>
                <c:pt idx="17">
                  <c:v>0.0847127137246361</c:v>
                </c:pt>
                <c:pt idx="18">
                  <c:v>0.0856543642098037</c:v>
                </c:pt>
                <c:pt idx="19">
                  <c:v>0.0865960146949715</c:v>
                </c:pt>
                <c:pt idx="20">
                  <c:v>0.087537665180139</c:v>
                </c:pt>
                <c:pt idx="21">
                  <c:v>0.0884793156653069</c:v>
                </c:pt>
                <c:pt idx="22">
                  <c:v>0.0894209661504743</c:v>
                </c:pt>
                <c:pt idx="23">
                  <c:v>0.090362616635642</c:v>
                </c:pt>
                <c:pt idx="24">
                  <c:v>0.0913042671208095</c:v>
                </c:pt>
                <c:pt idx="25">
                  <c:v>0.0922459176059767</c:v>
                </c:pt>
                <c:pt idx="26">
                  <c:v>0.0931875680911441</c:v>
                </c:pt>
                <c:pt idx="27">
                  <c:v>0.0941292185763116</c:v>
                </c:pt>
                <c:pt idx="28">
                  <c:v>0.0950708690614788</c:v>
                </c:pt>
                <c:pt idx="29">
                  <c:v>0.0960125195466463</c:v>
                </c:pt>
                <c:pt idx="30">
                  <c:v>0.0969541700318137</c:v>
                </c:pt>
                <c:pt idx="31">
                  <c:v>0.097895820516981</c:v>
                </c:pt>
                <c:pt idx="32">
                  <c:v>0.0988374710021484</c:v>
                </c:pt>
                <c:pt idx="33">
                  <c:v>0.0997791214873157</c:v>
                </c:pt>
                <c:pt idx="34">
                  <c:v>0.100720771972483</c:v>
                </c:pt>
                <c:pt idx="35">
                  <c:v>0.10166242245765</c:v>
                </c:pt>
                <c:pt idx="36">
                  <c:v>0.102604072942818</c:v>
                </c:pt>
                <c:pt idx="37">
                  <c:v>0.103545723427985</c:v>
                </c:pt>
                <c:pt idx="38">
                  <c:v>0.104487373913153</c:v>
                </c:pt>
                <c:pt idx="39">
                  <c:v>0.10542902439832</c:v>
                </c:pt>
                <c:pt idx="40">
                  <c:v>0.106370674883487</c:v>
                </c:pt>
                <c:pt idx="41">
                  <c:v>0.107312325368655</c:v>
                </c:pt>
                <c:pt idx="42">
                  <c:v>0.108253975853822</c:v>
                </c:pt>
                <c:pt idx="43">
                  <c:v>0.10919562633899</c:v>
                </c:pt>
                <c:pt idx="44">
                  <c:v>0.110137276824157</c:v>
                </c:pt>
                <c:pt idx="45">
                  <c:v>0.111078927309324</c:v>
                </c:pt>
                <c:pt idx="46">
                  <c:v>0.112020577794492</c:v>
                </c:pt>
                <c:pt idx="47">
                  <c:v>0.112962228279659</c:v>
                </c:pt>
                <c:pt idx="48">
                  <c:v>0.113903878764827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Danmark'!$BK$17:$BK$66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'Portefølje Danmark'!$BL$16</c:f>
              <c:strCache>
                <c:ptCount val="1"/>
                <c:pt idx="0">
                  <c:v>DK TOTAL ALL LIVES DS GOVT. INDEX - TOT RETURN 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'Portefølje Danmark'!$BI$17:$BI$66</c:f>
              <c:numCache>
                <c:formatCode>General</c:formatCode>
                <c:ptCount val="50"/>
                <c:pt idx="0">
                  <c:v>0.0687046554767863</c:v>
                </c:pt>
                <c:pt idx="1">
                  <c:v>0.069646305961954</c:v>
                </c:pt>
                <c:pt idx="2">
                  <c:v>0.0705879564471216</c:v>
                </c:pt>
                <c:pt idx="3">
                  <c:v>0.0715296069322893</c:v>
                </c:pt>
                <c:pt idx="4">
                  <c:v>0.0724712574174569</c:v>
                </c:pt>
                <c:pt idx="5">
                  <c:v>0.0734129079026245</c:v>
                </c:pt>
                <c:pt idx="6">
                  <c:v>0.074354558387792</c:v>
                </c:pt>
                <c:pt idx="7">
                  <c:v>0.0752962088729598</c:v>
                </c:pt>
                <c:pt idx="8">
                  <c:v>0.0762378593581275</c:v>
                </c:pt>
                <c:pt idx="9">
                  <c:v>0.0771795098432951</c:v>
                </c:pt>
                <c:pt idx="10">
                  <c:v>0.0781211603284628</c:v>
                </c:pt>
                <c:pt idx="11">
                  <c:v>0.0790628108136303</c:v>
                </c:pt>
                <c:pt idx="12">
                  <c:v>0.0800044612987978</c:v>
                </c:pt>
                <c:pt idx="13">
                  <c:v>0.0809461117839657</c:v>
                </c:pt>
                <c:pt idx="14">
                  <c:v>0.0818877622691332</c:v>
                </c:pt>
                <c:pt idx="15">
                  <c:v>0.082829412754301</c:v>
                </c:pt>
                <c:pt idx="16">
                  <c:v>0.0837710632394687</c:v>
                </c:pt>
                <c:pt idx="17">
                  <c:v>0.0847127137246361</c:v>
                </c:pt>
                <c:pt idx="18">
                  <c:v>0.0856543642098037</c:v>
                </c:pt>
                <c:pt idx="19">
                  <c:v>0.0865960146949715</c:v>
                </c:pt>
                <c:pt idx="20">
                  <c:v>0.087537665180139</c:v>
                </c:pt>
                <c:pt idx="21">
                  <c:v>0.0884793156653069</c:v>
                </c:pt>
                <c:pt idx="22">
                  <c:v>0.0894209661504743</c:v>
                </c:pt>
                <c:pt idx="23">
                  <c:v>0.090362616635642</c:v>
                </c:pt>
                <c:pt idx="24">
                  <c:v>0.0913042671208095</c:v>
                </c:pt>
                <c:pt idx="25">
                  <c:v>0.0922459176059767</c:v>
                </c:pt>
                <c:pt idx="26">
                  <c:v>0.0931875680911441</c:v>
                </c:pt>
                <c:pt idx="27">
                  <c:v>0.0941292185763116</c:v>
                </c:pt>
                <c:pt idx="28">
                  <c:v>0.0950708690614788</c:v>
                </c:pt>
                <c:pt idx="29">
                  <c:v>0.0960125195466463</c:v>
                </c:pt>
                <c:pt idx="30">
                  <c:v>0.0969541700318137</c:v>
                </c:pt>
                <c:pt idx="31">
                  <c:v>0.097895820516981</c:v>
                </c:pt>
                <c:pt idx="32">
                  <c:v>0.0988374710021484</c:v>
                </c:pt>
                <c:pt idx="33">
                  <c:v>0.0997791214873157</c:v>
                </c:pt>
                <c:pt idx="34">
                  <c:v>0.100720771972483</c:v>
                </c:pt>
                <c:pt idx="35">
                  <c:v>0.10166242245765</c:v>
                </c:pt>
                <c:pt idx="36">
                  <c:v>0.102604072942818</c:v>
                </c:pt>
                <c:pt idx="37">
                  <c:v>0.103545723427985</c:v>
                </c:pt>
                <c:pt idx="38">
                  <c:v>0.104487373913153</c:v>
                </c:pt>
                <c:pt idx="39">
                  <c:v>0.10542902439832</c:v>
                </c:pt>
                <c:pt idx="40">
                  <c:v>0.106370674883487</c:v>
                </c:pt>
                <c:pt idx="41">
                  <c:v>0.107312325368655</c:v>
                </c:pt>
                <c:pt idx="42">
                  <c:v>0.108253975853822</c:v>
                </c:pt>
                <c:pt idx="43">
                  <c:v>0.10919562633899</c:v>
                </c:pt>
                <c:pt idx="44">
                  <c:v>0.110137276824157</c:v>
                </c:pt>
                <c:pt idx="45">
                  <c:v>0.111078927309324</c:v>
                </c:pt>
                <c:pt idx="46">
                  <c:v>0.112020577794492</c:v>
                </c:pt>
                <c:pt idx="47">
                  <c:v>0.112962228279659</c:v>
                </c:pt>
                <c:pt idx="48">
                  <c:v>0.113903878764827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Danmark'!$BL$17:$BL$66</c:f>
              <c:numCache>
                <c:formatCode>General</c:formatCode>
                <c:ptCount val="50"/>
                <c:pt idx="0">
                  <c:v>0.675114930978999</c:v>
                </c:pt>
                <c:pt idx="1">
                  <c:v>0.633462943629713</c:v>
                </c:pt>
                <c:pt idx="2">
                  <c:v>0.603855668714937</c:v>
                </c:pt>
                <c:pt idx="3">
                  <c:v>0.577459429747644</c:v>
                </c:pt>
                <c:pt idx="4">
                  <c:v>0.551063190780354</c:v>
                </c:pt>
                <c:pt idx="5">
                  <c:v>0.524666951813061</c:v>
                </c:pt>
                <c:pt idx="6">
                  <c:v>0.498270712845774</c:v>
                </c:pt>
                <c:pt idx="7">
                  <c:v>0.471874473878479</c:v>
                </c:pt>
                <c:pt idx="8">
                  <c:v>0.445478234911186</c:v>
                </c:pt>
                <c:pt idx="9">
                  <c:v>0.419081995943896</c:v>
                </c:pt>
                <c:pt idx="10">
                  <c:v>0.392685756976603</c:v>
                </c:pt>
                <c:pt idx="11">
                  <c:v>0.366289518009317</c:v>
                </c:pt>
                <c:pt idx="12">
                  <c:v>0.339893279042027</c:v>
                </c:pt>
                <c:pt idx="13">
                  <c:v>0.313497040074728</c:v>
                </c:pt>
                <c:pt idx="14">
                  <c:v>0.287100801107441</c:v>
                </c:pt>
                <c:pt idx="15">
                  <c:v>0.260704562140146</c:v>
                </c:pt>
                <c:pt idx="16">
                  <c:v>0.234308323172853</c:v>
                </c:pt>
                <c:pt idx="17">
                  <c:v>0.206413105662427</c:v>
                </c:pt>
                <c:pt idx="18">
                  <c:v>0.172454133121674</c:v>
                </c:pt>
                <c:pt idx="19">
                  <c:v>0.138495160580916</c:v>
                </c:pt>
                <c:pt idx="20">
                  <c:v>0.104536188040169</c:v>
                </c:pt>
                <c:pt idx="21">
                  <c:v>0.0705772154994082</c:v>
                </c:pt>
                <c:pt idx="22">
                  <c:v>0.0366182429586654</c:v>
                </c:pt>
                <c:pt idx="23">
                  <c:v>0.00265927041791167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'Portefølje Danmark'!$BM$16</c:f>
              <c:strCache>
                <c:ptCount val="1"/>
                <c:pt idx="0">
                  <c:v>Retail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'Portefølje Danmark'!$BI$17:$BI$66</c:f>
              <c:numCache>
                <c:formatCode>General</c:formatCode>
                <c:ptCount val="50"/>
                <c:pt idx="0">
                  <c:v>0.0687046554767863</c:v>
                </c:pt>
                <c:pt idx="1">
                  <c:v>0.069646305961954</c:v>
                </c:pt>
                <c:pt idx="2">
                  <c:v>0.0705879564471216</c:v>
                </c:pt>
                <c:pt idx="3">
                  <c:v>0.0715296069322893</c:v>
                </c:pt>
                <c:pt idx="4">
                  <c:v>0.0724712574174569</c:v>
                </c:pt>
                <c:pt idx="5">
                  <c:v>0.0734129079026245</c:v>
                </c:pt>
                <c:pt idx="6">
                  <c:v>0.074354558387792</c:v>
                </c:pt>
                <c:pt idx="7">
                  <c:v>0.0752962088729598</c:v>
                </c:pt>
                <c:pt idx="8">
                  <c:v>0.0762378593581275</c:v>
                </c:pt>
                <c:pt idx="9">
                  <c:v>0.0771795098432951</c:v>
                </c:pt>
                <c:pt idx="10">
                  <c:v>0.0781211603284628</c:v>
                </c:pt>
                <c:pt idx="11">
                  <c:v>0.0790628108136303</c:v>
                </c:pt>
                <c:pt idx="12">
                  <c:v>0.0800044612987978</c:v>
                </c:pt>
                <c:pt idx="13">
                  <c:v>0.0809461117839657</c:v>
                </c:pt>
                <c:pt idx="14">
                  <c:v>0.0818877622691332</c:v>
                </c:pt>
                <c:pt idx="15">
                  <c:v>0.082829412754301</c:v>
                </c:pt>
                <c:pt idx="16">
                  <c:v>0.0837710632394687</c:v>
                </c:pt>
                <c:pt idx="17">
                  <c:v>0.0847127137246361</c:v>
                </c:pt>
                <c:pt idx="18">
                  <c:v>0.0856543642098037</c:v>
                </c:pt>
                <c:pt idx="19">
                  <c:v>0.0865960146949715</c:v>
                </c:pt>
                <c:pt idx="20">
                  <c:v>0.087537665180139</c:v>
                </c:pt>
                <c:pt idx="21">
                  <c:v>0.0884793156653069</c:v>
                </c:pt>
                <c:pt idx="22">
                  <c:v>0.0894209661504743</c:v>
                </c:pt>
                <c:pt idx="23">
                  <c:v>0.090362616635642</c:v>
                </c:pt>
                <c:pt idx="24">
                  <c:v>0.0913042671208095</c:v>
                </c:pt>
                <c:pt idx="25">
                  <c:v>0.0922459176059767</c:v>
                </c:pt>
                <c:pt idx="26">
                  <c:v>0.0931875680911441</c:v>
                </c:pt>
                <c:pt idx="27">
                  <c:v>0.0941292185763116</c:v>
                </c:pt>
                <c:pt idx="28">
                  <c:v>0.0950708690614788</c:v>
                </c:pt>
                <c:pt idx="29">
                  <c:v>0.0960125195466463</c:v>
                </c:pt>
                <c:pt idx="30">
                  <c:v>0.0969541700318137</c:v>
                </c:pt>
                <c:pt idx="31">
                  <c:v>0.097895820516981</c:v>
                </c:pt>
                <c:pt idx="32">
                  <c:v>0.0988374710021484</c:v>
                </c:pt>
                <c:pt idx="33">
                  <c:v>0.0997791214873157</c:v>
                </c:pt>
                <c:pt idx="34">
                  <c:v>0.100720771972483</c:v>
                </c:pt>
                <c:pt idx="35">
                  <c:v>0.10166242245765</c:v>
                </c:pt>
                <c:pt idx="36">
                  <c:v>0.102604072942818</c:v>
                </c:pt>
                <c:pt idx="37">
                  <c:v>0.103545723427985</c:v>
                </c:pt>
                <c:pt idx="38">
                  <c:v>0.104487373913153</c:v>
                </c:pt>
                <c:pt idx="39">
                  <c:v>0.10542902439832</c:v>
                </c:pt>
                <c:pt idx="40">
                  <c:v>0.106370674883487</c:v>
                </c:pt>
                <c:pt idx="41">
                  <c:v>0.107312325368655</c:v>
                </c:pt>
                <c:pt idx="42">
                  <c:v>0.108253975853822</c:v>
                </c:pt>
                <c:pt idx="43">
                  <c:v>0.10919562633899</c:v>
                </c:pt>
                <c:pt idx="44">
                  <c:v>0.110137276824157</c:v>
                </c:pt>
                <c:pt idx="45">
                  <c:v>0.111078927309324</c:v>
                </c:pt>
                <c:pt idx="46">
                  <c:v>0.112020577794492</c:v>
                </c:pt>
                <c:pt idx="47">
                  <c:v>0.112962228279659</c:v>
                </c:pt>
                <c:pt idx="48">
                  <c:v>0.113903878764827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Danmark'!$BM$17:$BM$66</c:f>
              <c:numCache>
                <c:formatCode>General</c:formatCode>
                <c:ptCount val="50"/>
                <c:pt idx="0">
                  <c:v>0.283297521518154</c:v>
                </c:pt>
                <c:pt idx="1">
                  <c:v>0.318817593298089</c:v>
                </c:pt>
                <c:pt idx="2">
                  <c:v>0.309770863520022</c:v>
                </c:pt>
                <c:pt idx="3">
                  <c:v>0.288842936690103</c:v>
                </c:pt>
                <c:pt idx="4">
                  <c:v>0.267915009860186</c:v>
                </c:pt>
                <c:pt idx="5">
                  <c:v>0.246987083030266</c:v>
                </c:pt>
                <c:pt idx="6">
                  <c:v>0.226059156200352</c:v>
                </c:pt>
                <c:pt idx="7">
                  <c:v>0.20513122937043</c:v>
                </c:pt>
                <c:pt idx="8">
                  <c:v>0.184203302540511</c:v>
                </c:pt>
                <c:pt idx="9">
                  <c:v>0.163275375710594</c:v>
                </c:pt>
                <c:pt idx="10">
                  <c:v>0.142347448880674</c:v>
                </c:pt>
                <c:pt idx="11">
                  <c:v>0.121419522050759</c:v>
                </c:pt>
                <c:pt idx="12">
                  <c:v>0.100491595220842</c:v>
                </c:pt>
                <c:pt idx="13">
                  <c:v>0.0795636683909185</c:v>
                </c:pt>
                <c:pt idx="14">
                  <c:v>0.0586357415610037</c:v>
                </c:pt>
                <c:pt idx="15">
                  <c:v>0.0377078147310821</c:v>
                </c:pt>
                <c:pt idx="16">
                  <c:v>0.0167798879011627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'Portefølje Danmark'!$BN$16</c:f>
              <c:strCache>
                <c:ptCount val="1"/>
                <c:pt idx="0">
                  <c:v>Office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'Portefølje Danmark'!$BI$17:$BI$66</c:f>
              <c:numCache>
                <c:formatCode>General</c:formatCode>
                <c:ptCount val="50"/>
                <c:pt idx="0">
                  <c:v>0.0687046554767863</c:v>
                </c:pt>
                <c:pt idx="1">
                  <c:v>0.069646305961954</c:v>
                </c:pt>
                <c:pt idx="2">
                  <c:v>0.0705879564471216</c:v>
                </c:pt>
                <c:pt idx="3">
                  <c:v>0.0715296069322893</c:v>
                </c:pt>
                <c:pt idx="4">
                  <c:v>0.0724712574174569</c:v>
                </c:pt>
                <c:pt idx="5">
                  <c:v>0.0734129079026245</c:v>
                </c:pt>
                <c:pt idx="6">
                  <c:v>0.074354558387792</c:v>
                </c:pt>
                <c:pt idx="7">
                  <c:v>0.0752962088729598</c:v>
                </c:pt>
                <c:pt idx="8">
                  <c:v>0.0762378593581275</c:v>
                </c:pt>
                <c:pt idx="9">
                  <c:v>0.0771795098432951</c:v>
                </c:pt>
                <c:pt idx="10">
                  <c:v>0.0781211603284628</c:v>
                </c:pt>
                <c:pt idx="11">
                  <c:v>0.0790628108136303</c:v>
                </c:pt>
                <c:pt idx="12">
                  <c:v>0.0800044612987978</c:v>
                </c:pt>
                <c:pt idx="13">
                  <c:v>0.0809461117839657</c:v>
                </c:pt>
                <c:pt idx="14">
                  <c:v>0.0818877622691332</c:v>
                </c:pt>
                <c:pt idx="15">
                  <c:v>0.082829412754301</c:v>
                </c:pt>
                <c:pt idx="16">
                  <c:v>0.0837710632394687</c:v>
                </c:pt>
                <c:pt idx="17">
                  <c:v>0.0847127137246361</c:v>
                </c:pt>
                <c:pt idx="18">
                  <c:v>0.0856543642098037</c:v>
                </c:pt>
                <c:pt idx="19">
                  <c:v>0.0865960146949715</c:v>
                </c:pt>
                <c:pt idx="20">
                  <c:v>0.087537665180139</c:v>
                </c:pt>
                <c:pt idx="21">
                  <c:v>0.0884793156653069</c:v>
                </c:pt>
                <c:pt idx="22">
                  <c:v>0.0894209661504743</c:v>
                </c:pt>
                <c:pt idx="23">
                  <c:v>0.090362616635642</c:v>
                </c:pt>
                <c:pt idx="24">
                  <c:v>0.0913042671208095</c:v>
                </c:pt>
                <c:pt idx="25">
                  <c:v>0.0922459176059767</c:v>
                </c:pt>
                <c:pt idx="26">
                  <c:v>0.0931875680911441</c:v>
                </c:pt>
                <c:pt idx="27">
                  <c:v>0.0941292185763116</c:v>
                </c:pt>
                <c:pt idx="28">
                  <c:v>0.0950708690614788</c:v>
                </c:pt>
                <c:pt idx="29">
                  <c:v>0.0960125195466463</c:v>
                </c:pt>
                <c:pt idx="30">
                  <c:v>0.0969541700318137</c:v>
                </c:pt>
                <c:pt idx="31">
                  <c:v>0.097895820516981</c:v>
                </c:pt>
                <c:pt idx="32">
                  <c:v>0.0988374710021484</c:v>
                </c:pt>
                <c:pt idx="33">
                  <c:v>0.0997791214873157</c:v>
                </c:pt>
                <c:pt idx="34">
                  <c:v>0.100720771972483</c:v>
                </c:pt>
                <c:pt idx="35">
                  <c:v>0.10166242245765</c:v>
                </c:pt>
                <c:pt idx="36">
                  <c:v>0.102604072942818</c:v>
                </c:pt>
                <c:pt idx="37">
                  <c:v>0.103545723427985</c:v>
                </c:pt>
                <c:pt idx="38">
                  <c:v>0.104487373913153</c:v>
                </c:pt>
                <c:pt idx="39">
                  <c:v>0.10542902439832</c:v>
                </c:pt>
                <c:pt idx="40">
                  <c:v>0.106370674883487</c:v>
                </c:pt>
                <c:pt idx="41">
                  <c:v>0.107312325368655</c:v>
                </c:pt>
                <c:pt idx="42">
                  <c:v>0.108253975853822</c:v>
                </c:pt>
                <c:pt idx="43">
                  <c:v>0.10919562633899</c:v>
                </c:pt>
                <c:pt idx="44">
                  <c:v>0.110137276824157</c:v>
                </c:pt>
                <c:pt idx="45">
                  <c:v>0.111078927309324</c:v>
                </c:pt>
                <c:pt idx="46">
                  <c:v>0.112020577794492</c:v>
                </c:pt>
                <c:pt idx="47">
                  <c:v>0.112962228279659</c:v>
                </c:pt>
                <c:pt idx="48">
                  <c:v>0.113903878764827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Danmark'!$BN$17:$BN$66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'Portefølje Danmark'!$BO$16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'Portefølje Danmark'!$BI$17:$BI$66</c:f>
              <c:numCache>
                <c:formatCode>General</c:formatCode>
                <c:ptCount val="50"/>
                <c:pt idx="0">
                  <c:v>0.0687046554767863</c:v>
                </c:pt>
                <c:pt idx="1">
                  <c:v>0.069646305961954</c:v>
                </c:pt>
                <c:pt idx="2">
                  <c:v>0.0705879564471216</c:v>
                </c:pt>
                <c:pt idx="3">
                  <c:v>0.0715296069322893</c:v>
                </c:pt>
                <c:pt idx="4">
                  <c:v>0.0724712574174569</c:v>
                </c:pt>
                <c:pt idx="5">
                  <c:v>0.0734129079026245</c:v>
                </c:pt>
                <c:pt idx="6">
                  <c:v>0.074354558387792</c:v>
                </c:pt>
                <c:pt idx="7">
                  <c:v>0.0752962088729598</c:v>
                </c:pt>
                <c:pt idx="8">
                  <c:v>0.0762378593581275</c:v>
                </c:pt>
                <c:pt idx="9">
                  <c:v>0.0771795098432951</c:v>
                </c:pt>
                <c:pt idx="10">
                  <c:v>0.0781211603284628</c:v>
                </c:pt>
                <c:pt idx="11">
                  <c:v>0.0790628108136303</c:v>
                </c:pt>
                <c:pt idx="12">
                  <c:v>0.0800044612987978</c:v>
                </c:pt>
                <c:pt idx="13">
                  <c:v>0.0809461117839657</c:v>
                </c:pt>
                <c:pt idx="14">
                  <c:v>0.0818877622691332</c:v>
                </c:pt>
                <c:pt idx="15">
                  <c:v>0.082829412754301</c:v>
                </c:pt>
                <c:pt idx="16">
                  <c:v>0.0837710632394687</c:v>
                </c:pt>
                <c:pt idx="17">
                  <c:v>0.0847127137246361</c:v>
                </c:pt>
                <c:pt idx="18">
                  <c:v>0.0856543642098037</c:v>
                </c:pt>
                <c:pt idx="19">
                  <c:v>0.0865960146949715</c:v>
                </c:pt>
                <c:pt idx="20">
                  <c:v>0.087537665180139</c:v>
                </c:pt>
                <c:pt idx="21">
                  <c:v>0.0884793156653069</c:v>
                </c:pt>
                <c:pt idx="22">
                  <c:v>0.0894209661504743</c:v>
                </c:pt>
                <c:pt idx="23">
                  <c:v>0.090362616635642</c:v>
                </c:pt>
                <c:pt idx="24">
                  <c:v>0.0913042671208095</c:v>
                </c:pt>
                <c:pt idx="25">
                  <c:v>0.0922459176059767</c:v>
                </c:pt>
                <c:pt idx="26">
                  <c:v>0.0931875680911441</c:v>
                </c:pt>
                <c:pt idx="27">
                  <c:v>0.0941292185763116</c:v>
                </c:pt>
                <c:pt idx="28">
                  <c:v>0.0950708690614788</c:v>
                </c:pt>
                <c:pt idx="29">
                  <c:v>0.0960125195466463</c:v>
                </c:pt>
                <c:pt idx="30">
                  <c:v>0.0969541700318137</c:v>
                </c:pt>
                <c:pt idx="31">
                  <c:v>0.097895820516981</c:v>
                </c:pt>
                <c:pt idx="32">
                  <c:v>0.0988374710021484</c:v>
                </c:pt>
                <c:pt idx="33">
                  <c:v>0.0997791214873157</c:v>
                </c:pt>
                <c:pt idx="34">
                  <c:v>0.100720771972483</c:v>
                </c:pt>
                <c:pt idx="35">
                  <c:v>0.10166242245765</c:v>
                </c:pt>
                <c:pt idx="36">
                  <c:v>0.102604072942818</c:v>
                </c:pt>
                <c:pt idx="37">
                  <c:v>0.103545723427985</c:v>
                </c:pt>
                <c:pt idx="38">
                  <c:v>0.104487373913153</c:v>
                </c:pt>
                <c:pt idx="39">
                  <c:v>0.10542902439832</c:v>
                </c:pt>
                <c:pt idx="40">
                  <c:v>0.106370674883487</c:v>
                </c:pt>
                <c:pt idx="41">
                  <c:v>0.107312325368655</c:v>
                </c:pt>
                <c:pt idx="42">
                  <c:v>0.108253975853822</c:v>
                </c:pt>
                <c:pt idx="43">
                  <c:v>0.10919562633899</c:v>
                </c:pt>
                <c:pt idx="44">
                  <c:v>0.110137276824157</c:v>
                </c:pt>
                <c:pt idx="45">
                  <c:v>0.111078927309324</c:v>
                </c:pt>
                <c:pt idx="46">
                  <c:v>0.112020577794492</c:v>
                </c:pt>
                <c:pt idx="47">
                  <c:v>0.112962228279659</c:v>
                </c:pt>
                <c:pt idx="48">
                  <c:v>0.113903878764827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Danmark'!$BO$17:$BO$66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'Portefølje Danmark'!$BP$16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'Portefølje Danmark'!$BI$17:$BI$66</c:f>
              <c:numCache>
                <c:formatCode>General</c:formatCode>
                <c:ptCount val="50"/>
                <c:pt idx="0">
                  <c:v>0.0687046554767863</c:v>
                </c:pt>
                <c:pt idx="1">
                  <c:v>0.069646305961954</c:v>
                </c:pt>
                <c:pt idx="2">
                  <c:v>0.0705879564471216</c:v>
                </c:pt>
                <c:pt idx="3">
                  <c:v>0.0715296069322893</c:v>
                </c:pt>
                <c:pt idx="4">
                  <c:v>0.0724712574174569</c:v>
                </c:pt>
                <c:pt idx="5">
                  <c:v>0.0734129079026245</c:v>
                </c:pt>
                <c:pt idx="6">
                  <c:v>0.074354558387792</c:v>
                </c:pt>
                <c:pt idx="7">
                  <c:v>0.0752962088729598</c:v>
                </c:pt>
                <c:pt idx="8">
                  <c:v>0.0762378593581275</c:v>
                </c:pt>
                <c:pt idx="9">
                  <c:v>0.0771795098432951</c:v>
                </c:pt>
                <c:pt idx="10">
                  <c:v>0.0781211603284628</c:v>
                </c:pt>
                <c:pt idx="11">
                  <c:v>0.0790628108136303</c:v>
                </c:pt>
                <c:pt idx="12">
                  <c:v>0.0800044612987978</c:v>
                </c:pt>
                <c:pt idx="13">
                  <c:v>0.0809461117839657</c:v>
                </c:pt>
                <c:pt idx="14">
                  <c:v>0.0818877622691332</c:v>
                </c:pt>
                <c:pt idx="15">
                  <c:v>0.082829412754301</c:v>
                </c:pt>
                <c:pt idx="16">
                  <c:v>0.0837710632394687</c:v>
                </c:pt>
                <c:pt idx="17">
                  <c:v>0.0847127137246361</c:v>
                </c:pt>
                <c:pt idx="18">
                  <c:v>0.0856543642098037</c:v>
                </c:pt>
                <c:pt idx="19">
                  <c:v>0.0865960146949715</c:v>
                </c:pt>
                <c:pt idx="20">
                  <c:v>0.087537665180139</c:v>
                </c:pt>
                <c:pt idx="21">
                  <c:v>0.0884793156653069</c:v>
                </c:pt>
                <c:pt idx="22">
                  <c:v>0.0894209661504743</c:v>
                </c:pt>
                <c:pt idx="23">
                  <c:v>0.090362616635642</c:v>
                </c:pt>
                <c:pt idx="24">
                  <c:v>0.0913042671208095</c:v>
                </c:pt>
                <c:pt idx="25">
                  <c:v>0.0922459176059767</c:v>
                </c:pt>
                <c:pt idx="26">
                  <c:v>0.0931875680911441</c:v>
                </c:pt>
                <c:pt idx="27">
                  <c:v>0.0941292185763116</c:v>
                </c:pt>
                <c:pt idx="28">
                  <c:v>0.0950708690614788</c:v>
                </c:pt>
                <c:pt idx="29">
                  <c:v>0.0960125195466463</c:v>
                </c:pt>
                <c:pt idx="30">
                  <c:v>0.0969541700318137</c:v>
                </c:pt>
                <c:pt idx="31">
                  <c:v>0.097895820516981</c:v>
                </c:pt>
                <c:pt idx="32">
                  <c:v>0.0988374710021484</c:v>
                </c:pt>
                <c:pt idx="33">
                  <c:v>0.0997791214873157</c:v>
                </c:pt>
                <c:pt idx="34">
                  <c:v>0.100720771972483</c:v>
                </c:pt>
                <c:pt idx="35">
                  <c:v>0.10166242245765</c:v>
                </c:pt>
                <c:pt idx="36">
                  <c:v>0.102604072942818</c:v>
                </c:pt>
                <c:pt idx="37">
                  <c:v>0.103545723427985</c:v>
                </c:pt>
                <c:pt idx="38">
                  <c:v>0.104487373913153</c:v>
                </c:pt>
                <c:pt idx="39">
                  <c:v>0.10542902439832</c:v>
                </c:pt>
                <c:pt idx="40">
                  <c:v>0.106370674883487</c:v>
                </c:pt>
                <c:pt idx="41">
                  <c:v>0.107312325368655</c:v>
                </c:pt>
                <c:pt idx="42">
                  <c:v>0.108253975853822</c:v>
                </c:pt>
                <c:pt idx="43">
                  <c:v>0.10919562633899</c:v>
                </c:pt>
                <c:pt idx="44">
                  <c:v>0.110137276824157</c:v>
                </c:pt>
                <c:pt idx="45">
                  <c:v>0.111078927309324</c:v>
                </c:pt>
                <c:pt idx="46">
                  <c:v>0.112020577794492</c:v>
                </c:pt>
                <c:pt idx="47">
                  <c:v>0.112962228279659</c:v>
                </c:pt>
                <c:pt idx="48">
                  <c:v>0.113903878764827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Danmark'!$BP$17:$BP$66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'Portefølje Danmark'!$BQ$16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'Portefølje Danmark'!$BI$17:$BI$66</c:f>
              <c:numCache>
                <c:formatCode>General</c:formatCode>
                <c:ptCount val="50"/>
                <c:pt idx="0">
                  <c:v>0.0687046554767863</c:v>
                </c:pt>
                <c:pt idx="1">
                  <c:v>0.069646305961954</c:v>
                </c:pt>
                <c:pt idx="2">
                  <c:v>0.0705879564471216</c:v>
                </c:pt>
                <c:pt idx="3">
                  <c:v>0.0715296069322893</c:v>
                </c:pt>
                <c:pt idx="4">
                  <c:v>0.0724712574174569</c:v>
                </c:pt>
                <c:pt idx="5">
                  <c:v>0.0734129079026245</c:v>
                </c:pt>
                <c:pt idx="6">
                  <c:v>0.074354558387792</c:v>
                </c:pt>
                <c:pt idx="7">
                  <c:v>0.0752962088729598</c:v>
                </c:pt>
                <c:pt idx="8">
                  <c:v>0.0762378593581275</c:v>
                </c:pt>
                <c:pt idx="9">
                  <c:v>0.0771795098432951</c:v>
                </c:pt>
                <c:pt idx="10">
                  <c:v>0.0781211603284628</c:v>
                </c:pt>
                <c:pt idx="11">
                  <c:v>0.0790628108136303</c:v>
                </c:pt>
                <c:pt idx="12">
                  <c:v>0.0800044612987978</c:v>
                </c:pt>
                <c:pt idx="13">
                  <c:v>0.0809461117839657</c:v>
                </c:pt>
                <c:pt idx="14">
                  <c:v>0.0818877622691332</c:v>
                </c:pt>
                <c:pt idx="15">
                  <c:v>0.082829412754301</c:v>
                </c:pt>
                <c:pt idx="16">
                  <c:v>0.0837710632394687</c:v>
                </c:pt>
                <c:pt idx="17">
                  <c:v>0.0847127137246361</c:v>
                </c:pt>
                <c:pt idx="18">
                  <c:v>0.0856543642098037</c:v>
                </c:pt>
                <c:pt idx="19">
                  <c:v>0.0865960146949715</c:v>
                </c:pt>
                <c:pt idx="20">
                  <c:v>0.087537665180139</c:v>
                </c:pt>
                <c:pt idx="21">
                  <c:v>0.0884793156653069</c:v>
                </c:pt>
                <c:pt idx="22">
                  <c:v>0.0894209661504743</c:v>
                </c:pt>
                <c:pt idx="23">
                  <c:v>0.090362616635642</c:v>
                </c:pt>
                <c:pt idx="24">
                  <c:v>0.0913042671208095</c:v>
                </c:pt>
                <c:pt idx="25">
                  <c:v>0.0922459176059767</c:v>
                </c:pt>
                <c:pt idx="26">
                  <c:v>0.0931875680911441</c:v>
                </c:pt>
                <c:pt idx="27">
                  <c:v>0.0941292185763116</c:v>
                </c:pt>
                <c:pt idx="28">
                  <c:v>0.0950708690614788</c:v>
                </c:pt>
                <c:pt idx="29">
                  <c:v>0.0960125195466463</c:v>
                </c:pt>
                <c:pt idx="30">
                  <c:v>0.0969541700318137</c:v>
                </c:pt>
                <c:pt idx="31">
                  <c:v>0.097895820516981</c:v>
                </c:pt>
                <c:pt idx="32">
                  <c:v>0.0988374710021484</c:v>
                </c:pt>
                <c:pt idx="33">
                  <c:v>0.0997791214873157</c:v>
                </c:pt>
                <c:pt idx="34">
                  <c:v>0.100720771972483</c:v>
                </c:pt>
                <c:pt idx="35">
                  <c:v>0.10166242245765</c:v>
                </c:pt>
                <c:pt idx="36">
                  <c:v>0.102604072942818</c:v>
                </c:pt>
                <c:pt idx="37">
                  <c:v>0.103545723427985</c:v>
                </c:pt>
                <c:pt idx="38">
                  <c:v>0.104487373913153</c:v>
                </c:pt>
                <c:pt idx="39">
                  <c:v>0.10542902439832</c:v>
                </c:pt>
                <c:pt idx="40">
                  <c:v>0.106370674883487</c:v>
                </c:pt>
                <c:pt idx="41">
                  <c:v>0.107312325368655</c:v>
                </c:pt>
                <c:pt idx="42">
                  <c:v>0.108253975853822</c:v>
                </c:pt>
                <c:pt idx="43">
                  <c:v>0.10919562633899</c:v>
                </c:pt>
                <c:pt idx="44">
                  <c:v>0.110137276824157</c:v>
                </c:pt>
                <c:pt idx="45">
                  <c:v>0.111078927309324</c:v>
                </c:pt>
                <c:pt idx="46">
                  <c:v>0.112020577794492</c:v>
                </c:pt>
                <c:pt idx="47">
                  <c:v>0.112962228279659</c:v>
                </c:pt>
                <c:pt idx="48">
                  <c:v>0.113903878764827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Danmark'!$BQ$17:$BQ$66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0.0315473542796897</c:v>
                </c:pt>
                <c:pt idx="3">
                  <c:v>0.0715050121835681</c:v>
                </c:pt>
                <c:pt idx="4">
                  <c:v>0.111462670087442</c:v>
                </c:pt>
                <c:pt idx="5">
                  <c:v>0.151420327991321</c:v>
                </c:pt>
                <c:pt idx="6">
                  <c:v>0.19137798589519</c:v>
                </c:pt>
                <c:pt idx="7">
                  <c:v>0.231335643799073</c:v>
                </c:pt>
                <c:pt idx="8">
                  <c:v>0.271293301702951</c:v>
                </c:pt>
                <c:pt idx="9">
                  <c:v>0.311250959606826</c:v>
                </c:pt>
                <c:pt idx="10">
                  <c:v>0.351208617510704</c:v>
                </c:pt>
                <c:pt idx="11">
                  <c:v>0.391166275414574</c:v>
                </c:pt>
                <c:pt idx="12">
                  <c:v>0.431123933318448</c:v>
                </c:pt>
                <c:pt idx="13">
                  <c:v>0.471081591222335</c:v>
                </c:pt>
                <c:pt idx="14">
                  <c:v>0.511039249126205</c:v>
                </c:pt>
                <c:pt idx="15">
                  <c:v>0.550996907030087</c:v>
                </c:pt>
                <c:pt idx="16">
                  <c:v>0.590954564933966</c:v>
                </c:pt>
                <c:pt idx="17">
                  <c:v>0.628637107206373</c:v>
                </c:pt>
                <c:pt idx="18">
                  <c:v>0.657116219637896</c:v>
                </c:pt>
                <c:pt idx="19">
                  <c:v>0.685595332069422</c:v>
                </c:pt>
                <c:pt idx="20">
                  <c:v>0.714074444500938</c:v>
                </c:pt>
                <c:pt idx="21">
                  <c:v>0.742553556932467</c:v>
                </c:pt>
                <c:pt idx="22">
                  <c:v>0.771032669363981</c:v>
                </c:pt>
                <c:pt idx="23">
                  <c:v>0.799511781795503</c:v>
                </c:pt>
                <c:pt idx="24">
                  <c:v>0.773234578705962</c:v>
                </c:pt>
                <c:pt idx="25">
                  <c:v>0.742305195557736</c:v>
                </c:pt>
                <c:pt idx="26">
                  <c:v>0.711375812409504</c:v>
                </c:pt>
                <c:pt idx="27">
                  <c:v>0.680446429261267</c:v>
                </c:pt>
                <c:pt idx="28">
                  <c:v>0.649517046113041</c:v>
                </c:pt>
                <c:pt idx="29">
                  <c:v>0.618587662964812</c:v>
                </c:pt>
                <c:pt idx="30">
                  <c:v>0.587658279816583</c:v>
                </c:pt>
                <c:pt idx="31">
                  <c:v>0.556728896668349</c:v>
                </c:pt>
                <c:pt idx="32">
                  <c:v>0.525799513520117</c:v>
                </c:pt>
                <c:pt idx="33">
                  <c:v>0.494870130371888</c:v>
                </c:pt>
                <c:pt idx="34">
                  <c:v>0.463940747223656</c:v>
                </c:pt>
                <c:pt idx="35">
                  <c:v>0.433011364075426</c:v>
                </c:pt>
                <c:pt idx="36">
                  <c:v>0.402081980927194</c:v>
                </c:pt>
                <c:pt idx="37">
                  <c:v>0.371152597778962</c:v>
                </c:pt>
                <c:pt idx="38">
                  <c:v>0.340223214630732</c:v>
                </c:pt>
                <c:pt idx="39">
                  <c:v>0.309293831482506</c:v>
                </c:pt>
                <c:pt idx="40">
                  <c:v>0.278364448334277</c:v>
                </c:pt>
                <c:pt idx="41">
                  <c:v>0.247435065186045</c:v>
                </c:pt>
                <c:pt idx="42">
                  <c:v>0.216505682037813</c:v>
                </c:pt>
                <c:pt idx="43">
                  <c:v>0.185576298889579</c:v>
                </c:pt>
                <c:pt idx="44">
                  <c:v>0.154646915741347</c:v>
                </c:pt>
                <c:pt idx="45">
                  <c:v>0.123717532593118</c:v>
                </c:pt>
                <c:pt idx="46">
                  <c:v>0.0927881494448857</c:v>
                </c:pt>
                <c:pt idx="47">
                  <c:v>0.0618587662966534</c:v>
                </c:pt>
                <c:pt idx="48">
                  <c:v>0.0309293831484243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2146940816"/>
        <c:axId val="2114983424"/>
      </c:barChart>
      <c:catAx>
        <c:axId val="-21469408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14983424"/>
        <c:crosses val="autoZero"/>
        <c:auto val="1"/>
        <c:lblAlgn val="ctr"/>
        <c:lblOffset val="100"/>
        <c:tickLblSkip val="7"/>
        <c:noMultiLvlLbl val="0"/>
      </c:catAx>
      <c:valAx>
        <c:axId val="21149834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AAndel av porteføljen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46940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1400" b="0" i="0" u="none" strike="noStrike" baseline="0">
                <a:effectLst/>
              </a:rPr>
              <a:t>Aksjer og Obligasjoner</a:t>
            </a:r>
            <a:r>
              <a:rPr lang="nb-NO" sz="1400" b="0" i="0" u="none" strike="noStrike" baseline="0"/>
              <a:t> 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'Portefølje Danmark'!$BJ$69</c:f>
              <c:strCache>
                <c:ptCount val="1"/>
                <c:pt idx="0">
                  <c:v>MSCI DENMARK - TOT RETURN IND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'Portefølje Danmark'!$BI$70:$BI$119</c:f>
              <c:numCache>
                <c:formatCode>General</c:formatCode>
                <c:ptCount val="50"/>
                <c:pt idx="0">
                  <c:v>0.0657543986609134</c:v>
                </c:pt>
                <c:pt idx="1">
                  <c:v>0.0667562584688537</c:v>
                </c:pt>
                <c:pt idx="2">
                  <c:v>0.067758118276794</c:v>
                </c:pt>
                <c:pt idx="3">
                  <c:v>0.0687599780847343</c:v>
                </c:pt>
                <c:pt idx="4">
                  <c:v>0.0697618378926747</c:v>
                </c:pt>
                <c:pt idx="5">
                  <c:v>0.070763697700615</c:v>
                </c:pt>
                <c:pt idx="6">
                  <c:v>0.0717655575085553</c:v>
                </c:pt>
                <c:pt idx="7">
                  <c:v>0.0727674173164956</c:v>
                </c:pt>
                <c:pt idx="8">
                  <c:v>0.0737692771244359</c:v>
                </c:pt>
                <c:pt idx="9">
                  <c:v>0.0747711369323762</c:v>
                </c:pt>
                <c:pt idx="10">
                  <c:v>0.0757729967403165</c:v>
                </c:pt>
                <c:pt idx="11">
                  <c:v>0.0767748565482568</c:v>
                </c:pt>
                <c:pt idx="12">
                  <c:v>0.0777767163561972</c:v>
                </c:pt>
                <c:pt idx="13">
                  <c:v>0.0787785761641374</c:v>
                </c:pt>
                <c:pt idx="14">
                  <c:v>0.0797804359720778</c:v>
                </c:pt>
                <c:pt idx="15">
                  <c:v>0.080782295780018</c:v>
                </c:pt>
                <c:pt idx="16">
                  <c:v>0.0817841555879584</c:v>
                </c:pt>
                <c:pt idx="17">
                  <c:v>0.0827860153958986</c:v>
                </c:pt>
                <c:pt idx="18">
                  <c:v>0.083787875203839</c:v>
                </c:pt>
                <c:pt idx="19">
                  <c:v>0.0847897350117792</c:v>
                </c:pt>
                <c:pt idx="20">
                  <c:v>0.0857915948197196</c:v>
                </c:pt>
                <c:pt idx="21">
                  <c:v>0.0867934546276598</c:v>
                </c:pt>
                <c:pt idx="22">
                  <c:v>0.0877953144356002</c:v>
                </c:pt>
                <c:pt idx="23">
                  <c:v>0.0887971742435406</c:v>
                </c:pt>
                <c:pt idx="24">
                  <c:v>0.0897990340514809</c:v>
                </c:pt>
                <c:pt idx="25">
                  <c:v>0.0908008938594211</c:v>
                </c:pt>
                <c:pt idx="26">
                  <c:v>0.0918027536673614</c:v>
                </c:pt>
                <c:pt idx="27">
                  <c:v>0.0928046134753053</c:v>
                </c:pt>
                <c:pt idx="28">
                  <c:v>0.0938064732832457</c:v>
                </c:pt>
                <c:pt idx="29">
                  <c:v>0.0948083330911861</c:v>
                </c:pt>
                <c:pt idx="30">
                  <c:v>0.0958101928991265</c:v>
                </c:pt>
                <c:pt idx="31">
                  <c:v>0.096812052707067</c:v>
                </c:pt>
                <c:pt idx="32">
                  <c:v>0.0978139125150074</c:v>
                </c:pt>
                <c:pt idx="33">
                  <c:v>0.0988157723229479</c:v>
                </c:pt>
                <c:pt idx="34">
                  <c:v>0.0998176321308883</c:v>
                </c:pt>
                <c:pt idx="35">
                  <c:v>0.100819491938829</c:v>
                </c:pt>
                <c:pt idx="36">
                  <c:v>0.101821351746769</c:v>
                </c:pt>
                <c:pt idx="37">
                  <c:v>0.10282321155471</c:v>
                </c:pt>
                <c:pt idx="38">
                  <c:v>0.10382507136265</c:v>
                </c:pt>
                <c:pt idx="39">
                  <c:v>0.10482693117059</c:v>
                </c:pt>
                <c:pt idx="40">
                  <c:v>0.105828790978531</c:v>
                </c:pt>
                <c:pt idx="41">
                  <c:v>0.106830650786471</c:v>
                </c:pt>
                <c:pt idx="42">
                  <c:v>0.107832510594412</c:v>
                </c:pt>
                <c:pt idx="43">
                  <c:v>0.108834370402352</c:v>
                </c:pt>
                <c:pt idx="44">
                  <c:v>0.109836230210293</c:v>
                </c:pt>
                <c:pt idx="45">
                  <c:v>0.110838090018233</c:v>
                </c:pt>
                <c:pt idx="46">
                  <c:v>0.111839949826173</c:v>
                </c:pt>
                <c:pt idx="47">
                  <c:v>0.112841809634114</c:v>
                </c:pt>
                <c:pt idx="48">
                  <c:v>0.113843669442054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Danmark'!$BJ$70:$BJ$119</c:f>
              <c:numCache>
                <c:formatCode>General</c:formatCode>
                <c:ptCount val="50"/>
                <c:pt idx="0">
                  <c:v>0.0782979671769713</c:v>
                </c:pt>
                <c:pt idx="1">
                  <c:v>0.0971082127447843</c:v>
                </c:pt>
                <c:pt idx="2">
                  <c:v>0.115918458312597</c:v>
                </c:pt>
                <c:pt idx="3">
                  <c:v>0.13472870388041</c:v>
                </c:pt>
                <c:pt idx="4">
                  <c:v>0.153538949448222</c:v>
                </c:pt>
                <c:pt idx="5">
                  <c:v>0.172349195016035</c:v>
                </c:pt>
                <c:pt idx="6">
                  <c:v>0.191159440583848</c:v>
                </c:pt>
                <c:pt idx="7">
                  <c:v>0.20996968615166</c:v>
                </c:pt>
                <c:pt idx="8">
                  <c:v>0.228779931719473</c:v>
                </c:pt>
                <c:pt idx="9">
                  <c:v>0.247590177287286</c:v>
                </c:pt>
                <c:pt idx="10">
                  <c:v>0.266400422855098</c:v>
                </c:pt>
                <c:pt idx="11">
                  <c:v>0.285210668422911</c:v>
                </c:pt>
                <c:pt idx="12">
                  <c:v>0.304020913990726</c:v>
                </c:pt>
                <c:pt idx="13">
                  <c:v>0.322831159558536</c:v>
                </c:pt>
                <c:pt idx="14">
                  <c:v>0.341641405126351</c:v>
                </c:pt>
                <c:pt idx="15">
                  <c:v>0.360451650694162</c:v>
                </c:pt>
                <c:pt idx="16">
                  <c:v>0.379261896261976</c:v>
                </c:pt>
                <c:pt idx="17">
                  <c:v>0.398072141829787</c:v>
                </c:pt>
                <c:pt idx="18">
                  <c:v>0.416882387397601</c:v>
                </c:pt>
                <c:pt idx="19">
                  <c:v>0.435692632965412</c:v>
                </c:pt>
                <c:pt idx="20">
                  <c:v>0.454502878533227</c:v>
                </c:pt>
                <c:pt idx="21">
                  <c:v>0.473313124101037</c:v>
                </c:pt>
                <c:pt idx="22">
                  <c:v>0.492123369668852</c:v>
                </c:pt>
                <c:pt idx="23">
                  <c:v>0.510933615236665</c:v>
                </c:pt>
                <c:pt idx="24">
                  <c:v>0.529743860804477</c:v>
                </c:pt>
                <c:pt idx="25">
                  <c:v>0.54855410637229</c:v>
                </c:pt>
                <c:pt idx="26">
                  <c:v>0.567364351940103</c:v>
                </c:pt>
                <c:pt idx="27">
                  <c:v>0.586174597507979</c:v>
                </c:pt>
                <c:pt idx="28">
                  <c:v>0.604984843075793</c:v>
                </c:pt>
                <c:pt idx="29">
                  <c:v>0.623795088643608</c:v>
                </c:pt>
                <c:pt idx="30">
                  <c:v>0.642605334211423</c:v>
                </c:pt>
                <c:pt idx="31">
                  <c:v>0.661415579779238</c:v>
                </c:pt>
                <c:pt idx="32">
                  <c:v>0.680225825347053</c:v>
                </c:pt>
                <c:pt idx="33">
                  <c:v>0.699036070914868</c:v>
                </c:pt>
                <c:pt idx="34">
                  <c:v>0.717846316482683</c:v>
                </c:pt>
                <c:pt idx="35">
                  <c:v>0.736656562050498</c:v>
                </c:pt>
                <c:pt idx="36">
                  <c:v>0.755466807618313</c:v>
                </c:pt>
                <c:pt idx="37">
                  <c:v>0.774277053186128</c:v>
                </c:pt>
                <c:pt idx="38">
                  <c:v>0.793087298753943</c:v>
                </c:pt>
                <c:pt idx="39">
                  <c:v>0.811897544321758</c:v>
                </c:pt>
                <c:pt idx="40">
                  <c:v>0.830707789889573</c:v>
                </c:pt>
                <c:pt idx="41">
                  <c:v>0.849518035457388</c:v>
                </c:pt>
                <c:pt idx="42">
                  <c:v>0.868328281025203</c:v>
                </c:pt>
                <c:pt idx="43">
                  <c:v>0.887138526593018</c:v>
                </c:pt>
                <c:pt idx="44">
                  <c:v>0.905948772160833</c:v>
                </c:pt>
                <c:pt idx="45">
                  <c:v>0.924759017728648</c:v>
                </c:pt>
                <c:pt idx="46">
                  <c:v>0.943569263296463</c:v>
                </c:pt>
                <c:pt idx="47">
                  <c:v>0.962379508864278</c:v>
                </c:pt>
                <c:pt idx="48">
                  <c:v>0.981189754432092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'Portefølje Danmark'!$BK$69</c:f>
              <c:strCache>
                <c:ptCount val="1"/>
                <c:pt idx="0">
                  <c:v>NOMXC REAL ESTATE - TOT RETURN IND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'Portefølje Danmark'!$BI$70:$BI$119</c:f>
              <c:numCache>
                <c:formatCode>General</c:formatCode>
                <c:ptCount val="50"/>
                <c:pt idx="0">
                  <c:v>0.0657543986609134</c:v>
                </c:pt>
                <c:pt idx="1">
                  <c:v>0.0667562584688537</c:v>
                </c:pt>
                <c:pt idx="2">
                  <c:v>0.067758118276794</c:v>
                </c:pt>
                <c:pt idx="3">
                  <c:v>0.0687599780847343</c:v>
                </c:pt>
                <c:pt idx="4">
                  <c:v>0.0697618378926747</c:v>
                </c:pt>
                <c:pt idx="5">
                  <c:v>0.070763697700615</c:v>
                </c:pt>
                <c:pt idx="6">
                  <c:v>0.0717655575085553</c:v>
                </c:pt>
                <c:pt idx="7">
                  <c:v>0.0727674173164956</c:v>
                </c:pt>
                <c:pt idx="8">
                  <c:v>0.0737692771244359</c:v>
                </c:pt>
                <c:pt idx="9">
                  <c:v>0.0747711369323762</c:v>
                </c:pt>
                <c:pt idx="10">
                  <c:v>0.0757729967403165</c:v>
                </c:pt>
                <c:pt idx="11">
                  <c:v>0.0767748565482568</c:v>
                </c:pt>
                <c:pt idx="12">
                  <c:v>0.0777767163561972</c:v>
                </c:pt>
                <c:pt idx="13">
                  <c:v>0.0787785761641374</c:v>
                </c:pt>
                <c:pt idx="14">
                  <c:v>0.0797804359720778</c:v>
                </c:pt>
                <c:pt idx="15">
                  <c:v>0.080782295780018</c:v>
                </c:pt>
                <c:pt idx="16">
                  <c:v>0.0817841555879584</c:v>
                </c:pt>
                <c:pt idx="17">
                  <c:v>0.0827860153958986</c:v>
                </c:pt>
                <c:pt idx="18">
                  <c:v>0.083787875203839</c:v>
                </c:pt>
                <c:pt idx="19">
                  <c:v>0.0847897350117792</c:v>
                </c:pt>
                <c:pt idx="20">
                  <c:v>0.0857915948197196</c:v>
                </c:pt>
                <c:pt idx="21">
                  <c:v>0.0867934546276598</c:v>
                </c:pt>
                <c:pt idx="22">
                  <c:v>0.0877953144356002</c:v>
                </c:pt>
                <c:pt idx="23">
                  <c:v>0.0887971742435406</c:v>
                </c:pt>
                <c:pt idx="24">
                  <c:v>0.0897990340514809</c:v>
                </c:pt>
                <c:pt idx="25">
                  <c:v>0.0908008938594211</c:v>
                </c:pt>
                <c:pt idx="26">
                  <c:v>0.0918027536673614</c:v>
                </c:pt>
                <c:pt idx="27">
                  <c:v>0.0928046134753053</c:v>
                </c:pt>
                <c:pt idx="28">
                  <c:v>0.0938064732832457</c:v>
                </c:pt>
                <c:pt idx="29">
                  <c:v>0.0948083330911861</c:v>
                </c:pt>
                <c:pt idx="30">
                  <c:v>0.0958101928991265</c:v>
                </c:pt>
                <c:pt idx="31">
                  <c:v>0.096812052707067</c:v>
                </c:pt>
                <c:pt idx="32">
                  <c:v>0.0978139125150074</c:v>
                </c:pt>
                <c:pt idx="33">
                  <c:v>0.0988157723229479</c:v>
                </c:pt>
                <c:pt idx="34">
                  <c:v>0.0998176321308883</c:v>
                </c:pt>
                <c:pt idx="35">
                  <c:v>0.100819491938829</c:v>
                </c:pt>
                <c:pt idx="36">
                  <c:v>0.101821351746769</c:v>
                </c:pt>
                <c:pt idx="37">
                  <c:v>0.10282321155471</c:v>
                </c:pt>
                <c:pt idx="38">
                  <c:v>0.10382507136265</c:v>
                </c:pt>
                <c:pt idx="39">
                  <c:v>0.10482693117059</c:v>
                </c:pt>
                <c:pt idx="40">
                  <c:v>0.105828790978531</c:v>
                </c:pt>
                <c:pt idx="41">
                  <c:v>0.106830650786471</c:v>
                </c:pt>
                <c:pt idx="42">
                  <c:v>0.107832510594412</c:v>
                </c:pt>
                <c:pt idx="43">
                  <c:v>0.108834370402352</c:v>
                </c:pt>
                <c:pt idx="44">
                  <c:v>0.109836230210293</c:v>
                </c:pt>
                <c:pt idx="45">
                  <c:v>0.110838090018233</c:v>
                </c:pt>
                <c:pt idx="46">
                  <c:v>0.111839949826173</c:v>
                </c:pt>
                <c:pt idx="47">
                  <c:v>0.112841809634114</c:v>
                </c:pt>
                <c:pt idx="48">
                  <c:v>0.113843669442054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Danmark'!$BK$70:$BK$119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'Portefølje Danmark'!$BL$69</c:f>
              <c:strCache>
                <c:ptCount val="1"/>
                <c:pt idx="0">
                  <c:v>DK TOTAL ALL LIVES DS GOVT. INDEX - TOT RETURN 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'Portefølje Danmark'!$BI$70:$BI$119</c:f>
              <c:numCache>
                <c:formatCode>General</c:formatCode>
                <c:ptCount val="50"/>
                <c:pt idx="0">
                  <c:v>0.0657543986609134</c:v>
                </c:pt>
                <c:pt idx="1">
                  <c:v>0.0667562584688537</c:v>
                </c:pt>
                <c:pt idx="2">
                  <c:v>0.067758118276794</c:v>
                </c:pt>
                <c:pt idx="3">
                  <c:v>0.0687599780847343</c:v>
                </c:pt>
                <c:pt idx="4">
                  <c:v>0.0697618378926747</c:v>
                </c:pt>
                <c:pt idx="5">
                  <c:v>0.070763697700615</c:v>
                </c:pt>
                <c:pt idx="6">
                  <c:v>0.0717655575085553</c:v>
                </c:pt>
                <c:pt idx="7">
                  <c:v>0.0727674173164956</c:v>
                </c:pt>
                <c:pt idx="8">
                  <c:v>0.0737692771244359</c:v>
                </c:pt>
                <c:pt idx="9">
                  <c:v>0.0747711369323762</c:v>
                </c:pt>
                <c:pt idx="10">
                  <c:v>0.0757729967403165</c:v>
                </c:pt>
                <c:pt idx="11">
                  <c:v>0.0767748565482568</c:v>
                </c:pt>
                <c:pt idx="12">
                  <c:v>0.0777767163561972</c:v>
                </c:pt>
                <c:pt idx="13">
                  <c:v>0.0787785761641374</c:v>
                </c:pt>
                <c:pt idx="14">
                  <c:v>0.0797804359720778</c:v>
                </c:pt>
                <c:pt idx="15">
                  <c:v>0.080782295780018</c:v>
                </c:pt>
                <c:pt idx="16">
                  <c:v>0.0817841555879584</c:v>
                </c:pt>
                <c:pt idx="17">
                  <c:v>0.0827860153958986</c:v>
                </c:pt>
                <c:pt idx="18">
                  <c:v>0.083787875203839</c:v>
                </c:pt>
                <c:pt idx="19">
                  <c:v>0.0847897350117792</c:v>
                </c:pt>
                <c:pt idx="20">
                  <c:v>0.0857915948197196</c:v>
                </c:pt>
                <c:pt idx="21">
                  <c:v>0.0867934546276598</c:v>
                </c:pt>
                <c:pt idx="22">
                  <c:v>0.0877953144356002</c:v>
                </c:pt>
                <c:pt idx="23">
                  <c:v>0.0887971742435406</c:v>
                </c:pt>
                <c:pt idx="24">
                  <c:v>0.0897990340514809</c:v>
                </c:pt>
                <c:pt idx="25">
                  <c:v>0.0908008938594211</c:v>
                </c:pt>
                <c:pt idx="26">
                  <c:v>0.0918027536673614</c:v>
                </c:pt>
                <c:pt idx="27">
                  <c:v>0.0928046134753053</c:v>
                </c:pt>
                <c:pt idx="28">
                  <c:v>0.0938064732832457</c:v>
                </c:pt>
                <c:pt idx="29">
                  <c:v>0.0948083330911861</c:v>
                </c:pt>
                <c:pt idx="30">
                  <c:v>0.0958101928991265</c:v>
                </c:pt>
                <c:pt idx="31">
                  <c:v>0.096812052707067</c:v>
                </c:pt>
                <c:pt idx="32">
                  <c:v>0.0978139125150074</c:v>
                </c:pt>
                <c:pt idx="33">
                  <c:v>0.0988157723229479</c:v>
                </c:pt>
                <c:pt idx="34">
                  <c:v>0.0998176321308883</c:v>
                </c:pt>
                <c:pt idx="35">
                  <c:v>0.100819491938829</c:v>
                </c:pt>
                <c:pt idx="36">
                  <c:v>0.101821351746769</c:v>
                </c:pt>
                <c:pt idx="37">
                  <c:v>0.10282321155471</c:v>
                </c:pt>
                <c:pt idx="38">
                  <c:v>0.10382507136265</c:v>
                </c:pt>
                <c:pt idx="39">
                  <c:v>0.10482693117059</c:v>
                </c:pt>
                <c:pt idx="40">
                  <c:v>0.105828790978531</c:v>
                </c:pt>
                <c:pt idx="41">
                  <c:v>0.106830650786471</c:v>
                </c:pt>
                <c:pt idx="42">
                  <c:v>0.107832510594412</c:v>
                </c:pt>
                <c:pt idx="43">
                  <c:v>0.108834370402352</c:v>
                </c:pt>
                <c:pt idx="44">
                  <c:v>0.109836230210293</c:v>
                </c:pt>
                <c:pt idx="45">
                  <c:v>0.110838090018233</c:v>
                </c:pt>
                <c:pt idx="46">
                  <c:v>0.111839949826173</c:v>
                </c:pt>
                <c:pt idx="47">
                  <c:v>0.112841809634114</c:v>
                </c:pt>
                <c:pt idx="48">
                  <c:v>0.113843669442054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Danmark'!$BL$70:$BL$119</c:f>
              <c:numCache>
                <c:formatCode>General</c:formatCode>
                <c:ptCount val="50"/>
                <c:pt idx="0">
                  <c:v>0.921702032823029</c:v>
                </c:pt>
                <c:pt idx="1">
                  <c:v>0.902891787255216</c:v>
                </c:pt>
                <c:pt idx="2">
                  <c:v>0.884081541687403</c:v>
                </c:pt>
                <c:pt idx="3">
                  <c:v>0.86527129611959</c:v>
                </c:pt>
                <c:pt idx="4">
                  <c:v>0.846461050551777</c:v>
                </c:pt>
                <c:pt idx="5">
                  <c:v>0.827650804983964</c:v>
                </c:pt>
                <c:pt idx="6">
                  <c:v>0.808840559416152</c:v>
                </c:pt>
                <c:pt idx="7">
                  <c:v>0.790030313848339</c:v>
                </c:pt>
                <c:pt idx="8">
                  <c:v>0.771220068280526</c:v>
                </c:pt>
                <c:pt idx="9">
                  <c:v>0.752409822712713</c:v>
                </c:pt>
                <c:pt idx="10">
                  <c:v>0.7335995771449</c:v>
                </c:pt>
                <c:pt idx="11">
                  <c:v>0.714789331577087</c:v>
                </c:pt>
                <c:pt idx="12">
                  <c:v>0.695979086009272</c:v>
                </c:pt>
                <c:pt idx="13">
                  <c:v>0.677168840441461</c:v>
                </c:pt>
                <c:pt idx="14">
                  <c:v>0.658358594873646</c:v>
                </c:pt>
                <c:pt idx="15">
                  <c:v>0.639548349305836</c:v>
                </c:pt>
                <c:pt idx="16">
                  <c:v>0.620738103738021</c:v>
                </c:pt>
                <c:pt idx="17">
                  <c:v>0.60192785817021</c:v>
                </c:pt>
                <c:pt idx="18">
                  <c:v>0.583117612602395</c:v>
                </c:pt>
                <c:pt idx="19">
                  <c:v>0.564307367034584</c:v>
                </c:pt>
                <c:pt idx="20">
                  <c:v>0.54549712146677</c:v>
                </c:pt>
                <c:pt idx="21">
                  <c:v>0.526686875898959</c:v>
                </c:pt>
                <c:pt idx="22">
                  <c:v>0.507876630331144</c:v>
                </c:pt>
                <c:pt idx="23">
                  <c:v>0.489066384763331</c:v>
                </c:pt>
                <c:pt idx="24">
                  <c:v>0.470256139195518</c:v>
                </c:pt>
                <c:pt idx="25">
                  <c:v>0.451445893627705</c:v>
                </c:pt>
                <c:pt idx="26">
                  <c:v>0.432635648059892</c:v>
                </c:pt>
                <c:pt idx="27">
                  <c:v>0.413825402492018</c:v>
                </c:pt>
                <c:pt idx="28">
                  <c:v>0.395015156924204</c:v>
                </c:pt>
                <c:pt idx="29">
                  <c:v>0.376204911356389</c:v>
                </c:pt>
                <c:pt idx="30">
                  <c:v>0.357394665788573</c:v>
                </c:pt>
                <c:pt idx="31">
                  <c:v>0.338584420220758</c:v>
                </c:pt>
                <c:pt idx="32">
                  <c:v>0.319774174652943</c:v>
                </c:pt>
                <c:pt idx="33">
                  <c:v>0.300963929085128</c:v>
                </c:pt>
                <c:pt idx="34">
                  <c:v>0.282153683517313</c:v>
                </c:pt>
                <c:pt idx="35">
                  <c:v>0.263343437949498</c:v>
                </c:pt>
                <c:pt idx="36">
                  <c:v>0.244533192381683</c:v>
                </c:pt>
                <c:pt idx="37">
                  <c:v>0.225722946813868</c:v>
                </c:pt>
                <c:pt idx="38">
                  <c:v>0.206912701246053</c:v>
                </c:pt>
                <c:pt idx="39">
                  <c:v>0.188102455678238</c:v>
                </c:pt>
                <c:pt idx="40">
                  <c:v>0.169292210110423</c:v>
                </c:pt>
                <c:pt idx="41">
                  <c:v>0.150481964542608</c:v>
                </c:pt>
                <c:pt idx="42">
                  <c:v>0.131671718974792</c:v>
                </c:pt>
                <c:pt idx="43">
                  <c:v>0.112861473406977</c:v>
                </c:pt>
                <c:pt idx="44">
                  <c:v>0.0940512278391624</c:v>
                </c:pt>
                <c:pt idx="45">
                  <c:v>0.0752409822713472</c:v>
                </c:pt>
                <c:pt idx="46">
                  <c:v>0.0564307367035323</c:v>
                </c:pt>
                <c:pt idx="47">
                  <c:v>0.0376204911357172</c:v>
                </c:pt>
                <c:pt idx="48">
                  <c:v>0.018810245567902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'Portefølje Danmark'!$BM$69</c:f>
              <c:strCache>
                <c:ptCount val="1"/>
                <c:pt idx="0">
                  <c:v>Retail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'Portefølje Danmark'!$BI$70:$BI$119</c:f>
              <c:numCache>
                <c:formatCode>General</c:formatCode>
                <c:ptCount val="50"/>
                <c:pt idx="0">
                  <c:v>0.0657543986609134</c:v>
                </c:pt>
                <c:pt idx="1">
                  <c:v>0.0667562584688537</c:v>
                </c:pt>
                <c:pt idx="2">
                  <c:v>0.067758118276794</c:v>
                </c:pt>
                <c:pt idx="3">
                  <c:v>0.0687599780847343</c:v>
                </c:pt>
                <c:pt idx="4">
                  <c:v>0.0697618378926747</c:v>
                </c:pt>
                <c:pt idx="5">
                  <c:v>0.070763697700615</c:v>
                </c:pt>
                <c:pt idx="6">
                  <c:v>0.0717655575085553</c:v>
                </c:pt>
                <c:pt idx="7">
                  <c:v>0.0727674173164956</c:v>
                </c:pt>
                <c:pt idx="8">
                  <c:v>0.0737692771244359</c:v>
                </c:pt>
                <c:pt idx="9">
                  <c:v>0.0747711369323762</c:v>
                </c:pt>
                <c:pt idx="10">
                  <c:v>0.0757729967403165</c:v>
                </c:pt>
                <c:pt idx="11">
                  <c:v>0.0767748565482568</c:v>
                </c:pt>
                <c:pt idx="12">
                  <c:v>0.0777767163561972</c:v>
                </c:pt>
                <c:pt idx="13">
                  <c:v>0.0787785761641374</c:v>
                </c:pt>
                <c:pt idx="14">
                  <c:v>0.0797804359720778</c:v>
                </c:pt>
                <c:pt idx="15">
                  <c:v>0.080782295780018</c:v>
                </c:pt>
                <c:pt idx="16">
                  <c:v>0.0817841555879584</c:v>
                </c:pt>
                <c:pt idx="17">
                  <c:v>0.0827860153958986</c:v>
                </c:pt>
                <c:pt idx="18">
                  <c:v>0.083787875203839</c:v>
                </c:pt>
                <c:pt idx="19">
                  <c:v>0.0847897350117792</c:v>
                </c:pt>
                <c:pt idx="20">
                  <c:v>0.0857915948197196</c:v>
                </c:pt>
                <c:pt idx="21">
                  <c:v>0.0867934546276598</c:v>
                </c:pt>
                <c:pt idx="22">
                  <c:v>0.0877953144356002</c:v>
                </c:pt>
                <c:pt idx="23">
                  <c:v>0.0887971742435406</c:v>
                </c:pt>
                <c:pt idx="24">
                  <c:v>0.0897990340514809</c:v>
                </c:pt>
                <c:pt idx="25">
                  <c:v>0.0908008938594211</c:v>
                </c:pt>
                <c:pt idx="26">
                  <c:v>0.0918027536673614</c:v>
                </c:pt>
                <c:pt idx="27">
                  <c:v>0.0928046134753053</c:v>
                </c:pt>
                <c:pt idx="28">
                  <c:v>0.0938064732832457</c:v>
                </c:pt>
                <c:pt idx="29">
                  <c:v>0.0948083330911861</c:v>
                </c:pt>
                <c:pt idx="30">
                  <c:v>0.0958101928991265</c:v>
                </c:pt>
                <c:pt idx="31">
                  <c:v>0.096812052707067</c:v>
                </c:pt>
                <c:pt idx="32">
                  <c:v>0.0978139125150074</c:v>
                </c:pt>
                <c:pt idx="33">
                  <c:v>0.0988157723229479</c:v>
                </c:pt>
                <c:pt idx="34">
                  <c:v>0.0998176321308883</c:v>
                </c:pt>
                <c:pt idx="35">
                  <c:v>0.100819491938829</c:v>
                </c:pt>
                <c:pt idx="36">
                  <c:v>0.101821351746769</c:v>
                </c:pt>
                <c:pt idx="37">
                  <c:v>0.10282321155471</c:v>
                </c:pt>
                <c:pt idx="38">
                  <c:v>0.10382507136265</c:v>
                </c:pt>
                <c:pt idx="39">
                  <c:v>0.10482693117059</c:v>
                </c:pt>
                <c:pt idx="40">
                  <c:v>0.105828790978531</c:v>
                </c:pt>
                <c:pt idx="41">
                  <c:v>0.106830650786471</c:v>
                </c:pt>
                <c:pt idx="42">
                  <c:v>0.107832510594412</c:v>
                </c:pt>
                <c:pt idx="43">
                  <c:v>0.108834370402352</c:v>
                </c:pt>
                <c:pt idx="44">
                  <c:v>0.109836230210293</c:v>
                </c:pt>
                <c:pt idx="45">
                  <c:v>0.110838090018233</c:v>
                </c:pt>
                <c:pt idx="46">
                  <c:v>0.111839949826173</c:v>
                </c:pt>
                <c:pt idx="47">
                  <c:v>0.112841809634114</c:v>
                </c:pt>
                <c:pt idx="48">
                  <c:v>0.113843669442054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Danmark'!$BM$70:$BM$119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'Portefølje Danmark'!$BN$69</c:f>
              <c:strCache>
                <c:ptCount val="1"/>
                <c:pt idx="0">
                  <c:v>Office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'Portefølje Danmark'!$BI$70:$BI$119</c:f>
              <c:numCache>
                <c:formatCode>General</c:formatCode>
                <c:ptCount val="50"/>
                <c:pt idx="0">
                  <c:v>0.0657543986609134</c:v>
                </c:pt>
                <c:pt idx="1">
                  <c:v>0.0667562584688537</c:v>
                </c:pt>
                <c:pt idx="2">
                  <c:v>0.067758118276794</c:v>
                </c:pt>
                <c:pt idx="3">
                  <c:v>0.0687599780847343</c:v>
                </c:pt>
                <c:pt idx="4">
                  <c:v>0.0697618378926747</c:v>
                </c:pt>
                <c:pt idx="5">
                  <c:v>0.070763697700615</c:v>
                </c:pt>
                <c:pt idx="6">
                  <c:v>0.0717655575085553</c:v>
                </c:pt>
                <c:pt idx="7">
                  <c:v>0.0727674173164956</c:v>
                </c:pt>
                <c:pt idx="8">
                  <c:v>0.0737692771244359</c:v>
                </c:pt>
                <c:pt idx="9">
                  <c:v>0.0747711369323762</c:v>
                </c:pt>
                <c:pt idx="10">
                  <c:v>0.0757729967403165</c:v>
                </c:pt>
                <c:pt idx="11">
                  <c:v>0.0767748565482568</c:v>
                </c:pt>
                <c:pt idx="12">
                  <c:v>0.0777767163561972</c:v>
                </c:pt>
                <c:pt idx="13">
                  <c:v>0.0787785761641374</c:v>
                </c:pt>
                <c:pt idx="14">
                  <c:v>0.0797804359720778</c:v>
                </c:pt>
                <c:pt idx="15">
                  <c:v>0.080782295780018</c:v>
                </c:pt>
                <c:pt idx="16">
                  <c:v>0.0817841555879584</c:v>
                </c:pt>
                <c:pt idx="17">
                  <c:v>0.0827860153958986</c:v>
                </c:pt>
                <c:pt idx="18">
                  <c:v>0.083787875203839</c:v>
                </c:pt>
                <c:pt idx="19">
                  <c:v>0.0847897350117792</c:v>
                </c:pt>
                <c:pt idx="20">
                  <c:v>0.0857915948197196</c:v>
                </c:pt>
                <c:pt idx="21">
                  <c:v>0.0867934546276598</c:v>
                </c:pt>
                <c:pt idx="22">
                  <c:v>0.0877953144356002</c:v>
                </c:pt>
                <c:pt idx="23">
                  <c:v>0.0887971742435406</c:v>
                </c:pt>
                <c:pt idx="24">
                  <c:v>0.0897990340514809</c:v>
                </c:pt>
                <c:pt idx="25">
                  <c:v>0.0908008938594211</c:v>
                </c:pt>
                <c:pt idx="26">
                  <c:v>0.0918027536673614</c:v>
                </c:pt>
                <c:pt idx="27">
                  <c:v>0.0928046134753053</c:v>
                </c:pt>
                <c:pt idx="28">
                  <c:v>0.0938064732832457</c:v>
                </c:pt>
                <c:pt idx="29">
                  <c:v>0.0948083330911861</c:v>
                </c:pt>
                <c:pt idx="30">
                  <c:v>0.0958101928991265</c:v>
                </c:pt>
                <c:pt idx="31">
                  <c:v>0.096812052707067</c:v>
                </c:pt>
                <c:pt idx="32">
                  <c:v>0.0978139125150074</c:v>
                </c:pt>
                <c:pt idx="33">
                  <c:v>0.0988157723229479</c:v>
                </c:pt>
                <c:pt idx="34">
                  <c:v>0.0998176321308883</c:v>
                </c:pt>
                <c:pt idx="35">
                  <c:v>0.100819491938829</c:v>
                </c:pt>
                <c:pt idx="36">
                  <c:v>0.101821351746769</c:v>
                </c:pt>
                <c:pt idx="37">
                  <c:v>0.10282321155471</c:v>
                </c:pt>
                <c:pt idx="38">
                  <c:v>0.10382507136265</c:v>
                </c:pt>
                <c:pt idx="39">
                  <c:v>0.10482693117059</c:v>
                </c:pt>
                <c:pt idx="40">
                  <c:v>0.105828790978531</c:v>
                </c:pt>
                <c:pt idx="41">
                  <c:v>0.106830650786471</c:v>
                </c:pt>
                <c:pt idx="42">
                  <c:v>0.107832510594412</c:v>
                </c:pt>
                <c:pt idx="43">
                  <c:v>0.108834370402352</c:v>
                </c:pt>
                <c:pt idx="44">
                  <c:v>0.109836230210293</c:v>
                </c:pt>
                <c:pt idx="45">
                  <c:v>0.110838090018233</c:v>
                </c:pt>
                <c:pt idx="46">
                  <c:v>0.111839949826173</c:v>
                </c:pt>
                <c:pt idx="47">
                  <c:v>0.112841809634114</c:v>
                </c:pt>
                <c:pt idx="48">
                  <c:v>0.113843669442054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Danmark'!$BN$70:$BN$119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'Portefølje Danmark'!$BO$69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'Portefølje Danmark'!$BI$70:$BI$119</c:f>
              <c:numCache>
                <c:formatCode>General</c:formatCode>
                <c:ptCount val="50"/>
                <c:pt idx="0">
                  <c:v>0.0657543986609134</c:v>
                </c:pt>
                <c:pt idx="1">
                  <c:v>0.0667562584688537</c:v>
                </c:pt>
                <c:pt idx="2">
                  <c:v>0.067758118276794</c:v>
                </c:pt>
                <c:pt idx="3">
                  <c:v>0.0687599780847343</c:v>
                </c:pt>
                <c:pt idx="4">
                  <c:v>0.0697618378926747</c:v>
                </c:pt>
                <c:pt idx="5">
                  <c:v>0.070763697700615</c:v>
                </c:pt>
                <c:pt idx="6">
                  <c:v>0.0717655575085553</c:v>
                </c:pt>
                <c:pt idx="7">
                  <c:v>0.0727674173164956</c:v>
                </c:pt>
                <c:pt idx="8">
                  <c:v>0.0737692771244359</c:v>
                </c:pt>
                <c:pt idx="9">
                  <c:v>0.0747711369323762</c:v>
                </c:pt>
                <c:pt idx="10">
                  <c:v>0.0757729967403165</c:v>
                </c:pt>
                <c:pt idx="11">
                  <c:v>0.0767748565482568</c:v>
                </c:pt>
                <c:pt idx="12">
                  <c:v>0.0777767163561972</c:v>
                </c:pt>
                <c:pt idx="13">
                  <c:v>0.0787785761641374</c:v>
                </c:pt>
                <c:pt idx="14">
                  <c:v>0.0797804359720778</c:v>
                </c:pt>
                <c:pt idx="15">
                  <c:v>0.080782295780018</c:v>
                </c:pt>
                <c:pt idx="16">
                  <c:v>0.0817841555879584</c:v>
                </c:pt>
                <c:pt idx="17">
                  <c:v>0.0827860153958986</c:v>
                </c:pt>
                <c:pt idx="18">
                  <c:v>0.083787875203839</c:v>
                </c:pt>
                <c:pt idx="19">
                  <c:v>0.0847897350117792</c:v>
                </c:pt>
                <c:pt idx="20">
                  <c:v>0.0857915948197196</c:v>
                </c:pt>
                <c:pt idx="21">
                  <c:v>0.0867934546276598</c:v>
                </c:pt>
                <c:pt idx="22">
                  <c:v>0.0877953144356002</c:v>
                </c:pt>
                <c:pt idx="23">
                  <c:v>0.0887971742435406</c:v>
                </c:pt>
                <c:pt idx="24">
                  <c:v>0.0897990340514809</c:v>
                </c:pt>
                <c:pt idx="25">
                  <c:v>0.0908008938594211</c:v>
                </c:pt>
                <c:pt idx="26">
                  <c:v>0.0918027536673614</c:v>
                </c:pt>
                <c:pt idx="27">
                  <c:v>0.0928046134753053</c:v>
                </c:pt>
                <c:pt idx="28">
                  <c:v>0.0938064732832457</c:v>
                </c:pt>
                <c:pt idx="29">
                  <c:v>0.0948083330911861</c:v>
                </c:pt>
                <c:pt idx="30">
                  <c:v>0.0958101928991265</c:v>
                </c:pt>
                <c:pt idx="31">
                  <c:v>0.096812052707067</c:v>
                </c:pt>
                <c:pt idx="32">
                  <c:v>0.0978139125150074</c:v>
                </c:pt>
                <c:pt idx="33">
                  <c:v>0.0988157723229479</c:v>
                </c:pt>
                <c:pt idx="34">
                  <c:v>0.0998176321308883</c:v>
                </c:pt>
                <c:pt idx="35">
                  <c:v>0.100819491938829</c:v>
                </c:pt>
                <c:pt idx="36">
                  <c:v>0.101821351746769</c:v>
                </c:pt>
                <c:pt idx="37">
                  <c:v>0.10282321155471</c:v>
                </c:pt>
                <c:pt idx="38">
                  <c:v>0.10382507136265</c:v>
                </c:pt>
                <c:pt idx="39">
                  <c:v>0.10482693117059</c:v>
                </c:pt>
                <c:pt idx="40">
                  <c:v>0.105828790978531</c:v>
                </c:pt>
                <c:pt idx="41">
                  <c:v>0.106830650786471</c:v>
                </c:pt>
                <c:pt idx="42">
                  <c:v>0.107832510594412</c:v>
                </c:pt>
                <c:pt idx="43">
                  <c:v>0.108834370402352</c:v>
                </c:pt>
                <c:pt idx="44">
                  <c:v>0.109836230210293</c:v>
                </c:pt>
                <c:pt idx="45">
                  <c:v>0.110838090018233</c:v>
                </c:pt>
                <c:pt idx="46">
                  <c:v>0.111839949826173</c:v>
                </c:pt>
                <c:pt idx="47">
                  <c:v>0.112841809634114</c:v>
                </c:pt>
                <c:pt idx="48">
                  <c:v>0.113843669442054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Danmark'!$BO$70:$BO$119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'Portefølje Danmark'!$BP$69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'Portefølje Danmark'!$BI$70:$BI$119</c:f>
              <c:numCache>
                <c:formatCode>General</c:formatCode>
                <c:ptCount val="50"/>
                <c:pt idx="0">
                  <c:v>0.0657543986609134</c:v>
                </c:pt>
                <c:pt idx="1">
                  <c:v>0.0667562584688537</c:v>
                </c:pt>
                <c:pt idx="2">
                  <c:v>0.067758118276794</c:v>
                </c:pt>
                <c:pt idx="3">
                  <c:v>0.0687599780847343</c:v>
                </c:pt>
                <c:pt idx="4">
                  <c:v>0.0697618378926747</c:v>
                </c:pt>
                <c:pt idx="5">
                  <c:v>0.070763697700615</c:v>
                </c:pt>
                <c:pt idx="6">
                  <c:v>0.0717655575085553</c:v>
                </c:pt>
                <c:pt idx="7">
                  <c:v>0.0727674173164956</c:v>
                </c:pt>
                <c:pt idx="8">
                  <c:v>0.0737692771244359</c:v>
                </c:pt>
                <c:pt idx="9">
                  <c:v>0.0747711369323762</c:v>
                </c:pt>
                <c:pt idx="10">
                  <c:v>0.0757729967403165</c:v>
                </c:pt>
                <c:pt idx="11">
                  <c:v>0.0767748565482568</c:v>
                </c:pt>
                <c:pt idx="12">
                  <c:v>0.0777767163561972</c:v>
                </c:pt>
                <c:pt idx="13">
                  <c:v>0.0787785761641374</c:v>
                </c:pt>
                <c:pt idx="14">
                  <c:v>0.0797804359720778</c:v>
                </c:pt>
                <c:pt idx="15">
                  <c:v>0.080782295780018</c:v>
                </c:pt>
                <c:pt idx="16">
                  <c:v>0.0817841555879584</c:v>
                </c:pt>
                <c:pt idx="17">
                  <c:v>0.0827860153958986</c:v>
                </c:pt>
                <c:pt idx="18">
                  <c:v>0.083787875203839</c:v>
                </c:pt>
                <c:pt idx="19">
                  <c:v>0.0847897350117792</c:v>
                </c:pt>
                <c:pt idx="20">
                  <c:v>0.0857915948197196</c:v>
                </c:pt>
                <c:pt idx="21">
                  <c:v>0.0867934546276598</c:v>
                </c:pt>
                <c:pt idx="22">
                  <c:v>0.0877953144356002</c:v>
                </c:pt>
                <c:pt idx="23">
                  <c:v>0.0887971742435406</c:v>
                </c:pt>
                <c:pt idx="24">
                  <c:v>0.0897990340514809</c:v>
                </c:pt>
                <c:pt idx="25">
                  <c:v>0.0908008938594211</c:v>
                </c:pt>
                <c:pt idx="26">
                  <c:v>0.0918027536673614</c:v>
                </c:pt>
                <c:pt idx="27">
                  <c:v>0.0928046134753053</c:v>
                </c:pt>
                <c:pt idx="28">
                  <c:v>0.0938064732832457</c:v>
                </c:pt>
                <c:pt idx="29">
                  <c:v>0.0948083330911861</c:v>
                </c:pt>
                <c:pt idx="30">
                  <c:v>0.0958101928991265</c:v>
                </c:pt>
                <c:pt idx="31">
                  <c:v>0.096812052707067</c:v>
                </c:pt>
                <c:pt idx="32">
                  <c:v>0.0978139125150074</c:v>
                </c:pt>
                <c:pt idx="33">
                  <c:v>0.0988157723229479</c:v>
                </c:pt>
                <c:pt idx="34">
                  <c:v>0.0998176321308883</c:v>
                </c:pt>
                <c:pt idx="35">
                  <c:v>0.100819491938829</c:v>
                </c:pt>
                <c:pt idx="36">
                  <c:v>0.101821351746769</c:v>
                </c:pt>
                <c:pt idx="37">
                  <c:v>0.10282321155471</c:v>
                </c:pt>
                <c:pt idx="38">
                  <c:v>0.10382507136265</c:v>
                </c:pt>
                <c:pt idx="39">
                  <c:v>0.10482693117059</c:v>
                </c:pt>
                <c:pt idx="40">
                  <c:v>0.105828790978531</c:v>
                </c:pt>
                <c:pt idx="41">
                  <c:v>0.106830650786471</c:v>
                </c:pt>
                <c:pt idx="42">
                  <c:v>0.107832510594412</c:v>
                </c:pt>
                <c:pt idx="43">
                  <c:v>0.108834370402352</c:v>
                </c:pt>
                <c:pt idx="44">
                  <c:v>0.109836230210293</c:v>
                </c:pt>
                <c:pt idx="45">
                  <c:v>0.110838090018233</c:v>
                </c:pt>
                <c:pt idx="46">
                  <c:v>0.111839949826173</c:v>
                </c:pt>
                <c:pt idx="47">
                  <c:v>0.112841809634114</c:v>
                </c:pt>
                <c:pt idx="48">
                  <c:v>0.113843669442054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Danmark'!$BP$70:$BP$119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'Portefølje Danmark'!$BQ$69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'Portefølje Danmark'!$BI$70:$BI$119</c:f>
              <c:numCache>
                <c:formatCode>General</c:formatCode>
                <c:ptCount val="50"/>
                <c:pt idx="0">
                  <c:v>0.0657543986609134</c:v>
                </c:pt>
                <c:pt idx="1">
                  <c:v>0.0667562584688537</c:v>
                </c:pt>
                <c:pt idx="2">
                  <c:v>0.067758118276794</c:v>
                </c:pt>
                <c:pt idx="3">
                  <c:v>0.0687599780847343</c:v>
                </c:pt>
                <c:pt idx="4">
                  <c:v>0.0697618378926747</c:v>
                </c:pt>
                <c:pt idx="5">
                  <c:v>0.070763697700615</c:v>
                </c:pt>
                <c:pt idx="6">
                  <c:v>0.0717655575085553</c:v>
                </c:pt>
                <c:pt idx="7">
                  <c:v>0.0727674173164956</c:v>
                </c:pt>
                <c:pt idx="8">
                  <c:v>0.0737692771244359</c:v>
                </c:pt>
                <c:pt idx="9">
                  <c:v>0.0747711369323762</c:v>
                </c:pt>
                <c:pt idx="10">
                  <c:v>0.0757729967403165</c:v>
                </c:pt>
                <c:pt idx="11">
                  <c:v>0.0767748565482568</c:v>
                </c:pt>
                <c:pt idx="12">
                  <c:v>0.0777767163561972</c:v>
                </c:pt>
                <c:pt idx="13">
                  <c:v>0.0787785761641374</c:v>
                </c:pt>
                <c:pt idx="14">
                  <c:v>0.0797804359720778</c:v>
                </c:pt>
                <c:pt idx="15">
                  <c:v>0.080782295780018</c:v>
                </c:pt>
                <c:pt idx="16">
                  <c:v>0.0817841555879584</c:v>
                </c:pt>
                <c:pt idx="17">
                  <c:v>0.0827860153958986</c:v>
                </c:pt>
                <c:pt idx="18">
                  <c:v>0.083787875203839</c:v>
                </c:pt>
                <c:pt idx="19">
                  <c:v>0.0847897350117792</c:v>
                </c:pt>
                <c:pt idx="20">
                  <c:v>0.0857915948197196</c:v>
                </c:pt>
                <c:pt idx="21">
                  <c:v>0.0867934546276598</c:v>
                </c:pt>
                <c:pt idx="22">
                  <c:v>0.0877953144356002</c:v>
                </c:pt>
                <c:pt idx="23">
                  <c:v>0.0887971742435406</c:v>
                </c:pt>
                <c:pt idx="24">
                  <c:v>0.0897990340514809</c:v>
                </c:pt>
                <c:pt idx="25">
                  <c:v>0.0908008938594211</c:v>
                </c:pt>
                <c:pt idx="26">
                  <c:v>0.0918027536673614</c:v>
                </c:pt>
                <c:pt idx="27">
                  <c:v>0.0928046134753053</c:v>
                </c:pt>
                <c:pt idx="28">
                  <c:v>0.0938064732832457</c:v>
                </c:pt>
                <c:pt idx="29">
                  <c:v>0.0948083330911861</c:v>
                </c:pt>
                <c:pt idx="30">
                  <c:v>0.0958101928991265</c:v>
                </c:pt>
                <c:pt idx="31">
                  <c:v>0.096812052707067</c:v>
                </c:pt>
                <c:pt idx="32">
                  <c:v>0.0978139125150074</c:v>
                </c:pt>
                <c:pt idx="33">
                  <c:v>0.0988157723229479</c:v>
                </c:pt>
                <c:pt idx="34">
                  <c:v>0.0998176321308883</c:v>
                </c:pt>
                <c:pt idx="35">
                  <c:v>0.100819491938829</c:v>
                </c:pt>
                <c:pt idx="36">
                  <c:v>0.101821351746769</c:v>
                </c:pt>
                <c:pt idx="37">
                  <c:v>0.10282321155471</c:v>
                </c:pt>
                <c:pt idx="38">
                  <c:v>0.10382507136265</c:v>
                </c:pt>
                <c:pt idx="39">
                  <c:v>0.10482693117059</c:v>
                </c:pt>
                <c:pt idx="40">
                  <c:v>0.105828790978531</c:v>
                </c:pt>
                <c:pt idx="41">
                  <c:v>0.106830650786471</c:v>
                </c:pt>
                <c:pt idx="42">
                  <c:v>0.107832510594412</c:v>
                </c:pt>
                <c:pt idx="43">
                  <c:v>0.108834370402352</c:v>
                </c:pt>
                <c:pt idx="44">
                  <c:v>0.109836230210293</c:v>
                </c:pt>
                <c:pt idx="45">
                  <c:v>0.110838090018233</c:v>
                </c:pt>
                <c:pt idx="46">
                  <c:v>0.111839949826173</c:v>
                </c:pt>
                <c:pt idx="47">
                  <c:v>0.112841809634114</c:v>
                </c:pt>
                <c:pt idx="48">
                  <c:v>0.113843669442054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Danmark'!$BQ$70:$BQ$119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 formatCode="0.00E+00">
                  <c:v>1.6306400674182E-16</c:v>
                </c:pt>
                <c:pt idx="28" formatCode="0.00E+00">
                  <c:v>1.80411241501588E-16</c:v>
                </c:pt>
                <c:pt idx="29" formatCode="0.00E+00">
                  <c:v>1.97758476261356E-16</c:v>
                </c:pt>
                <c:pt idx="30" formatCode="0.00E+00">
                  <c:v>2.0122792321331E-16</c:v>
                </c:pt>
                <c:pt idx="31" formatCode="0.00E+00">
                  <c:v>2.0122792321331E-16</c:v>
                </c:pt>
                <c:pt idx="32" formatCode="0.00E+00">
                  <c:v>2.08166817117217E-16</c:v>
                </c:pt>
                <c:pt idx="33" formatCode="0.00E+00">
                  <c:v>2.22044604925031E-16</c:v>
                </c:pt>
                <c:pt idx="34" formatCode="0.00E+00">
                  <c:v>2.25514051876985E-16</c:v>
                </c:pt>
                <c:pt idx="35" formatCode="0.00E+00">
                  <c:v>2.35922392732846E-16</c:v>
                </c:pt>
                <c:pt idx="36" formatCode="0.00E+00">
                  <c:v>2.39391839684799E-16</c:v>
                </c:pt>
                <c:pt idx="37" formatCode="0.00E+00">
                  <c:v>2.4980018054066E-16</c:v>
                </c:pt>
                <c:pt idx="38" formatCode="0.00E+00">
                  <c:v>2.53269627492614E-16</c:v>
                </c:pt>
                <c:pt idx="39" formatCode="0.00E+00">
                  <c:v>2.77555756156289E-16</c:v>
                </c:pt>
                <c:pt idx="40" formatCode="0.00E+00">
                  <c:v>2.77555756156289E-16</c:v>
                </c:pt>
                <c:pt idx="41" formatCode="0.00E+00">
                  <c:v>2.70616862252382E-16</c:v>
                </c:pt>
                <c:pt idx="42" formatCode="0.00E+00">
                  <c:v>2.91433543964104E-16</c:v>
                </c:pt>
                <c:pt idx="43" formatCode="0.00E+00">
                  <c:v>2.8796409701215E-16</c:v>
                </c:pt>
                <c:pt idx="44" formatCode="0.00E+00">
                  <c:v>3.2612801348364E-16</c:v>
                </c:pt>
                <c:pt idx="45" formatCode="0.00E+00">
                  <c:v>3.36536354339501E-16</c:v>
                </c:pt>
                <c:pt idx="46" formatCode="0.00E+00">
                  <c:v>3.22658566531686E-16</c:v>
                </c:pt>
                <c:pt idx="47" formatCode="0.00E+00">
                  <c:v>3.2612801348364E-16</c:v>
                </c:pt>
                <c:pt idx="48" formatCode="0.00E+00">
                  <c:v>3.50414142147315E-16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2105483248"/>
        <c:axId val="-2104683696"/>
      </c:barChart>
      <c:catAx>
        <c:axId val="-2105483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4683696"/>
        <c:crosses val="autoZero"/>
        <c:auto val="1"/>
        <c:lblAlgn val="ctr"/>
        <c:lblOffset val="100"/>
        <c:tickLblSkip val="7"/>
        <c:noMultiLvlLbl val="0"/>
      </c:catAx>
      <c:valAx>
        <c:axId val="-21046836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Andel av porteføljen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5483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1400" b="0" i="0" u="none" strike="noStrike" baseline="0">
                <a:effectLst/>
              </a:rPr>
              <a:t>Aksjer, Obligasjoner og Unotert eiendom</a:t>
            </a:r>
            <a:r>
              <a:rPr lang="nb-NO" sz="1400" b="0" i="0" u="none" strike="noStrike" baseline="0"/>
              <a:t> 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'Portefølje Danmark'!$BJ$122</c:f>
              <c:strCache>
                <c:ptCount val="1"/>
                <c:pt idx="0">
                  <c:v>MSCI DENMARK - TOT RETURN IND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'Portefølje Danmark'!$BI$123:$BI$172</c:f>
              <c:numCache>
                <c:formatCode>General</c:formatCode>
                <c:ptCount val="50"/>
                <c:pt idx="0">
                  <c:v>0.0687046554767863</c:v>
                </c:pt>
                <c:pt idx="1">
                  <c:v>0.069646305961954</c:v>
                </c:pt>
                <c:pt idx="2">
                  <c:v>0.0705879564471216</c:v>
                </c:pt>
                <c:pt idx="3">
                  <c:v>0.0715296069322893</c:v>
                </c:pt>
                <c:pt idx="4">
                  <c:v>0.0724712574174569</c:v>
                </c:pt>
                <c:pt idx="5">
                  <c:v>0.0734129079026245</c:v>
                </c:pt>
                <c:pt idx="6">
                  <c:v>0.074354558387792</c:v>
                </c:pt>
                <c:pt idx="7">
                  <c:v>0.0752962088729598</c:v>
                </c:pt>
                <c:pt idx="8">
                  <c:v>0.0762378593581275</c:v>
                </c:pt>
                <c:pt idx="9">
                  <c:v>0.0771795098432951</c:v>
                </c:pt>
                <c:pt idx="10">
                  <c:v>0.0781211603284628</c:v>
                </c:pt>
                <c:pt idx="11">
                  <c:v>0.0790628108136303</c:v>
                </c:pt>
                <c:pt idx="12">
                  <c:v>0.0800044612987978</c:v>
                </c:pt>
                <c:pt idx="13">
                  <c:v>0.0809461117839657</c:v>
                </c:pt>
                <c:pt idx="14">
                  <c:v>0.0818877622691332</c:v>
                </c:pt>
                <c:pt idx="15">
                  <c:v>0.082829412754301</c:v>
                </c:pt>
                <c:pt idx="16">
                  <c:v>0.0837710632394687</c:v>
                </c:pt>
                <c:pt idx="17">
                  <c:v>0.0847127137246361</c:v>
                </c:pt>
                <c:pt idx="18">
                  <c:v>0.0856543642098037</c:v>
                </c:pt>
                <c:pt idx="19">
                  <c:v>0.0865960146949715</c:v>
                </c:pt>
                <c:pt idx="20">
                  <c:v>0.087537665180139</c:v>
                </c:pt>
                <c:pt idx="21">
                  <c:v>0.0884793156653069</c:v>
                </c:pt>
                <c:pt idx="22">
                  <c:v>0.0894209661504743</c:v>
                </c:pt>
                <c:pt idx="23">
                  <c:v>0.090362616635642</c:v>
                </c:pt>
                <c:pt idx="24">
                  <c:v>0.0913042671208095</c:v>
                </c:pt>
                <c:pt idx="25">
                  <c:v>0.0922459176059767</c:v>
                </c:pt>
                <c:pt idx="26">
                  <c:v>0.0931875680911441</c:v>
                </c:pt>
                <c:pt idx="27">
                  <c:v>0.0941292185763116</c:v>
                </c:pt>
                <c:pt idx="28">
                  <c:v>0.0950708690614788</c:v>
                </c:pt>
                <c:pt idx="29">
                  <c:v>0.0960125195466463</c:v>
                </c:pt>
                <c:pt idx="30">
                  <c:v>0.0969541700318137</c:v>
                </c:pt>
                <c:pt idx="31">
                  <c:v>0.097895820516981</c:v>
                </c:pt>
                <c:pt idx="32">
                  <c:v>0.0988374710021484</c:v>
                </c:pt>
                <c:pt idx="33">
                  <c:v>0.0997791214873157</c:v>
                </c:pt>
                <c:pt idx="34">
                  <c:v>0.100720771972483</c:v>
                </c:pt>
                <c:pt idx="35">
                  <c:v>0.10166242245765</c:v>
                </c:pt>
                <c:pt idx="36">
                  <c:v>0.102604072942818</c:v>
                </c:pt>
                <c:pt idx="37">
                  <c:v>0.103545723427985</c:v>
                </c:pt>
                <c:pt idx="38">
                  <c:v>0.104487373913153</c:v>
                </c:pt>
                <c:pt idx="39">
                  <c:v>0.10542902439832</c:v>
                </c:pt>
                <c:pt idx="40">
                  <c:v>0.106370674883487</c:v>
                </c:pt>
                <c:pt idx="41">
                  <c:v>0.107312325368655</c:v>
                </c:pt>
                <c:pt idx="42">
                  <c:v>0.108253975853822</c:v>
                </c:pt>
                <c:pt idx="43">
                  <c:v>0.10919562633899</c:v>
                </c:pt>
                <c:pt idx="44">
                  <c:v>0.110137276824157</c:v>
                </c:pt>
                <c:pt idx="45">
                  <c:v>0.111078927309324</c:v>
                </c:pt>
                <c:pt idx="46">
                  <c:v>0.112020577794492</c:v>
                </c:pt>
                <c:pt idx="47">
                  <c:v>0.112962228279659</c:v>
                </c:pt>
                <c:pt idx="48">
                  <c:v>0.113903878764827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Danmark'!$BJ$123:$BJ$172</c:f>
              <c:numCache>
                <c:formatCode>General</c:formatCode>
                <c:ptCount val="50"/>
                <c:pt idx="0">
                  <c:v>0.0415875475028475</c:v>
                </c:pt>
                <c:pt idx="1">
                  <c:v>0.0477194630721985</c:v>
                </c:pt>
                <c:pt idx="2">
                  <c:v>0.0548261134853517</c:v>
                </c:pt>
                <c:pt idx="3">
                  <c:v>0.0621926213786854</c:v>
                </c:pt>
                <c:pt idx="4">
                  <c:v>0.0695591292720182</c:v>
                </c:pt>
                <c:pt idx="5">
                  <c:v>0.0769256371653519</c:v>
                </c:pt>
                <c:pt idx="6">
                  <c:v>0.0842921450586839</c:v>
                </c:pt>
                <c:pt idx="7">
                  <c:v>0.0916586529520184</c:v>
                </c:pt>
                <c:pt idx="8">
                  <c:v>0.099025160845352</c:v>
                </c:pt>
                <c:pt idx="9">
                  <c:v>0.106391668738685</c:v>
                </c:pt>
                <c:pt idx="10">
                  <c:v>0.113758176632019</c:v>
                </c:pt>
                <c:pt idx="11">
                  <c:v>0.121124684525351</c:v>
                </c:pt>
                <c:pt idx="12">
                  <c:v>0.128491192418683</c:v>
                </c:pt>
                <c:pt idx="13">
                  <c:v>0.135857700312019</c:v>
                </c:pt>
                <c:pt idx="14">
                  <c:v>0.143224208205351</c:v>
                </c:pt>
                <c:pt idx="15">
                  <c:v>0.150590716098685</c:v>
                </c:pt>
                <c:pt idx="16">
                  <c:v>0.157957223992019</c:v>
                </c:pt>
                <c:pt idx="17">
                  <c:v>0.164949787131199</c:v>
                </c:pt>
                <c:pt idx="18">
                  <c:v>0.170429647240431</c:v>
                </c:pt>
                <c:pt idx="19">
                  <c:v>0.175909507349662</c:v>
                </c:pt>
                <c:pt idx="20">
                  <c:v>0.181389367458892</c:v>
                </c:pt>
                <c:pt idx="21">
                  <c:v>0.186869227568125</c:v>
                </c:pt>
                <c:pt idx="22">
                  <c:v>0.192349087677354</c:v>
                </c:pt>
                <c:pt idx="23">
                  <c:v>0.197828947786585</c:v>
                </c:pt>
                <c:pt idx="24">
                  <c:v>0.226765421294037</c:v>
                </c:pt>
                <c:pt idx="25">
                  <c:v>0.257694804442263</c:v>
                </c:pt>
                <c:pt idx="26">
                  <c:v>0.288624187590495</c:v>
                </c:pt>
                <c:pt idx="27">
                  <c:v>0.319553570738731</c:v>
                </c:pt>
                <c:pt idx="28">
                  <c:v>0.350482953886957</c:v>
                </c:pt>
                <c:pt idx="29">
                  <c:v>0.381412337035188</c:v>
                </c:pt>
                <c:pt idx="30">
                  <c:v>0.412341720183417</c:v>
                </c:pt>
                <c:pt idx="31">
                  <c:v>0.44327110333165</c:v>
                </c:pt>
                <c:pt idx="32">
                  <c:v>0.474200486479882</c:v>
                </c:pt>
                <c:pt idx="33">
                  <c:v>0.505129869628111</c:v>
                </c:pt>
                <c:pt idx="34">
                  <c:v>0.536059252776343</c:v>
                </c:pt>
                <c:pt idx="35">
                  <c:v>0.566988635924572</c:v>
                </c:pt>
                <c:pt idx="36">
                  <c:v>0.597918019072804</c:v>
                </c:pt>
                <c:pt idx="37">
                  <c:v>0.628847402221036</c:v>
                </c:pt>
                <c:pt idx="38">
                  <c:v>0.659776785369265</c:v>
                </c:pt>
                <c:pt idx="39">
                  <c:v>0.690706168517493</c:v>
                </c:pt>
                <c:pt idx="40">
                  <c:v>0.721635551665722</c:v>
                </c:pt>
                <c:pt idx="41">
                  <c:v>0.752564934813954</c:v>
                </c:pt>
                <c:pt idx="42">
                  <c:v>0.783494317962186</c:v>
                </c:pt>
                <c:pt idx="43">
                  <c:v>0.81442370111042</c:v>
                </c:pt>
                <c:pt idx="44">
                  <c:v>0.845353084258652</c:v>
                </c:pt>
                <c:pt idx="45">
                  <c:v>0.876282467406881</c:v>
                </c:pt>
                <c:pt idx="46">
                  <c:v>0.907211850555113</c:v>
                </c:pt>
                <c:pt idx="47">
                  <c:v>0.938141233703346</c:v>
                </c:pt>
                <c:pt idx="48">
                  <c:v>0.969070616851575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'Portefølje Danmark'!$BK$122</c:f>
              <c:strCache>
                <c:ptCount val="1"/>
                <c:pt idx="0">
                  <c:v>NOMXC REAL ESTATE - TOT RETURN IND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'Portefølje Danmark'!$BI$123:$BI$172</c:f>
              <c:numCache>
                <c:formatCode>General</c:formatCode>
                <c:ptCount val="50"/>
                <c:pt idx="0">
                  <c:v>0.0687046554767863</c:v>
                </c:pt>
                <c:pt idx="1">
                  <c:v>0.069646305961954</c:v>
                </c:pt>
                <c:pt idx="2">
                  <c:v>0.0705879564471216</c:v>
                </c:pt>
                <c:pt idx="3">
                  <c:v>0.0715296069322893</c:v>
                </c:pt>
                <c:pt idx="4">
                  <c:v>0.0724712574174569</c:v>
                </c:pt>
                <c:pt idx="5">
                  <c:v>0.0734129079026245</c:v>
                </c:pt>
                <c:pt idx="6">
                  <c:v>0.074354558387792</c:v>
                </c:pt>
                <c:pt idx="7">
                  <c:v>0.0752962088729598</c:v>
                </c:pt>
                <c:pt idx="8">
                  <c:v>0.0762378593581275</c:v>
                </c:pt>
                <c:pt idx="9">
                  <c:v>0.0771795098432951</c:v>
                </c:pt>
                <c:pt idx="10">
                  <c:v>0.0781211603284628</c:v>
                </c:pt>
                <c:pt idx="11">
                  <c:v>0.0790628108136303</c:v>
                </c:pt>
                <c:pt idx="12">
                  <c:v>0.0800044612987978</c:v>
                </c:pt>
                <c:pt idx="13">
                  <c:v>0.0809461117839657</c:v>
                </c:pt>
                <c:pt idx="14">
                  <c:v>0.0818877622691332</c:v>
                </c:pt>
                <c:pt idx="15">
                  <c:v>0.082829412754301</c:v>
                </c:pt>
                <c:pt idx="16">
                  <c:v>0.0837710632394687</c:v>
                </c:pt>
                <c:pt idx="17">
                  <c:v>0.0847127137246361</c:v>
                </c:pt>
                <c:pt idx="18">
                  <c:v>0.0856543642098037</c:v>
                </c:pt>
                <c:pt idx="19">
                  <c:v>0.0865960146949715</c:v>
                </c:pt>
                <c:pt idx="20">
                  <c:v>0.087537665180139</c:v>
                </c:pt>
                <c:pt idx="21">
                  <c:v>0.0884793156653069</c:v>
                </c:pt>
                <c:pt idx="22">
                  <c:v>0.0894209661504743</c:v>
                </c:pt>
                <c:pt idx="23">
                  <c:v>0.090362616635642</c:v>
                </c:pt>
                <c:pt idx="24">
                  <c:v>0.0913042671208095</c:v>
                </c:pt>
                <c:pt idx="25">
                  <c:v>0.0922459176059767</c:v>
                </c:pt>
                <c:pt idx="26">
                  <c:v>0.0931875680911441</c:v>
                </c:pt>
                <c:pt idx="27">
                  <c:v>0.0941292185763116</c:v>
                </c:pt>
                <c:pt idx="28">
                  <c:v>0.0950708690614788</c:v>
                </c:pt>
                <c:pt idx="29">
                  <c:v>0.0960125195466463</c:v>
                </c:pt>
                <c:pt idx="30">
                  <c:v>0.0969541700318137</c:v>
                </c:pt>
                <c:pt idx="31">
                  <c:v>0.097895820516981</c:v>
                </c:pt>
                <c:pt idx="32">
                  <c:v>0.0988374710021484</c:v>
                </c:pt>
                <c:pt idx="33">
                  <c:v>0.0997791214873157</c:v>
                </c:pt>
                <c:pt idx="34">
                  <c:v>0.100720771972483</c:v>
                </c:pt>
                <c:pt idx="35">
                  <c:v>0.10166242245765</c:v>
                </c:pt>
                <c:pt idx="36">
                  <c:v>0.102604072942818</c:v>
                </c:pt>
                <c:pt idx="37">
                  <c:v>0.103545723427985</c:v>
                </c:pt>
                <c:pt idx="38">
                  <c:v>0.104487373913153</c:v>
                </c:pt>
                <c:pt idx="39">
                  <c:v>0.10542902439832</c:v>
                </c:pt>
                <c:pt idx="40">
                  <c:v>0.106370674883487</c:v>
                </c:pt>
                <c:pt idx="41">
                  <c:v>0.107312325368655</c:v>
                </c:pt>
                <c:pt idx="42">
                  <c:v>0.108253975853822</c:v>
                </c:pt>
                <c:pt idx="43">
                  <c:v>0.10919562633899</c:v>
                </c:pt>
                <c:pt idx="44">
                  <c:v>0.110137276824157</c:v>
                </c:pt>
                <c:pt idx="45">
                  <c:v>0.111078927309324</c:v>
                </c:pt>
                <c:pt idx="46">
                  <c:v>0.112020577794492</c:v>
                </c:pt>
                <c:pt idx="47">
                  <c:v>0.112962228279659</c:v>
                </c:pt>
                <c:pt idx="48">
                  <c:v>0.113903878764827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Danmark'!$BK$123:$BK$172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'Portefølje Danmark'!$BL$122</c:f>
              <c:strCache>
                <c:ptCount val="1"/>
                <c:pt idx="0">
                  <c:v>DK TOTAL ALL LIVES DS GOVT. INDEX - TOT RETURN 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'Portefølje Danmark'!$BI$123:$BI$172</c:f>
              <c:numCache>
                <c:formatCode>General</c:formatCode>
                <c:ptCount val="50"/>
                <c:pt idx="0">
                  <c:v>0.0687046554767863</c:v>
                </c:pt>
                <c:pt idx="1">
                  <c:v>0.069646305961954</c:v>
                </c:pt>
                <c:pt idx="2">
                  <c:v>0.0705879564471216</c:v>
                </c:pt>
                <c:pt idx="3">
                  <c:v>0.0715296069322893</c:v>
                </c:pt>
                <c:pt idx="4">
                  <c:v>0.0724712574174569</c:v>
                </c:pt>
                <c:pt idx="5">
                  <c:v>0.0734129079026245</c:v>
                </c:pt>
                <c:pt idx="6">
                  <c:v>0.074354558387792</c:v>
                </c:pt>
                <c:pt idx="7">
                  <c:v>0.0752962088729598</c:v>
                </c:pt>
                <c:pt idx="8">
                  <c:v>0.0762378593581275</c:v>
                </c:pt>
                <c:pt idx="9">
                  <c:v>0.0771795098432951</c:v>
                </c:pt>
                <c:pt idx="10">
                  <c:v>0.0781211603284628</c:v>
                </c:pt>
                <c:pt idx="11">
                  <c:v>0.0790628108136303</c:v>
                </c:pt>
                <c:pt idx="12">
                  <c:v>0.0800044612987978</c:v>
                </c:pt>
                <c:pt idx="13">
                  <c:v>0.0809461117839657</c:v>
                </c:pt>
                <c:pt idx="14">
                  <c:v>0.0818877622691332</c:v>
                </c:pt>
                <c:pt idx="15">
                  <c:v>0.082829412754301</c:v>
                </c:pt>
                <c:pt idx="16">
                  <c:v>0.0837710632394687</c:v>
                </c:pt>
                <c:pt idx="17">
                  <c:v>0.0847127137246361</c:v>
                </c:pt>
                <c:pt idx="18">
                  <c:v>0.0856543642098037</c:v>
                </c:pt>
                <c:pt idx="19">
                  <c:v>0.0865960146949715</c:v>
                </c:pt>
                <c:pt idx="20">
                  <c:v>0.087537665180139</c:v>
                </c:pt>
                <c:pt idx="21">
                  <c:v>0.0884793156653069</c:v>
                </c:pt>
                <c:pt idx="22">
                  <c:v>0.0894209661504743</c:v>
                </c:pt>
                <c:pt idx="23">
                  <c:v>0.090362616635642</c:v>
                </c:pt>
                <c:pt idx="24">
                  <c:v>0.0913042671208095</c:v>
                </c:pt>
                <c:pt idx="25">
                  <c:v>0.0922459176059767</c:v>
                </c:pt>
                <c:pt idx="26">
                  <c:v>0.0931875680911441</c:v>
                </c:pt>
                <c:pt idx="27">
                  <c:v>0.0941292185763116</c:v>
                </c:pt>
                <c:pt idx="28">
                  <c:v>0.0950708690614788</c:v>
                </c:pt>
                <c:pt idx="29">
                  <c:v>0.0960125195466463</c:v>
                </c:pt>
                <c:pt idx="30">
                  <c:v>0.0969541700318137</c:v>
                </c:pt>
                <c:pt idx="31">
                  <c:v>0.097895820516981</c:v>
                </c:pt>
                <c:pt idx="32">
                  <c:v>0.0988374710021484</c:v>
                </c:pt>
                <c:pt idx="33">
                  <c:v>0.0997791214873157</c:v>
                </c:pt>
                <c:pt idx="34">
                  <c:v>0.100720771972483</c:v>
                </c:pt>
                <c:pt idx="35">
                  <c:v>0.10166242245765</c:v>
                </c:pt>
                <c:pt idx="36">
                  <c:v>0.102604072942818</c:v>
                </c:pt>
                <c:pt idx="37">
                  <c:v>0.103545723427985</c:v>
                </c:pt>
                <c:pt idx="38">
                  <c:v>0.104487373913153</c:v>
                </c:pt>
                <c:pt idx="39">
                  <c:v>0.10542902439832</c:v>
                </c:pt>
                <c:pt idx="40">
                  <c:v>0.106370674883487</c:v>
                </c:pt>
                <c:pt idx="41">
                  <c:v>0.107312325368655</c:v>
                </c:pt>
                <c:pt idx="42">
                  <c:v>0.108253975853822</c:v>
                </c:pt>
                <c:pt idx="43">
                  <c:v>0.10919562633899</c:v>
                </c:pt>
                <c:pt idx="44">
                  <c:v>0.110137276824157</c:v>
                </c:pt>
                <c:pt idx="45">
                  <c:v>0.111078927309324</c:v>
                </c:pt>
                <c:pt idx="46">
                  <c:v>0.112020577794492</c:v>
                </c:pt>
                <c:pt idx="47">
                  <c:v>0.112962228279659</c:v>
                </c:pt>
                <c:pt idx="48">
                  <c:v>0.113903878764827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Danmark'!$BL$123:$BL$172</c:f>
              <c:numCache>
                <c:formatCode>General</c:formatCode>
                <c:ptCount val="50"/>
                <c:pt idx="0">
                  <c:v>0.675114930978999</c:v>
                </c:pt>
                <c:pt idx="1">
                  <c:v>0.633462943629713</c:v>
                </c:pt>
                <c:pt idx="2">
                  <c:v>0.603855668714937</c:v>
                </c:pt>
                <c:pt idx="3">
                  <c:v>0.577459429747644</c:v>
                </c:pt>
                <c:pt idx="4">
                  <c:v>0.551063190780354</c:v>
                </c:pt>
                <c:pt idx="5">
                  <c:v>0.524666951813061</c:v>
                </c:pt>
                <c:pt idx="6">
                  <c:v>0.498270712845774</c:v>
                </c:pt>
                <c:pt idx="7">
                  <c:v>0.471874473878479</c:v>
                </c:pt>
                <c:pt idx="8">
                  <c:v>0.445478234911186</c:v>
                </c:pt>
                <c:pt idx="9">
                  <c:v>0.419081995943896</c:v>
                </c:pt>
                <c:pt idx="10">
                  <c:v>0.392685756976603</c:v>
                </c:pt>
                <c:pt idx="11">
                  <c:v>0.366289518009317</c:v>
                </c:pt>
                <c:pt idx="12">
                  <c:v>0.339893279042027</c:v>
                </c:pt>
                <c:pt idx="13">
                  <c:v>0.313497040074728</c:v>
                </c:pt>
                <c:pt idx="14">
                  <c:v>0.287100801107441</c:v>
                </c:pt>
                <c:pt idx="15">
                  <c:v>0.260704562140146</c:v>
                </c:pt>
                <c:pt idx="16">
                  <c:v>0.234308323172853</c:v>
                </c:pt>
                <c:pt idx="17">
                  <c:v>0.206413105662427</c:v>
                </c:pt>
                <c:pt idx="18">
                  <c:v>0.172454133121674</c:v>
                </c:pt>
                <c:pt idx="19">
                  <c:v>0.138495160580916</c:v>
                </c:pt>
                <c:pt idx="20">
                  <c:v>0.104536188040169</c:v>
                </c:pt>
                <c:pt idx="21">
                  <c:v>0.0705772154994082</c:v>
                </c:pt>
                <c:pt idx="22">
                  <c:v>0.0366182429586654</c:v>
                </c:pt>
                <c:pt idx="23">
                  <c:v>0.00265927041791167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'Portefølje Danmark'!$BM$122</c:f>
              <c:strCache>
                <c:ptCount val="1"/>
                <c:pt idx="0">
                  <c:v>Retail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'Portefølje Danmark'!$BI$123:$BI$172</c:f>
              <c:numCache>
                <c:formatCode>General</c:formatCode>
                <c:ptCount val="50"/>
                <c:pt idx="0">
                  <c:v>0.0687046554767863</c:v>
                </c:pt>
                <c:pt idx="1">
                  <c:v>0.069646305961954</c:v>
                </c:pt>
                <c:pt idx="2">
                  <c:v>0.0705879564471216</c:v>
                </c:pt>
                <c:pt idx="3">
                  <c:v>0.0715296069322893</c:v>
                </c:pt>
                <c:pt idx="4">
                  <c:v>0.0724712574174569</c:v>
                </c:pt>
                <c:pt idx="5">
                  <c:v>0.0734129079026245</c:v>
                </c:pt>
                <c:pt idx="6">
                  <c:v>0.074354558387792</c:v>
                </c:pt>
                <c:pt idx="7">
                  <c:v>0.0752962088729598</c:v>
                </c:pt>
                <c:pt idx="8">
                  <c:v>0.0762378593581275</c:v>
                </c:pt>
                <c:pt idx="9">
                  <c:v>0.0771795098432951</c:v>
                </c:pt>
                <c:pt idx="10">
                  <c:v>0.0781211603284628</c:v>
                </c:pt>
                <c:pt idx="11">
                  <c:v>0.0790628108136303</c:v>
                </c:pt>
                <c:pt idx="12">
                  <c:v>0.0800044612987978</c:v>
                </c:pt>
                <c:pt idx="13">
                  <c:v>0.0809461117839657</c:v>
                </c:pt>
                <c:pt idx="14">
                  <c:v>0.0818877622691332</c:v>
                </c:pt>
                <c:pt idx="15">
                  <c:v>0.082829412754301</c:v>
                </c:pt>
                <c:pt idx="16">
                  <c:v>0.0837710632394687</c:v>
                </c:pt>
                <c:pt idx="17">
                  <c:v>0.0847127137246361</c:v>
                </c:pt>
                <c:pt idx="18">
                  <c:v>0.0856543642098037</c:v>
                </c:pt>
                <c:pt idx="19">
                  <c:v>0.0865960146949715</c:v>
                </c:pt>
                <c:pt idx="20">
                  <c:v>0.087537665180139</c:v>
                </c:pt>
                <c:pt idx="21">
                  <c:v>0.0884793156653069</c:v>
                </c:pt>
                <c:pt idx="22">
                  <c:v>0.0894209661504743</c:v>
                </c:pt>
                <c:pt idx="23">
                  <c:v>0.090362616635642</c:v>
                </c:pt>
                <c:pt idx="24">
                  <c:v>0.0913042671208095</c:v>
                </c:pt>
                <c:pt idx="25">
                  <c:v>0.0922459176059767</c:v>
                </c:pt>
                <c:pt idx="26">
                  <c:v>0.0931875680911441</c:v>
                </c:pt>
                <c:pt idx="27">
                  <c:v>0.0941292185763116</c:v>
                </c:pt>
                <c:pt idx="28">
                  <c:v>0.0950708690614788</c:v>
                </c:pt>
                <c:pt idx="29">
                  <c:v>0.0960125195466463</c:v>
                </c:pt>
                <c:pt idx="30">
                  <c:v>0.0969541700318137</c:v>
                </c:pt>
                <c:pt idx="31">
                  <c:v>0.097895820516981</c:v>
                </c:pt>
                <c:pt idx="32">
                  <c:v>0.0988374710021484</c:v>
                </c:pt>
                <c:pt idx="33">
                  <c:v>0.0997791214873157</c:v>
                </c:pt>
                <c:pt idx="34">
                  <c:v>0.100720771972483</c:v>
                </c:pt>
                <c:pt idx="35">
                  <c:v>0.10166242245765</c:v>
                </c:pt>
                <c:pt idx="36">
                  <c:v>0.102604072942818</c:v>
                </c:pt>
                <c:pt idx="37">
                  <c:v>0.103545723427985</c:v>
                </c:pt>
                <c:pt idx="38">
                  <c:v>0.104487373913153</c:v>
                </c:pt>
                <c:pt idx="39">
                  <c:v>0.10542902439832</c:v>
                </c:pt>
                <c:pt idx="40">
                  <c:v>0.106370674883487</c:v>
                </c:pt>
                <c:pt idx="41">
                  <c:v>0.107312325368655</c:v>
                </c:pt>
                <c:pt idx="42">
                  <c:v>0.108253975853822</c:v>
                </c:pt>
                <c:pt idx="43">
                  <c:v>0.10919562633899</c:v>
                </c:pt>
                <c:pt idx="44">
                  <c:v>0.110137276824157</c:v>
                </c:pt>
                <c:pt idx="45">
                  <c:v>0.111078927309324</c:v>
                </c:pt>
                <c:pt idx="46">
                  <c:v>0.112020577794492</c:v>
                </c:pt>
                <c:pt idx="47">
                  <c:v>0.112962228279659</c:v>
                </c:pt>
                <c:pt idx="48">
                  <c:v>0.113903878764827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Danmark'!$BM$123:$BM$172</c:f>
              <c:numCache>
                <c:formatCode>General</c:formatCode>
                <c:ptCount val="50"/>
                <c:pt idx="0">
                  <c:v>0.283297521518154</c:v>
                </c:pt>
                <c:pt idx="1">
                  <c:v>0.318817593298089</c:v>
                </c:pt>
                <c:pt idx="2">
                  <c:v>0.309770863520022</c:v>
                </c:pt>
                <c:pt idx="3">
                  <c:v>0.288842936690103</c:v>
                </c:pt>
                <c:pt idx="4">
                  <c:v>0.267915009860186</c:v>
                </c:pt>
                <c:pt idx="5">
                  <c:v>0.246987083030266</c:v>
                </c:pt>
                <c:pt idx="6">
                  <c:v>0.226059156200352</c:v>
                </c:pt>
                <c:pt idx="7">
                  <c:v>0.20513122937043</c:v>
                </c:pt>
                <c:pt idx="8">
                  <c:v>0.184203302540511</c:v>
                </c:pt>
                <c:pt idx="9">
                  <c:v>0.163275375710594</c:v>
                </c:pt>
                <c:pt idx="10">
                  <c:v>0.142347448880674</c:v>
                </c:pt>
                <c:pt idx="11">
                  <c:v>0.121419522050759</c:v>
                </c:pt>
                <c:pt idx="12">
                  <c:v>0.100491595220842</c:v>
                </c:pt>
                <c:pt idx="13">
                  <c:v>0.0795636683909185</c:v>
                </c:pt>
                <c:pt idx="14">
                  <c:v>0.0586357415610037</c:v>
                </c:pt>
                <c:pt idx="15">
                  <c:v>0.0377078147310821</c:v>
                </c:pt>
                <c:pt idx="16">
                  <c:v>0.0167798879011627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'Portefølje Danmark'!$BN$122</c:f>
              <c:strCache>
                <c:ptCount val="1"/>
                <c:pt idx="0">
                  <c:v>Office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'Portefølje Danmark'!$BI$123:$BI$172</c:f>
              <c:numCache>
                <c:formatCode>General</c:formatCode>
                <c:ptCount val="50"/>
                <c:pt idx="0">
                  <c:v>0.0687046554767863</c:v>
                </c:pt>
                <c:pt idx="1">
                  <c:v>0.069646305961954</c:v>
                </c:pt>
                <c:pt idx="2">
                  <c:v>0.0705879564471216</c:v>
                </c:pt>
                <c:pt idx="3">
                  <c:v>0.0715296069322893</c:v>
                </c:pt>
                <c:pt idx="4">
                  <c:v>0.0724712574174569</c:v>
                </c:pt>
                <c:pt idx="5">
                  <c:v>0.0734129079026245</c:v>
                </c:pt>
                <c:pt idx="6">
                  <c:v>0.074354558387792</c:v>
                </c:pt>
                <c:pt idx="7">
                  <c:v>0.0752962088729598</c:v>
                </c:pt>
                <c:pt idx="8">
                  <c:v>0.0762378593581275</c:v>
                </c:pt>
                <c:pt idx="9">
                  <c:v>0.0771795098432951</c:v>
                </c:pt>
                <c:pt idx="10">
                  <c:v>0.0781211603284628</c:v>
                </c:pt>
                <c:pt idx="11">
                  <c:v>0.0790628108136303</c:v>
                </c:pt>
                <c:pt idx="12">
                  <c:v>0.0800044612987978</c:v>
                </c:pt>
                <c:pt idx="13">
                  <c:v>0.0809461117839657</c:v>
                </c:pt>
                <c:pt idx="14">
                  <c:v>0.0818877622691332</c:v>
                </c:pt>
                <c:pt idx="15">
                  <c:v>0.082829412754301</c:v>
                </c:pt>
                <c:pt idx="16">
                  <c:v>0.0837710632394687</c:v>
                </c:pt>
                <c:pt idx="17">
                  <c:v>0.0847127137246361</c:v>
                </c:pt>
                <c:pt idx="18">
                  <c:v>0.0856543642098037</c:v>
                </c:pt>
                <c:pt idx="19">
                  <c:v>0.0865960146949715</c:v>
                </c:pt>
                <c:pt idx="20">
                  <c:v>0.087537665180139</c:v>
                </c:pt>
                <c:pt idx="21">
                  <c:v>0.0884793156653069</c:v>
                </c:pt>
                <c:pt idx="22">
                  <c:v>0.0894209661504743</c:v>
                </c:pt>
                <c:pt idx="23">
                  <c:v>0.090362616635642</c:v>
                </c:pt>
                <c:pt idx="24">
                  <c:v>0.0913042671208095</c:v>
                </c:pt>
                <c:pt idx="25">
                  <c:v>0.0922459176059767</c:v>
                </c:pt>
                <c:pt idx="26">
                  <c:v>0.0931875680911441</c:v>
                </c:pt>
                <c:pt idx="27">
                  <c:v>0.0941292185763116</c:v>
                </c:pt>
                <c:pt idx="28">
                  <c:v>0.0950708690614788</c:v>
                </c:pt>
                <c:pt idx="29">
                  <c:v>0.0960125195466463</c:v>
                </c:pt>
                <c:pt idx="30">
                  <c:v>0.0969541700318137</c:v>
                </c:pt>
                <c:pt idx="31">
                  <c:v>0.097895820516981</c:v>
                </c:pt>
                <c:pt idx="32">
                  <c:v>0.0988374710021484</c:v>
                </c:pt>
                <c:pt idx="33">
                  <c:v>0.0997791214873157</c:v>
                </c:pt>
                <c:pt idx="34">
                  <c:v>0.100720771972483</c:v>
                </c:pt>
                <c:pt idx="35">
                  <c:v>0.10166242245765</c:v>
                </c:pt>
                <c:pt idx="36">
                  <c:v>0.102604072942818</c:v>
                </c:pt>
                <c:pt idx="37">
                  <c:v>0.103545723427985</c:v>
                </c:pt>
                <c:pt idx="38">
                  <c:v>0.104487373913153</c:v>
                </c:pt>
                <c:pt idx="39">
                  <c:v>0.10542902439832</c:v>
                </c:pt>
                <c:pt idx="40">
                  <c:v>0.106370674883487</c:v>
                </c:pt>
                <c:pt idx="41">
                  <c:v>0.107312325368655</c:v>
                </c:pt>
                <c:pt idx="42">
                  <c:v>0.108253975853822</c:v>
                </c:pt>
                <c:pt idx="43">
                  <c:v>0.10919562633899</c:v>
                </c:pt>
                <c:pt idx="44">
                  <c:v>0.110137276824157</c:v>
                </c:pt>
                <c:pt idx="45">
                  <c:v>0.111078927309324</c:v>
                </c:pt>
                <c:pt idx="46">
                  <c:v>0.112020577794492</c:v>
                </c:pt>
                <c:pt idx="47">
                  <c:v>0.112962228279659</c:v>
                </c:pt>
                <c:pt idx="48">
                  <c:v>0.113903878764827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Danmark'!$BN$123:$BN$172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'Portefølje Danmark'!$BO$122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'Portefølje Danmark'!$BI$123:$BI$172</c:f>
              <c:numCache>
                <c:formatCode>General</c:formatCode>
                <c:ptCount val="50"/>
                <c:pt idx="0">
                  <c:v>0.0687046554767863</c:v>
                </c:pt>
                <c:pt idx="1">
                  <c:v>0.069646305961954</c:v>
                </c:pt>
                <c:pt idx="2">
                  <c:v>0.0705879564471216</c:v>
                </c:pt>
                <c:pt idx="3">
                  <c:v>0.0715296069322893</c:v>
                </c:pt>
                <c:pt idx="4">
                  <c:v>0.0724712574174569</c:v>
                </c:pt>
                <c:pt idx="5">
                  <c:v>0.0734129079026245</c:v>
                </c:pt>
                <c:pt idx="6">
                  <c:v>0.074354558387792</c:v>
                </c:pt>
                <c:pt idx="7">
                  <c:v>0.0752962088729598</c:v>
                </c:pt>
                <c:pt idx="8">
                  <c:v>0.0762378593581275</c:v>
                </c:pt>
                <c:pt idx="9">
                  <c:v>0.0771795098432951</c:v>
                </c:pt>
                <c:pt idx="10">
                  <c:v>0.0781211603284628</c:v>
                </c:pt>
                <c:pt idx="11">
                  <c:v>0.0790628108136303</c:v>
                </c:pt>
                <c:pt idx="12">
                  <c:v>0.0800044612987978</c:v>
                </c:pt>
                <c:pt idx="13">
                  <c:v>0.0809461117839657</c:v>
                </c:pt>
                <c:pt idx="14">
                  <c:v>0.0818877622691332</c:v>
                </c:pt>
                <c:pt idx="15">
                  <c:v>0.082829412754301</c:v>
                </c:pt>
                <c:pt idx="16">
                  <c:v>0.0837710632394687</c:v>
                </c:pt>
                <c:pt idx="17">
                  <c:v>0.0847127137246361</c:v>
                </c:pt>
                <c:pt idx="18">
                  <c:v>0.0856543642098037</c:v>
                </c:pt>
                <c:pt idx="19">
                  <c:v>0.0865960146949715</c:v>
                </c:pt>
                <c:pt idx="20">
                  <c:v>0.087537665180139</c:v>
                </c:pt>
                <c:pt idx="21">
                  <c:v>0.0884793156653069</c:v>
                </c:pt>
                <c:pt idx="22">
                  <c:v>0.0894209661504743</c:v>
                </c:pt>
                <c:pt idx="23">
                  <c:v>0.090362616635642</c:v>
                </c:pt>
                <c:pt idx="24">
                  <c:v>0.0913042671208095</c:v>
                </c:pt>
                <c:pt idx="25">
                  <c:v>0.0922459176059767</c:v>
                </c:pt>
                <c:pt idx="26">
                  <c:v>0.0931875680911441</c:v>
                </c:pt>
                <c:pt idx="27">
                  <c:v>0.0941292185763116</c:v>
                </c:pt>
                <c:pt idx="28">
                  <c:v>0.0950708690614788</c:v>
                </c:pt>
                <c:pt idx="29">
                  <c:v>0.0960125195466463</c:v>
                </c:pt>
                <c:pt idx="30">
                  <c:v>0.0969541700318137</c:v>
                </c:pt>
                <c:pt idx="31">
                  <c:v>0.097895820516981</c:v>
                </c:pt>
                <c:pt idx="32">
                  <c:v>0.0988374710021484</c:v>
                </c:pt>
                <c:pt idx="33">
                  <c:v>0.0997791214873157</c:v>
                </c:pt>
                <c:pt idx="34">
                  <c:v>0.100720771972483</c:v>
                </c:pt>
                <c:pt idx="35">
                  <c:v>0.10166242245765</c:v>
                </c:pt>
                <c:pt idx="36">
                  <c:v>0.102604072942818</c:v>
                </c:pt>
                <c:pt idx="37">
                  <c:v>0.103545723427985</c:v>
                </c:pt>
                <c:pt idx="38">
                  <c:v>0.104487373913153</c:v>
                </c:pt>
                <c:pt idx="39">
                  <c:v>0.10542902439832</c:v>
                </c:pt>
                <c:pt idx="40">
                  <c:v>0.106370674883487</c:v>
                </c:pt>
                <c:pt idx="41">
                  <c:v>0.107312325368655</c:v>
                </c:pt>
                <c:pt idx="42">
                  <c:v>0.108253975853822</c:v>
                </c:pt>
                <c:pt idx="43">
                  <c:v>0.10919562633899</c:v>
                </c:pt>
                <c:pt idx="44">
                  <c:v>0.110137276824157</c:v>
                </c:pt>
                <c:pt idx="45">
                  <c:v>0.111078927309324</c:v>
                </c:pt>
                <c:pt idx="46">
                  <c:v>0.112020577794492</c:v>
                </c:pt>
                <c:pt idx="47">
                  <c:v>0.112962228279659</c:v>
                </c:pt>
                <c:pt idx="48">
                  <c:v>0.113903878764827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Danmark'!$BO$123:$BO$172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'Portefølje Danmark'!$BP$122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'Portefølje Danmark'!$BI$123:$BI$172</c:f>
              <c:numCache>
                <c:formatCode>General</c:formatCode>
                <c:ptCount val="50"/>
                <c:pt idx="0">
                  <c:v>0.0687046554767863</c:v>
                </c:pt>
                <c:pt idx="1">
                  <c:v>0.069646305961954</c:v>
                </c:pt>
                <c:pt idx="2">
                  <c:v>0.0705879564471216</c:v>
                </c:pt>
                <c:pt idx="3">
                  <c:v>0.0715296069322893</c:v>
                </c:pt>
                <c:pt idx="4">
                  <c:v>0.0724712574174569</c:v>
                </c:pt>
                <c:pt idx="5">
                  <c:v>0.0734129079026245</c:v>
                </c:pt>
                <c:pt idx="6">
                  <c:v>0.074354558387792</c:v>
                </c:pt>
                <c:pt idx="7">
                  <c:v>0.0752962088729598</c:v>
                </c:pt>
                <c:pt idx="8">
                  <c:v>0.0762378593581275</c:v>
                </c:pt>
                <c:pt idx="9">
                  <c:v>0.0771795098432951</c:v>
                </c:pt>
                <c:pt idx="10">
                  <c:v>0.0781211603284628</c:v>
                </c:pt>
                <c:pt idx="11">
                  <c:v>0.0790628108136303</c:v>
                </c:pt>
                <c:pt idx="12">
                  <c:v>0.0800044612987978</c:v>
                </c:pt>
                <c:pt idx="13">
                  <c:v>0.0809461117839657</c:v>
                </c:pt>
                <c:pt idx="14">
                  <c:v>0.0818877622691332</c:v>
                </c:pt>
                <c:pt idx="15">
                  <c:v>0.082829412754301</c:v>
                </c:pt>
                <c:pt idx="16">
                  <c:v>0.0837710632394687</c:v>
                </c:pt>
                <c:pt idx="17">
                  <c:v>0.0847127137246361</c:v>
                </c:pt>
                <c:pt idx="18">
                  <c:v>0.0856543642098037</c:v>
                </c:pt>
                <c:pt idx="19">
                  <c:v>0.0865960146949715</c:v>
                </c:pt>
                <c:pt idx="20">
                  <c:v>0.087537665180139</c:v>
                </c:pt>
                <c:pt idx="21">
                  <c:v>0.0884793156653069</c:v>
                </c:pt>
                <c:pt idx="22">
                  <c:v>0.0894209661504743</c:v>
                </c:pt>
                <c:pt idx="23">
                  <c:v>0.090362616635642</c:v>
                </c:pt>
                <c:pt idx="24">
                  <c:v>0.0913042671208095</c:v>
                </c:pt>
                <c:pt idx="25">
                  <c:v>0.0922459176059767</c:v>
                </c:pt>
                <c:pt idx="26">
                  <c:v>0.0931875680911441</c:v>
                </c:pt>
                <c:pt idx="27">
                  <c:v>0.0941292185763116</c:v>
                </c:pt>
                <c:pt idx="28">
                  <c:v>0.0950708690614788</c:v>
                </c:pt>
                <c:pt idx="29">
                  <c:v>0.0960125195466463</c:v>
                </c:pt>
                <c:pt idx="30">
                  <c:v>0.0969541700318137</c:v>
                </c:pt>
                <c:pt idx="31">
                  <c:v>0.097895820516981</c:v>
                </c:pt>
                <c:pt idx="32">
                  <c:v>0.0988374710021484</c:v>
                </c:pt>
                <c:pt idx="33">
                  <c:v>0.0997791214873157</c:v>
                </c:pt>
                <c:pt idx="34">
                  <c:v>0.100720771972483</c:v>
                </c:pt>
                <c:pt idx="35">
                  <c:v>0.10166242245765</c:v>
                </c:pt>
                <c:pt idx="36">
                  <c:v>0.102604072942818</c:v>
                </c:pt>
                <c:pt idx="37">
                  <c:v>0.103545723427985</c:v>
                </c:pt>
                <c:pt idx="38">
                  <c:v>0.104487373913153</c:v>
                </c:pt>
                <c:pt idx="39">
                  <c:v>0.10542902439832</c:v>
                </c:pt>
                <c:pt idx="40">
                  <c:v>0.106370674883487</c:v>
                </c:pt>
                <c:pt idx="41">
                  <c:v>0.107312325368655</c:v>
                </c:pt>
                <c:pt idx="42">
                  <c:v>0.108253975853822</c:v>
                </c:pt>
                <c:pt idx="43">
                  <c:v>0.10919562633899</c:v>
                </c:pt>
                <c:pt idx="44">
                  <c:v>0.110137276824157</c:v>
                </c:pt>
                <c:pt idx="45">
                  <c:v>0.111078927309324</c:v>
                </c:pt>
                <c:pt idx="46">
                  <c:v>0.112020577794492</c:v>
                </c:pt>
                <c:pt idx="47">
                  <c:v>0.112962228279659</c:v>
                </c:pt>
                <c:pt idx="48">
                  <c:v>0.113903878764827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Danmark'!$BP$123:$BP$172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'Portefølje Danmark'!$BQ$122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'Portefølje Danmark'!$BI$123:$BI$172</c:f>
              <c:numCache>
                <c:formatCode>General</c:formatCode>
                <c:ptCount val="50"/>
                <c:pt idx="0">
                  <c:v>0.0687046554767863</c:v>
                </c:pt>
                <c:pt idx="1">
                  <c:v>0.069646305961954</c:v>
                </c:pt>
                <c:pt idx="2">
                  <c:v>0.0705879564471216</c:v>
                </c:pt>
                <c:pt idx="3">
                  <c:v>0.0715296069322893</c:v>
                </c:pt>
                <c:pt idx="4">
                  <c:v>0.0724712574174569</c:v>
                </c:pt>
                <c:pt idx="5">
                  <c:v>0.0734129079026245</c:v>
                </c:pt>
                <c:pt idx="6">
                  <c:v>0.074354558387792</c:v>
                </c:pt>
                <c:pt idx="7">
                  <c:v>0.0752962088729598</c:v>
                </c:pt>
                <c:pt idx="8">
                  <c:v>0.0762378593581275</c:v>
                </c:pt>
                <c:pt idx="9">
                  <c:v>0.0771795098432951</c:v>
                </c:pt>
                <c:pt idx="10">
                  <c:v>0.0781211603284628</c:v>
                </c:pt>
                <c:pt idx="11">
                  <c:v>0.0790628108136303</c:v>
                </c:pt>
                <c:pt idx="12">
                  <c:v>0.0800044612987978</c:v>
                </c:pt>
                <c:pt idx="13">
                  <c:v>0.0809461117839657</c:v>
                </c:pt>
                <c:pt idx="14">
                  <c:v>0.0818877622691332</c:v>
                </c:pt>
                <c:pt idx="15">
                  <c:v>0.082829412754301</c:v>
                </c:pt>
                <c:pt idx="16">
                  <c:v>0.0837710632394687</c:v>
                </c:pt>
                <c:pt idx="17">
                  <c:v>0.0847127137246361</c:v>
                </c:pt>
                <c:pt idx="18">
                  <c:v>0.0856543642098037</c:v>
                </c:pt>
                <c:pt idx="19">
                  <c:v>0.0865960146949715</c:v>
                </c:pt>
                <c:pt idx="20">
                  <c:v>0.087537665180139</c:v>
                </c:pt>
                <c:pt idx="21">
                  <c:v>0.0884793156653069</c:v>
                </c:pt>
                <c:pt idx="22">
                  <c:v>0.0894209661504743</c:v>
                </c:pt>
                <c:pt idx="23">
                  <c:v>0.090362616635642</c:v>
                </c:pt>
                <c:pt idx="24">
                  <c:v>0.0913042671208095</c:v>
                </c:pt>
                <c:pt idx="25">
                  <c:v>0.0922459176059767</c:v>
                </c:pt>
                <c:pt idx="26">
                  <c:v>0.0931875680911441</c:v>
                </c:pt>
                <c:pt idx="27">
                  <c:v>0.0941292185763116</c:v>
                </c:pt>
                <c:pt idx="28">
                  <c:v>0.0950708690614788</c:v>
                </c:pt>
                <c:pt idx="29">
                  <c:v>0.0960125195466463</c:v>
                </c:pt>
                <c:pt idx="30">
                  <c:v>0.0969541700318137</c:v>
                </c:pt>
                <c:pt idx="31">
                  <c:v>0.097895820516981</c:v>
                </c:pt>
                <c:pt idx="32">
                  <c:v>0.0988374710021484</c:v>
                </c:pt>
                <c:pt idx="33">
                  <c:v>0.0997791214873157</c:v>
                </c:pt>
                <c:pt idx="34">
                  <c:v>0.100720771972483</c:v>
                </c:pt>
                <c:pt idx="35">
                  <c:v>0.10166242245765</c:v>
                </c:pt>
                <c:pt idx="36">
                  <c:v>0.102604072942818</c:v>
                </c:pt>
                <c:pt idx="37">
                  <c:v>0.103545723427985</c:v>
                </c:pt>
                <c:pt idx="38">
                  <c:v>0.104487373913153</c:v>
                </c:pt>
                <c:pt idx="39">
                  <c:v>0.10542902439832</c:v>
                </c:pt>
                <c:pt idx="40">
                  <c:v>0.106370674883487</c:v>
                </c:pt>
                <c:pt idx="41">
                  <c:v>0.107312325368655</c:v>
                </c:pt>
                <c:pt idx="42">
                  <c:v>0.108253975853822</c:v>
                </c:pt>
                <c:pt idx="43">
                  <c:v>0.10919562633899</c:v>
                </c:pt>
                <c:pt idx="44">
                  <c:v>0.110137276824157</c:v>
                </c:pt>
                <c:pt idx="45">
                  <c:v>0.111078927309324</c:v>
                </c:pt>
                <c:pt idx="46">
                  <c:v>0.112020577794492</c:v>
                </c:pt>
                <c:pt idx="47">
                  <c:v>0.112962228279659</c:v>
                </c:pt>
                <c:pt idx="48">
                  <c:v>0.113903878764827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Danmark'!$BQ$123:$BQ$172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0.0315473542796897</c:v>
                </c:pt>
                <c:pt idx="3">
                  <c:v>0.0715050121835681</c:v>
                </c:pt>
                <c:pt idx="4">
                  <c:v>0.111462670087442</c:v>
                </c:pt>
                <c:pt idx="5">
                  <c:v>0.151420327991321</c:v>
                </c:pt>
                <c:pt idx="6">
                  <c:v>0.19137798589519</c:v>
                </c:pt>
                <c:pt idx="7">
                  <c:v>0.231335643799073</c:v>
                </c:pt>
                <c:pt idx="8">
                  <c:v>0.271293301702951</c:v>
                </c:pt>
                <c:pt idx="9">
                  <c:v>0.311250959606826</c:v>
                </c:pt>
                <c:pt idx="10">
                  <c:v>0.351208617510704</c:v>
                </c:pt>
                <c:pt idx="11">
                  <c:v>0.391166275414574</c:v>
                </c:pt>
                <c:pt idx="12">
                  <c:v>0.431123933318448</c:v>
                </c:pt>
                <c:pt idx="13">
                  <c:v>0.471081591222335</c:v>
                </c:pt>
                <c:pt idx="14">
                  <c:v>0.511039249126205</c:v>
                </c:pt>
                <c:pt idx="15">
                  <c:v>0.550996907030087</c:v>
                </c:pt>
                <c:pt idx="16">
                  <c:v>0.590954564933966</c:v>
                </c:pt>
                <c:pt idx="17">
                  <c:v>0.628637107206373</c:v>
                </c:pt>
                <c:pt idx="18">
                  <c:v>0.657116219637896</c:v>
                </c:pt>
                <c:pt idx="19">
                  <c:v>0.685595332069422</c:v>
                </c:pt>
                <c:pt idx="20">
                  <c:v>0.714074444500938</c:v>
                </c:pt>
                <c:pt idx="21">
                  <c:v>0.742553556932467</c:v>
                </c:pt>
                <c:pt idx="22">
                  <c:v>0.771032669363981</c:v>
                </c:pt>
                <c:pt idx="23">
                  <c:v>0.799511781795503</c:v>
                </c:pt>
                <c:pt idx="24">
                  <c:v>0.773234578705962</c:v>
                </c:pt>
                <c:pt idx="25">
                  <c:v>0.742305195557736</c:v>
                </c:pt>
                <c:pt idx="26">
                  <c:v>0.711375812409504</c:v>
                </c:pt>
                <c:pt idx="27">
                  <c:v>0.680446429261267</c:v>
                </c:pt>
                <c:pt idx="28">
                  <c:v>0.649517046113041</c:v>
                </c:pt>
                <c:pt idx="29">
                  <c:v>0.618587662964812</c:v>
                </c:pt>
                <c:pt idx="30">
                  <c:v>0.587658279816583</c:v>
                </c:pt>
                <c:pt idx="31">
                  <c:v>0.556728896668349</c:v>
                </c:pt>
                <c:pt idx="32">
                  <c:v>0.525799513520117</c:v>
                </c:pt>
                <c:pt idx="33">
                  <c:v>0.494870130371888</c:v>
                </c:pt>
                <c:pt idx="34">
                  <c:v>0.463940747223656</c:v>
                </c:pt>
                <c:pt idx="35">
                  <c:v>0.433011364075426</c:v>
                </c:pt>
                <c:pt idx="36">
                  <c:v>0.402081980927194</c:v>
                </c:pt>
                <c:pt idx="37">
                  <c:v>0.371152597778962</c:v>
                </c:pt>
                <c:pt idx="38">
                  <c:v>0.340223214630732</c:v>
                </c:pt>
                <c:pt idx="39">
                  <c:v>0.309293831482506</c:v>
                </c:pt>
                <c:pt idx="40">
                  <c:v>0.278364448334277</c:v>
                </c:pt>
                <c:pt idx="41">
                  <c:v>0.247435065186045</c:v>
                </c:pt>
                <c:pt idx="42">
                  <c:v>0.216505682037813</c:v>
                </c:pt>
                <c:pt idx="43">
                  <c:v>0.185576298889579</c:v>
                </c:pt>
                <c:pt idx="44">
                  <c:v>0.154646915741347</c:v>
                </c:pt>
                <c:pt idx="45">
                  <c:v>0.123717532593118</c:v>
                </c:pt>
                <c:pt idx="46">
                  <c:v>0.0927881494448857</c:v>
                </c:pt>
                <c:pt idx="47">
                  <c:v>0.0618587662966534</c:v>
                </c:pt>
                <c:pt idx="48">
                  <c:v>0.0309293831484243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2098080368"/>
        <c:axId val="-2097792768"/>
      </c:barChart>
      <c:catAx>
        <c:axId val="-2098080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7792768"/>
        <c:crosses val="autoZero"/>
        <c:auto val="1"/>
        <c:lblAlgn val="ctr"/>
        <c:lblOffset val="100"/>
        <c:tickLblSkip val="7"/>
        <c:noMultiLvlLbl val="0"/>
      </c:catAx>
      <c:valAx>
        <c:axId val="-20977927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Andel av porteføljen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808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Aksjer,</a:t>
            </a:r>
            <a:r>
              <a:rPr lang="nb-NO" baseline="0"/>
              <a:t> Eiendomsaksjer og Obligasjoner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'Portefølje Danmark'!$BJ$175</c:f>
              <c:strCache>
                <c:ptCount val="1"/>
                <c:pt idx="0">
                  <c:v>MSCI DENMARK - TOT RETURN IND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'Portefølje Danmark'!$BI$176:$BI$225</c:f>
              <c:numCache>
                <c:formatCode>General</c:formatCode>
                <c:ptCount val="50"/>
                <c:pt idx="0">
                  <c:v>0.0657543986609134</c:v>
                </c:pt>
                <c:pt idx="1">
                  <c:v>0.0667562584688537</c:v>
                </c:pt>
                <c:pt idx="2">
                  <c:v>0.067758118276794</c:v>
                </c:pt>
                <c:pt idx="3">
                  <c:v>0.0687599780847343</c:v>
                </c:pt>
                <c:pt idx="4">
                  <c:v>0.0697618378926747</c:v>
                </c:pt>
                <c:pt idx="5">
                  <c:v>0.070763697700615</c:v>
                </c:pt>
                <c:pt idx="6">
                  <c:v>0.0717655575085553</c:v>
                </c:pt>
                <c:pt idx="7">
                  <c:v>0.0727674173164956</c:v>
                </c:pt>
                <c:pt idx="8">
                  <c:v>0.0737692771244359</c:v>
                </c:pt>
                <c:pt idx="9">
                  <c:v>0.0747711369323762</c:v>
                </c:pt>
                <c:pt idx="10">
                  <c:v>0.0757729967403165</c:v>
                </c:pt>
                <c:pt idx="11">
                  <c:v>0.0767748565482568</c:v>
                </c:pt>
                <c:pt idx="12">
                  <c:v>0.0777767163561972</c:v>
                </c:pt>
                <c:pt idx="13">
                  <c:v>0.0787785761641374</c:v>
                </c:pt>
                <c:pt idx="14">
                  <c:v>0.0797804359720778</c:v>
                </c:pt>
                <c:pt idx="15">
                  <c:v>0.080782295780018</c:v>
                </c:pt>
                <c:pt idx="16">
                  <c:v>0.0817841555879584</c:v>
                </c:pt>
                <c:pt idx="17">
                  <c:v>0.0827860153958986</c:v>
                </c:pt>
                <c:pt idx="18">
                  <c:v>0.083787875203839</c:v>
                </c:pt>
                <c:pt idx="19">
                  <c:v>0.0847897350117792</c:v>
                </c:pt>
                <c:pt idx="20">
                  <c:v>0.0857915948197196</c:v>
                </c:pt>
                <c:pt idx="21">
                  <c:v>0.0867934546276598</c:v>
                </c:pt>
                <c:pt idx="22">
                  <c:v>0.0877953144356002</c:v>
                </c:pt>
                <c:pt idx="23">
                  <c:v>0.0887971742435406</c:v>
                </c:pt>
                <c:pt idx="24">
                  <c:v>0.0897990340514809</c:v>
                </c:pt>
                <c:pt idx="25">
                  <c:v>0.0908008938594211</c:v>
                </c:pt>
                <c:pt idx="26">
                  <c:v>0.0918027536673614</c:v>
                </c:pt>
                <c:pt idx="27">
                  <c:v>0.0928046134753053</c:v>
                </c:pt>
                <c:pt idx="28">
                  <c:v>0.0938064732832457</c:v>
                </c:pt>
                <c:pt idx="29">
                  <c:v>0.0948083330911861</c:v>
                </c:pt>
                <c:pt idx="30">
                  <c:v>0.0958101928991265</c:v>
                </c:pt>
                <c:pt idx="31">
                  <c:v>0.096812052707067</c:v>
                </c:pt>
                <c:pt idx="32">
                  <c:v>0.0978139125150074</c:v>
                </c:pt>
                <c:pt idx="33">
                  <c:v>0.0988157723229479</c:v>
                </c:pt>
                <c:pt idx="34">
                  <c:v>0.0998176321308883</c:v>
                </c:pt>
                <c:pt idx="35">
                  <c:v>0.100819491938829</c:v>
                </c:pt>
                <c:pt idx="36">
                  <c:v>0.101821351746769</c:v>
                </c:pt>
                <c:pt idx="37">
                  <c:v>0.10282321155471</c:v>
                </c:pt>
                <c:pt idx="38">
                  <c:v>0.10382507136265</c:v>
                </c:pt>
                <c:pt idx="39">
                  <c:v>0.10482693117059</c:v>
                </c:pt>
                <c:pt idx="40">
                  <c:v>0.105828790978531</c:v>
                </c:pt>
                <c:pt idx="41">
                  <c:v>0.106830650786471</c:v>
                </c:pt>
                <c:pt idx="42">
                  <c:v>0.107832510594412</c:v>
                </c:pt>
                <c:pt idx="43">
                  <c:v>0.108834370402352</c:v>
                </c:pt>
                <c:pt idx="44">
                  <c:v>0.109836230210293</c:v>
                </c:pt>
                <c:pt idx="45">
                  <c:v>0.110838090018233</c:v>
                </c:pt>
                <c:pt idx="46">
                  <c:v>0.111839949826173</c:v>
                </c:pt>
                <c:pt idx="47">
                  <c:v>0.112841809634114</c:v>
                </c:pt>
                <c:pt idx="48">
                  <c:v>0.113843669442054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Danmark'!$BJ$176:$BJ$225</c:f>
              <c:numCache>
                <c:formatCode>General</c:formatCode>
                <c:ptCount val="50"/>
                <c:pt idx="0">
                  <c:v>0.0782979671769713</c:v>
                </c:pt>
                <c:pt idx="1">
                  <c:v>0.0971082127447843</c:v>
                </c:pt>
                <c:pt idx="2">
                  <c:v>0.115918458312597</c:v>
                </c:pt>
                <c:pt idx="3">
                  <c:v>0.13472870388041</c:v>
                </c:pt>
                <c:pt idx="4">
                  <c:v>0.153538949448222</c:v>
                </c:pt>
                <c:pt idx="5">
                  <c:v>0.172349195016035</c:v>
                </c:pt>
                <c:pt idx="6">
                  <c:v>0.191159440583848</c:v>
                </c:pt>
                <c:pt idx="7">
                  <c:v>0.20996968615166</c:v>
                </c:pt>
                <c:pt idx="8">
                  <c:v>0.228779931719473</c:v>
                </c:pt>
                <c:pt idx="9">
                  <c:v>0.247590177287286</c:v>
                </c:pt>
                <c:pt idx="10">
                  <c:v>0.266400422855098</c:v>
                </c:pt>
                <c:pt idx="11">
                  <c:v>0.285210668422911</c:v>
                </c:pt>
                <c:pt idx="12">
                  <c:v>0.304020913990726</c:v>
                </c:pt>
                <c:pt idx="13">
                  <c:v>0.322831159558536</c:v>
                </c:pt>
                <c:pt idx="14">
                  <c:v>0.341641405126351</c:v>
                </c:pt>
                <c:pt idx="15">
                  <c:v>0.360451650694162</c:v>
                </c:pt>
                <c:pt idx="16">
                  <c:v>0.379261896261976</c:v>
                </c:pt>
                <c:pt idx="17">
                  <c:v>0.398072141829787</c:v>
                </c:pt>
                <c:pt idx="18">
                  <c:v>0.416882387397601</c:v>
                </c:pt>
                <c:pt idx="19">
                  <c:v>0.435692632965412</c:v>
                </c:pt>
                <c:pt idx="20">
                  <c:v>0.454502878533227</c:v>
                </c:pt>
                <c:pt idx="21">
                  <c:v>0.473313124101037</c:v>
                </c:pt>
                <c:pt idx="22">
                  <c:v>0.492123369668852</c:v>
                </c:pt>
                <c:pt idx="23">
                  <c:v>0.510933615236665</c:v>
                </c:pt>
                <c:pt idx="24">
                  <c:v>0.529743860804477</c:v>
                </c:pt>
                <c:pt idx="25">
                  <c:v>0.54855410637229</c:v>
                </c:pt>
                <c:pt idx="26">
                  <c:v>0.567364351940103</c:v>
                </c:pt>
                <c:pt idx="27">
                  <c:v>0.586174597507979</c:v>
                </c:pt>
                <c:pt idx="28">
                  <c:v>0.604984843075793</c:v>
                </c:pt>
                <c:pt idx="29">
                  <c:v>0.623795088643608</c:v>
                </c:pt>
                <c:pt idx="30">
                  <c:v>0.642605334211423</c:v>
                </c:pt>
                <c:pt idx="31">
                  <c:v>0.661415579779238</c:v>
                </c:pt>
                <c:pt idx="32">
                  <c:v>0.680225825347053</c:v>
                </c:pt>
                <c:pt idx="33">
                  <c:v>0.699036070914868</c:v>
                </c:pt>
                <c:pt idx="34">
                  <c:v>0.717846316482683</c:v>
                </c:pt>
                <c:pt idx="35">
                  <c:v>0.736656562050498</c:v>
                </c:pt>
                <c:pt idx="36">
                  <c:v>0.755466807618313</c:v>
                </c:pt>
                <c:pt idx="37">
                  <c:v>0.774277053186128</c:v>
                </c:pt>
                <c:pt idx="38">
                  <c:v>0.793087298753943</c:v>
                </c:pt>
                <c:pt idx="39">
                  <c:v>0.811897544321758</c:v>
                </c:pt>
                <c:pt idx="40">
                  <c:v>0.830707789889573</c:v>
                </c:pt>
                <c:pt idx="41">
                  <c:v>0.849518035457388</c:v>
                </c:pt>
                <c:pt idx="42">
                  <c:v>0.868328281025203</c:v>
                </c:pt>
                <c:pt idx="43">
                  <c:v>0.887138526593018</c:v>
                </c:pt>
                <c:pt idx="44">
                  <c:v>0.905948772160833</c:v>
                </c:pt>
                <c:pt idx="45">
                  <c:v>0.924759017728648</c:v>
                </c:pt>
                <c:pt idx="46">
                  <c:v>0.943569263296463</c:v>
                </c:pt>
                <c:pt idx="47">
                  <c:v>0.962379508864278</c:v>
                </c:pt>
                <c:pt idx="48">
                  <c:v>0.981189754432092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'Portefølje Danmark'!$BK$175</c:f>
              <c:strCache>
                <c:ptCount val="1"/>
                <c:pt idx="0">
                  <c:v>NOMXC REAL ESTATE - TOT RETURN IND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'Portefølje Danmark'!$BI$176:$BI$225</c:f>
              <c:numCache>
                <c:formatCode>General</c:formatCode>
                <c:ptCount val="50"/>
                <c:pt idx="0">
                  <c:v>0.0657543986609134</c:v>
                </c:pt>
                <c:pt idx="1">
                  <c:v>0.0667562584688537</c:v>
                </c:pt>
                <c:pt idx="2">
                  <c:v>0.067758118276794</c:v>
                </c:pt>
                <c:pt idx="3">
                  <c:v>0.0687599780847343</c:v>
                </c:pt>
                <c:pt idx="4">
                  <c:v>0.0697618378926747</c:v>
                </c:pt>
                <c:pt idx="5">
                  <c:v>0.070763697700615</c:v>
                </c:pt>
                <c:pt idx="6">
                  <c:v>0.0717655575085553</c:v>
                </c:pt>
                <c:pt idx="7">
                  <c:v>0.0727674173164956</c:v>
                </c:pt>
                <c:pt idx="8">
                  <c:v>0.0737692771244359</c:v>
                </c:pt>
                <c:pt idx="9">
                  <c:v>0.0747711369323762</c:v>
                </c:pt>
                <c:pt idx="10">
                  <c:v>0.0757729967403165</c:v>
                </c:pt>
                <c:pt idx="11">
                  <c:v>0.0767748565482568</c:v>
                </c:pt>
                <c:pt idx="12">
                  <c:v>0.0777767163561972</c:v>
                </c:pt>
                <c:pt idx="13">
                  <c:v>0.0787785761641374</c:v>
                </c:pt>
                <c:pt idx="14">
                  <c:v>0.0797804359720778</c:v>
                </c:pt>
                <c:pt idx="15">
                  <c:v>0.080782295780018</c:v>
                </c:pt>
                <c:pt idx="16">
                  <c:v>0.0817841555879584</c:v>
                </c:pt>
                <c:pt idx="17">
                  <c:v>0.0827860153958986</c:v>
                </c:pt>
                <c:pt idx="18">
                  <c:v>0.083787875203839</c:v>
                </c:pt>
                <c:pt idx="19">
                  <c:v>0.0847897350117792</c:v>
                </c:pt>
                <c:pt idx="20">
                  <c:v>0.0857915948197196</c:v>
                </c:pt>
                <c:pt idx="21">
                  <c:v>0.0867934546276598</c:v>
                </c:pt>
                <c:pt idx="22">
                  <c:v>0.0877953144356002</c:v>
                </c:pt>
                <c:pt idx="23">
                  <c:v>0.0887971742435406</c:v>
                </c:pt>
                <c:pt idx="24">
                  <c:v>0.0897990340514809</c:v>
                </c:pt>
                <c:pt idx="25">
                  <c:v>0.0908008938594211</c:v>
                </c:pt>
                <c:pt idx="26">
                  <c:v>0.0918027536673614</c:v>
                </c:pt>
                <c:pt idx="27">
                  <c:v>0.0928046134753053</c:v>
                </c:pt>
                <c:pt idx="28">
                  <c:v>0.0938064732832457</c:v>
                </c:pt>
                <c:pt idx="29">
                  <c:v>0.0948083330911861</c:v>
                </c:pt>
                <c:pt idx="30">
                  <c:v>0.0958101928991265</c:v>
                </c:pt>
                <c:pt idx="31">
                  <c:v>0.096812052707067</c:v>
                </c:pt>
                <c:pt idx="32">
                  <c:v>0.0978139125150074</c:v>
                </c:pt>
                <c:pt idx="33">
                  <c:v>0.0988157723229479</c:v>
                </c:pt>
                <c:pt idx="34">
                  <c:v>0.0998176321308883</c:v>
                </c:pt>
                <c:pt idx="35">
                  <c:v>0.100819491938829</c:v>
                </c:pt>
                <c:pt idx="36">
                  <c:v>0.101821351746769</c:v>
                </c:pt>
                <c:pt idx="37">
                  <c:v>0.10282321155471</c:v>
                </c:pt>
                <c:pt idx="38">
                  <c:v>0.10382507136265</c:v>
                </c:pt>
                <c:pt idx="39">
                  <c:v>0.10482693117059</c:v>
                </c:pt>
                <c:pt idx="40">
                  <c:v>0.105828790978531</c:v>
                </c:pt>
                <c:pt idx="41">
                  <c:v>0.106830650786471</c:v>
                </c:pt>
                <c:pt idx="42">
                  <c:v>0.107832510594412</c:v>
                </c:pt>
                <c:pt idx="43">
                  <c:v>0.108834370402352</c:v>
                </c:pt>
                <c:pt idx="44">
                  <c:v>0.109836230210293</c:v>
                </c:pt>
                <c:pt idx="45">
                  <c:v>0.110838090018233</c:v>
                </c:pt>
                <c:pt idx="46">
                  <c:v>0.111839949826173</c:v>
                </c:pt>
                <c:pt idx="47">
                  <c:v>0.112841809634114</c:v>
                </c:pt>
                <c:pt idx="48">
                  <c:v>0.113843669442054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Danmark'!$BK$176:$BK$225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'Portefølje Danmark'!$BL$175</c:f>
              <c:strCache>
                <c:ptCount val="1"/>
                <c:pt idx="0">
                  <c:v>DK TOTAL ALL LIVES DS GOVT. INDEX - TOT RETURN 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'Portefølje Danmark'!$BI$176:$BI$225</c:f>
              <c:numCache>
                <c:formatCode>General</c:formatCode>
                <c:ptCount val="50"/>
                <c:pt idx="0">
                  <c:v>0.0657543986609134</c:v>
                </c:pt>
                <c:pt idx="1">
                  <c:v>0.0667562584688537</c:v>
                </c:pt>
                <c:pt idx="2">
                  <c:v>0.067758118276794</c:v>
                </c:pt>
                <c:pt idx="3">
                  <c:v>0.0687599780847343</c:v>
                </c:pt>
                <c:pt idx="4">
                  <c:v>0.0697618378926747</c:v>
                </c:pt>
                <c:pt idx="5">
                  <c:v>0.070763697700615</c:v>
                </c:pt>
                <c:pt idx="6">
                  <c:v>0.0717655575085553</c:v>
                </c:pt>
                <c:pt idx="7">
                  <c:v>0.0727674173164956</c:v>
                </c:pt>
                <c:pt idx="8">
                  <c:v>0.0737692771244359</c:v>
                </c:pt>
                <c:pt idx="9">
                  <c:v>0.0747711369323762</c:v>
                </c:pt>
                <c:pt idx="10">
                  <c:v>0.0757729967403165</c:v>
                </c:pt>
                <c:pt idx="11">
                  <c:v>0.0767748565482568</c:v>
                </c:pt>
                <c:pt idx="12">
                  <c:v>0.0777767163561972</c:v>
                </c:pt>
                <c:pt idx="13">
                  <c:v>0.0787785761641374</c:v>
                </c:pt>
                <c:pt idx="14">
                  <c:v>0.0797804359720778</c:v>
                </c:pt>
                <c:pt idx="15">
                  <c:v>0.080782295780018</c:v>
                </c:pt>
                <c:pt idx="16">
                  <c:v>0.0817841555879584</c:v>
                </c:pt>
                <c:pt idx="17">
                  <c:v>0.0827860153958986</c:v>
                </c:pt>
                <c:pt idx="18">
                  <c:v>0.083787875203839</c:v>
                </c:pt>
                <c:pt idx="19">
                  <c:v>0.0847897350117792</c:v>
                </c:pt>
                <c:pt idx="20">
                  <c:v>0.0857915948197196</c:v>
                </c:pt>
                <c:pt idx="21">
                  <c:v>0.0867934546276598</c:v>
                </c:pt>
                <c:pt idx="22">
                  <c:v>0.0877953144356002</c:v>
                </c:pt>
                <c:pt idx="23">
                  <c:v>0.0887971742435406</c:v>
                </c:pt>
                <c:pt idx="24">
                  <c:v>0.0897990340514809</c:v>
                </c:pt>
                <c:pt idx="25">
                  <c:v>0.0908008938594211</c:v>
                </c:pt>
                <c:pt idx="26">
                  <c:v>0.0918027536673614</c:v>
                </c:pt>
                <c:pt idx="27">
                  <c:v>0.0928046134753053</c:v>
                </c:pt>
                <c:pt idx="28">
                  <c:v>0.0938064732832457</c:v>
                </c:pt>
                <c:pt idx="29">
                  <c:v>0.0948083330911861</c:v>
                </c:pt>
                <c:pt idx="30">
                  <c:v>0.0958101928991265</c:v>
                </c:pt>
                <c:pt idx="31">
                  <c:v>0.096812052707067</c:v>
                </c:pt>
                <c:pt idx="32">
                  <c:v>0.0978139125150074</c:v>
                </c:pt>
                <c:pt idx="33">
                  <c:v>0.0988157723229479</c:v>
                </c:pt>
                <c:pt idx="34">
                  <c:v>0.0998176321308883</c:v>
                </c:pt>
                <c:pt idx="35">
                  <c:v>0.100819491938829</c:v>
                </c:pt>
                <c:pt idx="36">
                  <c:v>0.101821351746769</c:v>
                </c:pt>
                <c:pt idx="37">
                  <c:v>0.10282321155471</c:v>
                </c:pt>
                <c:pt idx="38">
                  <c:v>0.10382507136265</c:v>
                </c:pt>
                <c:pt idx="39">
                  <c:v>0.10482693117059</c:v>
                </c:pt>
                <c:pt idx="40">
                  <c:v>0.105828790978531</c:v>
                </c:pt>
                <c:pt idx="41">
                  <c:v>0.106830650786471</c:v>
                </c:pt>
                <c:pt idx="42">
                  <c:v>0.107832510594412</c:v>
                </c:pt>
                <c:pt idx="43">
                  <c:v>0.108834370402352</c:v>
                </c:pt>
                <c:pt idx="44">
                  <c:v>0.109836230210293</c:v>
                </c:pt>
                <c:pt idx="45">
                  <c:v>0.110838090018233</c:v>
                </c:pt>
                <c:pt idx="46">
                  <c:v>0.111839949826173</c:v>
                </c:pt>
                <c:pt idx="47">
                  <c:v>0.112841809634114</c:v>
                </c:pt>
                <c:pt idx="48">
                  <c:v>0.113843669442054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Danmark'!$BL$176:$BL$225</c:f>
              <c:numCache>
                <c:formatCode>General</c:formatCode>
                <c:ptCount val="50"/>
                <c:pt idx="0">
                  <c:v>0.921702032823029</c:v>
                </c:pt>
                <c:pt idx="1">
                  <c:v>0.902891787255216</c:v>
                </c:pt>
                <c:pt idx="2">
                  <c:v>0.884081541687403</c:v>
                </c:pt>
                <c:pt idx="3">
                  <c:v>0.86527129611959</c:v>
                </c:pt>
                <c:pt idx="4">
                  <c:v>0.846461050551777</c:v>
                </c:pt>
                <c:pt idx="5">
                  <c:v>0.827650804983964</c:v>
                </c:pt>
                <c:pt idx="6">
                  <c:v>0.808840559416152</c:v>
                </c:pt>
                <c:pt idx="7">
                  <c:v>0.790030313848339</c:v>
                </c:pt>
                <c:pt idx="8">
                  <c:v>0.771220068280526</c:v>
                </c:pt>
                <c:pt idx="9">
                  <c:v>0.752409822712713</c:v>
                </c:pt>
                <c:pt idx="10">
                  <c:v>0.7335995771449</c:v>
                </c:pt>
                <c:pt idx="11">
                  <c:v>0.714789331577087</c:v>
                </c:pt>
                <c:pt idx="12">
                  <c:v>0.695979086009272</c:v>
                </c:pt>
                <c:pt idx="13">
                  <c:v>0.677168840441461</c:v>
                </c:pt>
                <c:pt idx="14">
                  <c:v>0.658358594873646</c:v>
                </c:pt>
                <c:pt idx="15">
                  <c:v>0.639548349305836</c:v>
                </c:pt>
                <c:pt idx="16">
                  <c:v>0.620738103738021</c:v>
                </c:pt>
                <c:pt idx="17">
                  <c:v>0.60192785817021</c:v>
                </c:pt>
                <c:pt idx="18">
                  <c:v>0.583117612602395</c:v>
                </c:pt>
                <c:pt idx="19">
                  <c:v>0.564307367034584</c:v>
                </c:pt>
                <c:pt idx="20">
                  <c:v>0.54549712146677</c:v>
                </c:pt>
                <c:pt idx="21">
                  <c:v>0.526686875898959</c:v>
                </c:pt>
                <c:pt idx="22">
                  <c:v>0.507876630331144</c:v>
                </c:pt>
                <c:pt idx="23">
                  <c:v>0.489066384763331</c:v>
                </c:pt>
                <c:pt idx="24">
                  <c:v>0.470256139195518</c:v>
                </c:pt>
                <c:pt idx="25">
                  <c:v>0.451445893627705</c:v>
                </c:pt>
                <c:pt idx="26">
                  <c:v>0.432635648059892</c:v>
                </c:pt>
                <c:pt idx="27">
                  <c:v>0.413825402492018</c:v>
                </c:pt>
                <c:pt idx="28">
                  <c:v>0.395015156924204</c:v>
                </c:pt>
                <c:pt idx="29">
                  <c:v>0.376204911356389</c:v>
                </c:pt>
                <c:pt idx="30">
                  <c:v>0.357394665788573</c:v>
                </c:pt>
                <c:pt idx="31">
                  <c:v>0.338584420220758</c:v>
                </c:pt>
                <c:pt idx="32">
                  <c:v>0.319774174652943</c:v>
                </c:pt>
                <c:pt idx="33">
                  <c:v>0.300963929085128</c:v>
                </c:pt>
                <c:pt idx="34">
                  <c:v>0.282153683517313</c:v>
                </c:pt>
                <c:pt idx="35">
                  <c:v>0.263343437949498</c:v>
                </c:pt>
                <c:pt idx="36">
                  <c:v>0.244533192381683</c:v>
                </c:pt>
                <c:pt idx="37">
                  <c:v>0.225722946813868</c:v>
                </c:pt>
                <c:pt idx="38">
                  <c:v>0.206912701246053</c:v>
                </c:pt>
                <c:pt idx="39">
                  <c:v>0.188102455678238</c:v>
                </c:pt>
                <c:pt idx="40">
                  <c:v>0.169292210110423</c:v>
                </c:pt>
                <c:pt idx="41">
                  <c:v>0.150481964542608</c:v>
                </c:pt>
                <c:pt idx="42">
                  <c:v>0.131671718974792</c:v>
                </c:pt>
                <c:pt idx="43">
                  <c:v>0.112861473406977</c:v>
                </c:pt>
                <c:pt idx="44">
                  <c:v>0.0940512278391624</c:v>
                </c:pt>
                <c:pt idx="45">
                  <c:v>0.0752409822713472</c:v>
                </c:pt>
                <c:pt idx="46">
                  <c:v>0.0564307367035323</c:v>
                </c:pt>
                <c:pt idx="47">
                  <c:v>0.0376204911357172</c:v>
                </c:pt>
                <c:pt idx="48">
                  <c:v>0.018810245567902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'Portefølje Danmark'!$BM$175</c:f>
              <c:strCache>
                <c:ptCount val="1"/>
                <c:pt idx="0">
                  <c:v>Retail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'Portefølje Danmark'!$BI$176:$BI$225</c:f>
              <c:numCache>
                <c:formatCode>General</c:formatCode>
                <c:ptCount val="50"/>
                <c:pt idx="0">
                  <c:v>0.0657543986609134</c:v>
                </c:pt>
                <c:pt idx="1">
                  <c:v>0.0667562584688537</c:v>
                </c:pt>
                <c:pt idx="2">
                  <c:v>0.067758118276794</c:v>
                </c:pt>
                <c:pt idx="3">
                  <c:v>0.0687599780847343</c:v>
                </c:pt>
                <c:pt idx="4">
                  <c:v>0.0697618378926747</c:v>
                </c:pt>
                <c:pt idx="5">
                  <c:v>0.070763697700615</c:v>
                </c:pt>
                <c:pt idx="6">
                  <c:v>0.0717655575085553</c:v>
                </c:pt>
                <c:pt idx="7">
                  <c:v>0.0727674173164956</c:v>
                </c:pt>
                <c:pt idx="8">
                  <c:v>0.0737692771244359</c:v>
                </c:pt>
                <c:pt idx="9">
                  <c:v>0.0747711369323762</c:v>
                </c:pt>
                <c:pt idx="10">
                  <c:v>0.0757729967403165</c:v>
                </c:pt>
                <c:pt idx="11">
                  <c:v>0.0767748565482568</c:v>
                </c:pt>
                <c:pt idx="12">
                  <c:v>0.0777767163561972</c:v>
                </c:pt>
                <c:pt idx="13">
                  <c:v>0.0787785761641374</c:v>
                </c:pt>
                <c:pt idx="14">
                  <c:v>0.0797804359720778</c:v>
                </c:pt>
                <c:pt idx="15">
                  <c:v>0.080782295780018</c:v>
                </c:pt>
                <c:pt idx="16">
                  <c:v>0.0817841555879584</c:v>
                </c:pt>
                <c:pt idx="17">
                  <c:v>0.0827860153958986</c:v>
                </c:pt>
                <c:pt idx="18">
                  <c:v>0.083787875203839</c:v>
                </c:pt>
                <c:pt idx="19">
                  <c:v>0.0847897350117792</c:v>
                </c:pt>
                <c:pt idx="20">
                  <c:v>0.0857915948197196</c:v>
                </c:pt>
                <c:pt idx="21">
                  <c:v>0.0867934546276598</c:v>
                </c:pt>
                <c:pt idx="22">
                  <c:v>0.0877953144356002</c:v>
                </c:pt>
                <c:pt idx="23">
                  <c:v>0.0887971742435406</c:v>
                </c:pt>
                <c:pt idx="24">
                  <c:v>0.0897990340514809</c:v>
                </c:pt>
                <c:pt idx="25">
                  <c:v>0.0908008938594211</c:v>
                </c:pt>
                <c:pt idx="26">
                  <c:v>0.0918027536673614</c:v>
                </c:pt>
                <c:pt idx="27">
                  <c:v>0.0928046134753053</c:v>
                </c:pt>
                <c:pt idx="28">
                  <c:v>0.0938064732832457</c:v>
                </c:pt>
                <c:pt idx="29">
                  <c:v>0.0948083330911861</c:v>
                </c:pt>
                <c:pt idx="30">
                  <c:v>0.0958101928991265</c:v>
                </c:pt>
                <c:pt idx="31">
                  <c:v>0.096812052707067</c:v>
                </c:pt>
                <c:pt idx="32">
                  <c:v>0.0978139125150074</c:v>
                </c:pt>
                <c:pt idx="33">
                  <c:v>0.0988157723229479</c:v>
                </c:pt>
                <c:pt idx="34">
                  <c:v>0.0998176321308883</c:v>
                </c:pt>
                <c:pt idx="35">
                  <c:v>0.100819491938829</c:v>
                </c:pt>
                <c:pt idx="36">
                  <c:v>0.101821351746769</c:v>
                </c:pt>
                <c:pt idx="37">
                  <c:v>0.10282321155471</c:v>
                </c:pt>
                <c:pt idx="38">
                  <c:v>0.10382507136265</c:v>
                </c:pt>
                <c:pt idx="39">
                  <c:v>0.10482693117059</c:v>
                </c:pt>
                <c:pt idx="40">
                  <c:v>0.105828790978531</c:v>
                </c:pt>
                <c:pt idx="41">
                  <c:v>0.106830650786471</c:v>
                </c:pt>
                <c:pt idx="42">
                  <c:v>0.107832510594412</c:v>
                </c:pt>
                <c:pt idx="43">
                  <c:v>0.108834370402352</c:v>
                </c:pt>
                <c:pt idx="44">
                  <c:v>0.109836230210293</c:v>
                </c:pt>
                <c:pt idx="45">
                  <c:v>0.110838090018233</c:v>
                </c:pt>
                <c:pt idx="46">
                  <c:v>0.111839949826173</c:v>
                </c:pt>
                <c:pt idx="47">
                  <c:v>0.112841809634114</c:v>
                </c:pt>
                <c:pt idx="48">
                  <c:v>0.113843669442054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Danmark'!$BM$176:$BM$225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'Portefølje Danmark'!$BN$175</c:f>
              <c:strCache>
                <c:ptCount val="1"/>
                <c:pt idx="0">
                  <c:v>Office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'Portefølje Danmark'!$BI$176:$BI$225</c:f>
              <c:numCache>
                <c:formatCode>General</c:formatCode>
                <c:ptCount val="50"/>
                <c:pt idx="0">
                  <c:v>0.0657543986609134</c:v>
                </c:pt>
                <c:pt idx="1">
                  <c:v>0.0667562584688537</c:v>
                </c:pt>
                <c:pt idx="2">
                  <c:v>0.067758118276794</c:v>
                </c:pt>
                <c:pt idx="3">
                  <c:v>0.0687599780847343</c:v>
                </c:pt>
                <c:pt idx="4">
                  <c:v>0.0697618378926747</c:v>
                </c:pt>
                <c:pt idx="5">
                  <c:v>0.070763697700615</c:v>
                </c:pt>
                <c:pt idx="6">
                  <c:v>0.0717655575085553</c:v>
                </c:pt>
                <c:pt idx="7">
                  <c:v>0.0727674173164956</c:v>
                </c:pt>
                <c:pt idx="8">
                  <c:v>0.0737692771244359</c:v>
                </c:pt>
                <c:pt idx="9">
                  <c:v>0.0747711369323762</c:v>
                </c:pt>
                <c:pt idx="10">
                  <c:v>0.0757729967403165</c:v>
                </c:pt>
                <c:pt idx="11">
                  <c:v>0.0767748565482568</c:v>
                </c:pt>
                <c:pt idx="12">
                  <c:v>0.0777767163561972</c:v>
                </c:pt>
                <c:pt idx="13">
                  <c:v>0.0787785761641374</c:v>
                </c:pt>
                <c:pt idx="14">
                  <c:v>0.0797804359720778</c:v>
                </c:pt>
                <c:pt idx="15">
                  <c:v>0.080782295780018</c:v>
                </c:pt>
                <c:pt idx="16">
                  <c:v>0.0817841555879584</c:v>
                </c:pt>
                <c:pt idx="17">
                  <c:v>0.0827860153958986</c:v>
                </c:pt>
                <c:pt idx="18">
                  <c:v>0.083787875203839</c:v>
                </c:pt>
                <c:pt idx="19">
                  <c:v>0.0847897350117792</c:v>
                </c:pt>
                <c:pt idx="20">
                  <c:v>0.0857915948197196</c:v>
                </c:pt>
                <c:pt idx="21">
                  <c:v>0.0867934546276598</c:v>
                </c:pt>
                <c:pt idx="22">
                  <c:v>0.0877953144356002</c:v>
                </c:pt>
                <c:pt idx="23">
                  <c:v>0.0887971742435406</c:v>
                </c:pt>
                <c:pt idx="24">
                  <c:v>0.0897990340514809</c:v>
                </c:pt>
                <c:pt idx="25">
                  <c:v>0.0908008938594211</c:v>
                </c:pt>
                <c:pt idx="26">
                  <c:v>0.0918027536673614</c:v>
                </c:pt>
                <c:pt idx="27">
                  <c:v>0.0928046134753053</c:v>
                </c:pt>
                <c:pt idx="28">
                  <c:v>0.0938064732832457</c:v>
                </c:pt>
                <c:pt idx="29">
                  <c:v>0.0948083330911861</c:v>
                </c:pt>
                <c:pt idx="30">
                  <c:v>0.0958101928991265</c:v>
                </c:pt>
                <c:pt idx="31">
                  <c:v>0.096812052707067</c:v>
                </c:pt>
                <c:pt idx="32">
                  <c:v>0.0978139125150074</c:v>
                </c:pt>
                <c:pt idx="33">
                  <c:v>0.0988157723229479</c:v>
                </c:pt>
                <c:pt idx="34">
                  <c:v>0.0998176321308883</c:v>
                </c:pt>
                <c:pt idx="35">
                  <c:v>0.100819491938829</c:v>
                </c:pt>
                <c:pt idx="36">
                  <c:v>0.101821351746769</c:v>
                </c:pt>
                <c:pt idx="37">
                  <c:v>0.10282321155471</c:v>
                </c:pt>
                <c:pt idx="38">
                  <c:v>0.10382507136265</c:v>
                </c:pt>
                <c:pt idx="39">
                  <c:v>0.10482693117059</c:v>
                </c:pt>
                <c:pt idx="40">
                  <c:v>0.105828790978531</c:v>
                </c:pt>
                <c:pt idx="41">
                  <c:v>0.106830650786471</c:v>
                </c:pt>
                <c:pt idx="42">
                  <c:v>0.107832510594412</c:v>
                </c:pt>
                <c:pt idx="43">
                  <c:v>0.108834370402352</c:v>
                </c:pt>
                <c:pt idx="44">
                  <c:v>0.109836230210293</c:v>
                </c:pt>
                <c:pt idx="45">
                  <c:v>0.110838090018233</c:v>
                </c:pt>
                <c:pt idx="46">
                  <c:v>0.111839949826173</c:v>
                </c:pt>
                <c:pt idx="47">
                  <c:v>0.112841809634114</c:v>
                </c:pt>
                <c:pt idx="48">
                  <c:v>0.113843669442054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Danmark'!$BN$176:$BN$225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'Portefølje Danmark'!$BO$175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'Portefølje Danmark'!$BI$176:$BI$225</c:f>
              <c:numCache>
                <c:formatCode>General</c:formatCode>
                <c:ptCount val="50"/>
                <c:pt idx="0">
                  <c:v>0.0657543986609134</c:v>
                </c:pt>
                <c:pt idx="1">
                  <c:v>0.0667562584688537</c:v>
                </c:pt>
                <c:pt idx="2">
                  <c:v>0.067758118276794</c:v>
                </c:pt>
                <c:pt idx="3">
                  <c:v>0.0687599780847343</c:v>
                </c:pt>
                <c:pt idx="4">
                  <c:v>0.0697618378926747</c:v>
                </c:pt>
                <c:pt idx="5">
                  <c:v>0.070763697700615</c:v>
                </c:pt>
                <c:pt idx="6">
                  <c:v>0.0717655575085553</c:v>
                </c:pt>
                <c:pt idx="7">
                  <c:v>0.0727674173164956</c:v>
                </c:pt>
                <c:pt idx="8">
                  <c:v>0.0737692771244359</c:v>
                </c:pt>
                <c:pt idx="9">
                  <c:v>0.0747711369323762</c:v>
                </c:pt>
                <c:pt idx="10">
                  <c:v>0.0757729967403165</c:v>
                </c:pt>
                <c:pt idx="11">
                  <c:v>0.0767748565482568</c:v>
                </c:pt>
                <c:pt idx="12">
                  <c:v>0.0777767163561972</c:v>
                </c:pt>
                <c:pt idx="13">
                  <c:v>0.0787785761641374</c:v>
                </c:pt>
                <c:pt idx="14">
                  <c:v>0.0797804359720778</c:v>
                </c:pt>
                <c:pt idx="15">
                  <c:v>0.080782295780018</c:v>
                </c:pt>
                <c:pt idx="16">
                  <c:v>0.0817841555879584</c:v>
                </c:pt>
                <c:pt idx="17">
                  <c:v>0.0827860153958986</c:v>
                </c:pt>
                <c:pt idx="18">
                  <c:v>0.083787875203839</c:v>
                </c:pt>
                <c:pt idx="19">
                  <c:v>0.0847897350117792</c:v>
                </c:pt>
                <c:pt idx="20">
                  <c:v>0.0857915948197196</c:v>
                </c:pt>
                <c:pt idx="21">
                  <c:v>0.0867934546276598</c:v>
                </c:pt>
                <c:pt idx="22">
                  <c:v>0.0877953144356002</c:v>
                </c:pt>
                <c:pt idx="23">
                  <c:v>0.0887971742435406</c:v>
                </c:pt>
                <c:pt idx="24">
                  <c:v>0.0897990340514809</c:v>
                </c:pt>
                <c:pt idx="25">
                  <c:v>0.0908008938594211</c:v>
                </c:pt>
                <c:pt idx="26">
                  <c:v>0.0918027536673614</c:v>
                </c:pt>
                <c:pt idx="27">
                  <c:v>0.0928046134753053</c:v>
                </c:pt>
                <c:pt idx="28">
                  <c:v>0.0938064732832457</c:v>
                </c:pt>
                <c:pt idx="29">
                  <c:v>0.0948083330911861</c:v>
                </c:pt>
                <c:pt idx="30">
                  <c:v>0.0958101928991265</c:v>
                </c:pt>
                <c:pt idx="31">
                  <c:v>0.096812052707067</c:v>
                </c:pt>
                <c:pt idx="32">
                  <c:v>0.0978139125150074</c:v>
                </c:pt>
                <c:pt idx="33">
                  <c:v>0.0988157723229479</c:v>
                </c:pt>
                <c:pt idx="34">
                  <c:v>0.0998176321308883</c:v>
                </c:pt>
                <c:pt idx="35">
                  <c:v>0.100819491938829</c:v>
                </c:pt>
                <c:pt idx="36">
                  <c:v>0.101821351746769</c:v>
                </c:pt>
                <c:pt idx="37">
                  <c:v>0.10282321155471</c:v>
                </c:pt>
                <c:pt idx="38">
                  <c:v>0.10382507136265</c:v>
                </c:pt>
                <c:pt idx="39">
                  <c:v>0.10482693117059</c:v>
                </c:pt>
                <c:pt idx="40">
                  <c:v>0.105828790978531</c:v>
                </c:pt>
                <c:pt idx="41">
                  <c:v>0.106830650786471</c:v>
                </c:pt>
                <c:pt idx="42">
                  <c:v>0.107832510594412</c:v>
                </c:pt>
                <c:pt idx="43">
                  <c:v>0.108834370402352</c:v>
                </c:pt>
                <c:pt idx="44">
                  <c:v>0.109836230210293</c:v>
                </c:pt>
                <c:pt idx="45">
                  <c:v>0.110838090018233</c:v>
                </c:pt>
                <c:pt idx="46">
                  <c:v>0.111839949826173</c:v>
                </c:pt>
                <c:pt idx="47">
                  <c:v>0.112841809634114</c:v>
                </c:pt>
                <c:pt idx="48">
                  <c:v>0.113843669442054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Danmark'!$BO$176:$BO$225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'Portefølje Danmark'!$BP$175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'Portefølje Danmark'!$BI$176:$BI$225</c:f>
              <c:numCache>
                <c:formatCode>General</c:formatCode>
                <c:ptCount val="50"/>
                <c:pt idx="0">
                  <c:v>0.0657543986609134</c:v>
                </c:pt>
                <c:pt idx="1">
                  <c:v>0.0667562584688537</c:v>
                </c:pt>
                <c:pt idx="2">
                  <c:v>0.067758118276794</c:v>
                </c:pt>
                <c:pt idx="3">
                  <c:v>0.0687599780847343</c:v>
                </c:pt>
                <c:pt idx="4">
                  <c:v>0.0697618378926747</c:v>
                </c:pt>
                <c:pt idx="5">
                  <c:v>0.070763697700615</c:v>
                </c:pt>
                <c:pt idx="6">
                  <c:v>0.0717655575085553</c:v>
                </c:pt>
                <c:pt idx="7">
                  <c:v>0.0727674173164956</c:v>
                </c:pt>
                <c:pt idx="8">
                  <c:v>0.0737692771244359</c:v>
                </c:pt>
                <c:pt idx="9">
                  <c:v>0.0747711369323762</c:v>
                </c:pt>
                <c:pt idx="10">
                  <c:v>0.0757729967403165</c:v>
                </c:pt>
                <c:pt idx="11">
                  <c:v>0.0767748565482568</c:v>
                </c:pt>
                <c:pt idx="12">
                  <c:v>0.0777767163561972</c:v>
                </c:pt>
                <c:pt idx="13">
                  <c:v>0.0787785761641374</c:v>
                </c:pt>
                <c:pt idx="14">
                  <c:v>0.0797804359720778</c:v>
                </c:pt>
                <c:pt idx="15">
                  <c:v>0.080782295780018</c:v>
                </c:pt>
                <c:pt idx="16">
                  <c:v>0.0817841555879584</c:v>
                </c:pt>
                <c:pt idx="17">
                  <c:v>0.0827860153958986</c:v>
                </c:pt>
                <c:pt idx="18">
                  <c:v>0.083787875203839</c:v>
                </c:pt>
                <c:pt idx="19">
                  <c:v>0.0847897350117792</c:v>
                </c:pt>
                <c:pt idx="20">
                  <c:v>0.0857915948197196</c:v>
                </c:pt>
                <c:pt idx="21">
                  <c:v>0.0867934546276598</c:v>
                </c:pt>
                <c:pt idx="22">
                  <c:v>0.0877953144356002</c:v>
                </c:pt>
                <c:pt idx="23">
                  <c:v>0.0887971742435406</c:v>
                </c:pt>
                <c:pt idx="24">
                  <c:v>0.0897990340514809</c:v>
                </c:pt>
                <c:pt idx="25">
                  <c:v>0.0908008938594211</c:v>
                </c:pt>
                <c:pt idx="26">
                  <c:v>0.0918027536673614</c:v>
                </c:pt>
                <c:pt idx="27">
                  <c:v>0.0928046134753053</c:v>
                </c:pt>
                <c:pt idx="28">
                  <c:v>0.0938064732832457</c:v>
                </c:pt>
                <c:pt idx="29">
                  <c:v>0.0948083330911861</c:v>
                </c:pt>
                <c:pt idx="30">
                  <c:v>0.0958101928991265</c:v>
                </c:pt>
                <c:pt idx="31">
                  <c:v>0.096812052707067</c:v>
                </c:pt>
                <c:pt idx="32">
                  <c:v>0.0978139125150074</c:v>
                </c:pt>
                <c:pt idx="33">
                  <c:v>0.0988157723229479</c:v>
                </c:pt>
                <c:pt idx="34">
                  <c:v>0.0998176321308883</c:v>
                </c:pt>
                <c:pt idx="35">
                  <c:v>0.100819491938829</c:v>
                </c:pt>
                <c:pt idx="36">
                  <c:v>0.101821351746769</c:v>
                </c:pt>
                <c:pt idx="37">
                  <c:v>0.10282321155471</c:v>
                </c:pt>
                <c:pt idx="38">
                  <c:v>0.10382507136265</c:v>
                </c:pt>
                <c:pt idx="39">
                  <c:v>0.10482693117059</c:v>
                </c:pt>
                <c:pt idx="40">
                  <c:v>0.105828790978531</c:v>
                </c:pt>
                <c:pt idx="41">
                  <c:v>0.106830650786471</c:v>
                </c:pt>
                <c:pt idx="42">
                  <c:v>0.107832510594412</c:v>
                </c:pt>
                <c:pt idx="43">
                  <c:v>0.108834370402352</c:v>
                </c:pt>
                <c:pt idx="44">
                  <c:v>0.109836230210293</c:v>
                </c:pt>
                <c:pt idx="45">
                  <c:v>0.110838090018233</c:v>
                </c:pt>
                <c:pt idx="46">
                  <c:v>0.111839949826173</c:v>
                </c:pt>
                <c:pt idx="47">
                  <c:v>0.112841809634114</c:v>
                </c:pt>
                <c:pt idx="48">
                  <c:v>0.113843669442054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Danmark'!$BP$176:$BP$225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'Portefølje Danmark'!$BQ$175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'Portefølje Danmark'!$BI$176:$BI$225</c:f>
              <c:numCache>
                <c:formatCode>General</c:formatCode>
                <c:ptCount val="50"/>
                <c:pt idx="0">
                  <c:v>0.0657543986609134</c:v>
                </c:pt>
                <c:pt idx="1">
                  <c:v>0.0667562584688537</c:v>
                </c:pt>
                <c:pt idx="2">
                  <c:v>0.067758118276794</c:v>
                </c:pt>
                <c:pt idx="3">
                  <c:v>0.0687599780847343</c:v>
                </c:pt>
                <c:pt idx="4">
                  <c:v>0.0697618378926747</c:v>
                </c:pt>
                <c:pt idx="5">
                  <c:v>0.070763697700615</c:v>
                </c:pt>
                <c:pt idx="6">
                  <c:v>0.0717655575085553</c:v>
                </c:pt>
                <c:pt idx="7">
                  <c:v>0.0727674173164956</c:v>
                </c:pt>
                <c:pt idx="8">
                  <c:v>0.0737692771244359</c:v>
                </c:pt>
                <c:pt idx="9">
                  <c:v>0.0747711369323762</c:v>
                </c:pt>
                <c:pt idx="10">
                  <c:v>0.0757729967403165</c:v>
                </c:pt>
                <c:pt idx="11">
                  <c:v>0.0767748565482568</c:v>
                </c:pt>
                <c:pt idx="12">
                  <c:v>0.0777767163561972</c:v>
                </c:pt>
                <c:pt idx="13">
                  <c:v>0.0787785761641374</c:v>
                </c:pt>
                <c:pt idx="14">
                  <c:v>0.0797804359720778</c:v>
                </c:pt>
                <c:pt idx="15">
                  <c:v>0.080782295780018</c:v>
                </c:pt>
                <c:pt idx="16">
                  <c:v>0.0817841555879584</c:v>
                </c:pt>
                <c:pt idx="17">
                  <c:v>0.0827860153958986</c:v>
                </c:pt>
                <c:pt idx="18">
                  <c:v>0.083787875203839</c:v>
                </c:pt>
                <c:pt idx="19">
                  <c:v>0.0847897350117792</c:v>
                </c:pt>
                <c:pt idx="20">
                  <c:v>0.0857915948197196</c:v>
                </c:pt>
                <c:pt idx="21">
                  <c:v>0.0867934546276598</c:v>
                </c:pt>
                <c:pt idx="22">
                  <c:v>0.0877953144356002</c:v>
                </c:pt>
                <c:pt idx="23">
                  <c:v>0.0887971742435406</c:v>
                </c:pt>
                <c:pt idx="24">
                  <c:v>0.0897990340514809</c:v>
                </c:pt>
                <c:pt idx="25">
                  <c:v>0.0908008938594211</c:v>
                </c:pt>
                <c:pt idx="26">
                  <c:v>0.0918027536673614</c:v>
                </c:pt>
                <c:pt idx="27">
                  <c:v>0.0928046134753053</c:v>
                </c:pt>
                <c:pt idx="28">
                  <c:v>0.0938064732832457</c:v>
                </c:pt>
                <c:pt idx="29">
                  <c:v>0.0948083330911861</c:v>
                </c:pt>
                <c:pt idx="30">
                  <c:v>0.0958101928991265</c:v>
                </c:pt>
                <c:pt idx="31">
                  <c:v>0.096812052707067</c:v>
                </c:pt>
                <c:pt idx="32">
                  <c:v>0.0978139125150074</c:v>
                </c:pt>
                <c:pt idx="33">
                  <c:v>0.0988157723229479</c:v>
                </c:pt>
                <c:pt idx="34">
                  <c:v>0.0998176321308883</c:v>
                </c:pt>
                <c:pt idx="35">
                  <c:v>0.100819491938829</c:v>
                </c:pt>
                <c:pt idx="36">
                  <c:v>0.101821351746769</c:v>
                </c:pt>
                <c:pt idx="37">
                  <c:v>0.10282321155471</c:v>
                </c:pt>
                <c:pt idx="38">
                  <c:v>0.10382507136265</c:v>
                </c:pt>
                <c:pt idx="39">
                  <c:v>0.10482693117059</c:v>
                </c:pt>
                <c:pt idx="40">
                  <c:v>0.105828790978531</c:v>
                </c:pt>
                <c:pt idx="41">
                  <c:v>0.106830650786471</c:v>
                </c:pt>
                <c:pt idx="42">
                  <c:v>0.107832510594412</c:v>
                </c:pt>
                <c:pt idx="43">
                  <c:v>0.108834370402352</c:v>
                </c:pt>
                <c:pt idx="44">
                  <c:v>0.109836230210293</c:v>
                </c:pt>
                <c:pt idx="45">
                  <c:v>0.110838090018233</c:v>
                </c:pt>
                <c:pt idx="46">
                  <c:v>0.111839949826173</c:v>
                </c:pt>
                <c:pt idx="47">
                  <c:v>0.112841809634114</c:v>
                </c:pt>
                <c:pt idx="48">
                  <c:v>0.113843669442054</c:v>
                </c:pt>
                <c:pt idx="49">
                  <c:v>0.11484552925</c:v>
                </c:pt>
              </c:numCache>
            </c:numRef>
          </c:cat>
          <c:val>
            <c:numRef>
              <c:f>'Portefølje Danmark'!$BQ$176:$BQ$225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 formatCode="0.00E+00">
                  <c:v>1.6306400674182E-16</c:v>
                </c:pt>
                <c:pt idx="28" formatCode="0.00E+00">
                  <c:v>1.80411241501588E-16</c:v>
                </c:pt>
                <c:pt idx="29" formatCode="0.00E+00">
                  <c:v>1.97758476261356E-16</c:v>
                </c:pt>
                <c:pt idx="30" formatCode="0.00E+00">
                  <c:v>2.0122792321331E-16</c:v>
                </c:pt>
                <c:pt idx="31" formatCode="0.00E+00">
                  <c:v>2.0122792321331E-16</c:v>
                </c:pt>
                <c:pt idx="32" formatCode="0.00E+00">
                  <c:v>2.08166817117217E-16</c:v>
                </c:pt>
                <c:pt idx="33" formatCode="0.00E+00">
                  <c:v>2.22044604925031E-16</c:v>
                </c:pt>
                <c:pt idx="34" formatCode="0.00E+00">
                  <c:v>2.25514051876985E-16</c:v>
                </c:pt>
                <c:pt idx="35" formatCode="0.00E+00">
                  <c:v>2.35922392732846E-16</c:v>
                </c:pt>
                <c:pt idx="36" formatCode="0.00E+00">
                  <c:v>2.39391839684799E-16</c:v>
                </c:pt>
                <c:pt idx="37" formatCode="0.00E+00">
                  <c:v>2.4980018054066E-16</c:v>
                </c:pt>
                <c:pt idx="38" formatCode="0.00E+00">
                  <c:v>2.53269627492614E-16</c:v>
                </c:pt>
                <c:pt idx="39" formatCode="0.00E+00">
                  <c:v>2.77555756156289E-16</c:v>
                </c:pt>
                <c:pt idx="40" formatCode="0.00E+00">
                  <c:v>2.77555756156289E-16</c:v>
                </c:pt>
                <c:pt idx="41" formatCode="0.00E+00">
                  <c:v>2.70616862252382E-16</c:v>
                </c:pt>
                <c:pt idx="42" formatCode="0.00E+00">
                  <c:v>2.91433543964104E-16</c:v>
                </c:pt>
                <c:pt idx="43" formatCode="0.00E+00">
                  <c:v>2.8796409701215E-16</c:v>
                </c:pt>
                <c:pt idx="44" formatCode="0.00E+00">
                  <c:v>3.2612801348364E-16</c:v>
                </c:pt>
                <c:pt idx="45" formatCode="0.00E+00">
                  <c:v>3.36536354339501E-16</c:v>
                </c:pt>
                <c:pt idx="46" formatCode="0.00E+00">
                  <c:v>3.22658566531686E-16</c:v>
                </c:pt>
                <c:pt idx="47" formatCode="0.00E+00">
                  <c:v>3.2612801348364E-16</c:v>
                </c:pt>
                <c:pt idx="48" formatCode="0.00E+00">
                  <c:v>3.50414142147315E-16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121986240"/>
        <c:axId val="2121992240"/>
      </c:barChart>
      <c:catAx>
        <c:axId val="21219862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21992240"/>
        <c:crosses val="autoZero"/>
        <c:auto val="1"/>
        <c:lblAlgn val="ctr"/>
        <c:lblOffset val="100"/>
        <c:tickLblSkip val="7"/>
        <c:noMultiLvlLbl val="0"/>
      </c:catAx>
      <c:valAx>
        <c:axId val="21219922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Andel av porteføljen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21986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'Portefølje med Eiendom i NOK'!$A$17:$A$66</c:f>
              <c:numCache>
                <c:formatCode>General</c:formatCode>
                <c:ptCount val="50"/>
                <c:pt idx="0">
                  <c:v>0.0271699489460453</c:v>
                </c:pt>
                <c:pt idx="1">
                  <c:v>0.0274857582320677</c:v>
                </c:pt>
                <c:pt idx="2">
                  <c:v>0.0284392202069605</c:v>
                </c:pt>
                <c:pt idx="3">
                  <c:v>0.0305854259457656</c:v>
                </c:pt>
                <c:pt idx="4">
                  <c:v>0.0339006540634344</c:v>
                </c:pt>
                <c:pt idx="5">
                  <c:v>0.0380433136730859</c:v>
                </c:pt>
                <c:pt idx="6">
                  <c:v>0.0425630693090205</c:v>
                </c:pt>
                <c:pt idx="7">
                  <c:v>0.0473185582589603</c:v>
                </c:pt>
                <c:pt idx="8">
                  <c:v>0.0522437269017575</c:v>
                </c:pt>
                <c:pt idx="9">
                  <c:v>0.0572945763280974</c:v>
                </c:pt>
                <c:pt idx="10">
                  <c:v>0.0624406148576306</c:v>
                </c:pt>
                <c:pt idx="11">
                  <c:v>0.0676601265305774</c:v>
                </c:pt>
                <c:pt idx="12">
                  <c:v>0.0729373394882246</c:v>
                </c:pt>
                <c:pt idx="13">
                  <c:v>0.0782605819826259</c:v>
                </c:pt>
                <c:pt idx="14">
                  <c:v>0.0836210638777695</c:v>
                </c:pt>
                <c:pt idx="15">
                  <c:v>0.0890120575371268</c:v>
                </c:pt>
                <c:pt idx="16">
                  <c:v>0.0944283372779991</c:v>
                </c:pt>
                <c:pt idx="17">
                  <c:v>0.099865788968667</c:v>
                </c:pt>
                <c:pt idx="18">
                  <c:v>0.105321133504787</c:v>
                </c:pt>
                <c:pt idx="19">
                  <c:v>0.110791727806203</c:v>
                </c:pt>
                <c:pt idx="20">
                  <c:v>0.116290498096069</c:v>
                </c:pt>
                <c:pt idx="21">
                  <c:v>0.122147301954918</c:v>
                </c:pt>
                <c:pt idx="22">
                  <c:v>0.128446062034078</c:v>
                </c:pt>
                <c:pt idx="23">
                  <c:v>0.135124987988975</c:v>
                </c:pt>
                <c:pt idx="24">
                  <c:v>0.142130576713107</c:v>
                </c:pt>
                <c:pt idx="25">
                  <c:v>0.149422223105442</c:v>
                </c:pt>
                <c:pt idx="26">
                  <c:v>0.156963169348266</c:v>
                </c:pt>
                <c:pt idx="27">
                  <c:v>0.164719179693929</c:v>
                </c:pt>
                <c:pt idx="28">
                  <c:v>0.172661274289684</c:v>
                </c:pt>
                <c:pt idx="29">
                  <c:v>0.180764927385658</c:v>
                </c:pt>
                <c:pt idx="30">
                  <c:v>0.1890093599779</c:v>
                </c:pt>
                <c:pt idx="31">
                  <c:v>0.197376931779975</c:v>
                </c:pt>
                <c:pt idx="32">
                  <c:v>0.205852627118546</c:v>
                </c:pt>
                <c:pt idx="33">
                  <c:v>0.214423624718558</c:v>
                </c:pt>
                <c:pt idx="34">
                  <c:v>0.223078939921256</c:v>
                </c:pt>
                <c:pt idx="35">
                  <c:v>0.231809128138747</c:v>
                </c:pt>
                <c:pt idx="36">
                  <c:v>0.240606039395542</c:v>
                </c:pt>
                <c:pt idx="37">
                  <c:v>0.249774231258393</c:v>
                </c:pt>
                <c:pt idx="38">
                  <c:v>0.259631581651387</c:v>
                </c:pt>
                <c:pt idx="39">
                  <c:v>0.270103294648148</c:v>
                </c:pt>
                <c:pt idx="40">
                  <c:v>0.281120723831723</c:v>
                </c:pt>
                <c:pt idx="41">
                  <c:v>0.292622235919391</c:v>
                </c:pt>
                <c:pt idx="42">
                  <c:v>0.304552991349877</c:v>
                </c:pt>
                <c:pt idx="43">
                  <c:v>0.316864507518211</c:v>
                </c:pt>
                <c:pt idx="44">
                  <c:v>0.329514108511702</c:v>
                </c:pt>
                <c:pt idx="45">
                  <c:v>0.34246433287376</c:v>
                </c:pt>
                <c:pt idx="46">
                  <c:v>0.355682345460076</c:v>
                </c:pt>
                <c:pt idx="47">
                  <c:v>0.369139380792944</c:v>
                </c:pt>
                <c:pt idx="48">
                  <c:v>0.382810232401537</c:v>
                </c:pt>
                <c:pt idx="49">
                  <c:v>0.39667279411209</c:v>
                </c:pt>
              </c:numCache>
            </c:numRef>
          </c:xVal>
          <c:yVal>
            <c:numRef>
              <c:f>'Portefølje med Eiendom i NOK'!$B$17:$B$66</c:f>
              <c:numCache>
                <c:formatCode>General</c:formatCode>
                <c:ptCount val="50"/>
                <c:pt idx="0">
                  <c:v>0.0627014316770899</c:v>
                </c:pt>
                <c:pt idx="1">
                  <c:v>0.0645815385629213</c:v>
                </c:pt>
                <c:pt idx="2">
                  <c:v>0.066461645448757</c:v>
                </c:pt>
                <c:pt idx="3">
                  <c:v>0.068341752334608</c:v>
                </c:pt>
                <c:pt idx="4">
                  <c:v>0.0702218592204589</c:v>
                </c:pt>
                <c:pt idx="5">
                  <c:v>0.0721019661063112</c:v>
                </c:pt>
                <c:pt idx="6">
                  <c:v>0.0739820729921649</c:v>
                </c:pt>
                <c:pt idx="7">
                  <c:v>0.0758621798780181</c:v>
                </c:pt>
                <c:pt idx="8">
                  <c:v>0.0777422867638707</c:v>
                </c:pt>
                <c:pt idx="9">
                  <c:v>0.0796223936497232</c:v>
                </c:pt>
                <c:pt idx="10">
                  <c:v>0.0815025005355758</c:v>
                </c:pt>
                <c:pt idx="11">
                  <c:v>0.0833826074214284</c:v>
                </c:pt>
                <c:pt idx="12">
                  <c:v>0.085262714307281</c:v>
                </c:pt>
                <c:pt idx="13">
                  <c:v>0.0871428211931336</c:v>
                </c:pt>
                <c:pt idx="14">
                  <c:v>0.089022928078986</c:v>
                </c:pt>
                <c:pt idx="15">
                  <c:v>0.0909030349648386</c:v>
                </c:pt>
                <c:pt idx="16">
                  <c:v>0.0927831418506912</c:v>
                </c:pt>
                <c:pt idx="17">
                  <c:v>0.0946632487365438</c:v>
                </c:pt>
                <c:pt idx="18">
                  <c:v>0.0965433556223964</c:v>
                </c:pt>
                <c:pt idx="19">
                  <c:v>0.098423462508249</c:v>
                </c:pt>
                <c:pt idx="20">
                  <c:v>0.100303569394114</c:v>
                </c:pt>
                <c:pt idx="21">
                  <c:v>0.102183676280017</c:v>
                </c:pt>
                <c:pt idx="22">
                  <c:v>0.10406378316592</c:v>
                </c:pt>
                <c:pt idx="23">
                  <c:v>0.105943890051823</c:v>
                </c:pt>
                <c:pt idx="24">
                  <c:v>0.107823996937726</c:v>
                </c:pt>
                <c:pt idx="25">
                  <c:v>0.109704103823626</c:v>
                </c:pt>
                <c:pt idx="26">
                  <c:v>0.111584210709527</c:v>
                </c:pt>
                <c:pt idx="27">
                  <c:v>0.113464317595428</c:v>
                </c:pt>
                <c:pt idx="28">
                  <c:v>0.115344424481329</c:v>
                </c:pt>
                <c:pt idx="29">
                  <c:v>0.117224531367229</c:v>
                </c:pt>
                <c:pt idx="30">
                  <c:v>0.11910463825313</c:v>
                </c:pt>
                <c:pt idx="31">
                  <c:v>0.120984745139031</c:v>
                </c:pt>
                <c:pt idx="32">
                  <c:v>0.122864852024932</c:v>
                </c:pt>
                <c:pt idx="33">
                  <c:v>0.124744958910832</c:v>
                </c:pt>
                <c:pt idx="34">
                  <c:v>0.126625065796733</c:v>
                </c:pt>
                <c:pt idx="35">
                  <c:v>0.128505172682634</c:v>
                </c:pt>
                <c:pt idx="36">
                  <c:v>0.130385279568534</c:v>
                </c:pt>
                <c:pt idx="37">
                  <c:v>0.132265386454648</c:v>
                </c:pt>
                <c:pt idx="38">
                  <c:v>0.134145493340771</c:v>
                </c:pt>
                <c:pt idx="39">
                  <c:v>0.136025600226894</c:v>
                </c:pt>
                <c:pt idx="40">
                  <c:v>0.137905707113018</c:v>
                </c:pt>
                <c:pt idx="41">
                  <c:v>0.139785813999141</c:v>
                </c:pt>
                <c:pt idx="42">
                  <c:v>0.141665920885264</c:v>
                </c:pt>
                <c:pt idx="43">
                  <c:v>0.143546027771387</c:v>
                </c:pt>
                <c:pt idx="44">
                  <c:v>0.14542613465751</c:v>
                </c:pt>
                <c:pt idx="45">
                  <c:v>0.147306241543634</c:v>
                </c:pt>
                <c:pt idx="46">
                  <c:v>0.149186348429757</c:v>
                </c:pt>
                <c:pt idx="47">
                  <c:v>0.151066455315881</c:v>
                </c:pt>
                <c:pt idx="48">
                  <c:v>0.152946562202004</c:v>
                </c:pt>
                <c:pt idx="49">
                  <c:v>0.154826669083333</c:v>
                </c:pt>
              </c:numCache>
            </c:numRef>
          </c:yVal>
          <c:smooth val="1"/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'Portefølje med Eiendom i NOK'!$A$70:$A$119</c:f>
              <c:numCache>
                <c:formatCode>[=0]0;[&gt;0]0.00</c:formatCode>
                <c:ptCount val="50"/>
                <c:pt idx="0">
                  <c:v>0.0338401337999937</c:v>
                </c:pt>
                <c:pt idx="1">
                  <c:v>0.0372300897108628</c:v>
                </c:pt>
                <c:pt idx="2">
                  <c:v>0.0415076110638124</c:v>
                </c:pt>
                <c:pt idx="3">
                  <c:v>0.0464280221904026</c:v>
                </c:pt>
                <c:pt idx="4">
                  <c:v>0.0518084740630554</c:v>
                </c:pt>
                <c:pt idx="5">
                  <c:v>0.0575200138813793</c:v>
                </c:pt>
                <c:pt idx="6">
                  <c:v>0.0634733273196524</c:v>
                </c:pt>
                <c:pt idx="7">
                  <c:v>0.0696064065807413</c:v>
                </c:pt>
                <c:pt idx="8">
                  <c:v>0.0758756724193013</c:v>
                </c:pt>
                <c:pt idx="9">
                  <c:v>0.0822499894530129</c:v>
                </c:pt>
                <c:pt idx="10">
                  <c:v>0.0887067141590891</c:v>
                </c:pt>
                <c:pt idx="11">
                  <c:v>0.0952290857917154</c:v>
                </c:pt>
                <c:pt idx="12">
                  <c:v>0.101804487604876</c:v>
                </c:pt>
                <c:pt idx="13">
                  <c:v>0.108423271875548</c:v>
                </c:pt>
                <c:pt idx="14">
                  <c:v>0.11507795333533</c:v>
                </c:pt>
                <c:pt idx="15">
                  <c:v>0.121762646479179</c:v>
                </c:pt>
                <c:pt idx="16">
                  <c:v>0.128472666670365</c:v>
                </c:pt>
                <c:pt idx="17">
                  <c:v>0.135204243118073</c:v>
                </c:pt>
                <c:pt idx="18">
                  <c:v>0.141954309215405</c:v>
                </c:pt>
                <c:pt idx="19">
                  <c:v>0.148720347378796</c:v>
                </c:pt>
                <c:pt idx="20">
                  <c:v>0.15550027272025</c:v>
                </c:pt>
                <c:pt idx="21">
                  <c:v>0.162292344796757</c:v>
                </c:pt>
                <c:pt idx="22">
                  <c:v>0.169095099914641</c:v>
                </c:pt>
                <c:pt idx="23">
                  <c:v>0.175907298662137</c:v>
                </c:pt>
                <c:pt idx="24">
                  <c:v>0.182727884850763</c:v>
                </c:pt>
                <c:pt idx="25">
                  <c:v>0.1895559530941</c:v>
                </c:pt>
                <c:pt idx="26">
                  <c:v>0.196390722990538</c:v>
                </c:pt>
                <c:pt idx="27">
                  <c:v>0.203231518402131</c:v>
                </c:pt>
                <c:pt idx="28">
                  <c:v>0.210077750700259</c:v>
                </c:pt>
                <c:pt idx="29">
                  <c:v>0.216928905124421</c:v>
                </c:pt>
                <c:pt idx="30">
                  <c:v>0.223784529602998</c:v>
                </c:pt>
                <c:pt idx="31">
                  <c:v>0.230644225535228</c:v>
                </c:pt>
                <c:pt idx="32">
                  <c:v>0.237507640146187</c:v>
                </c:pt>
                <c:pt idx="33">
                  <c:v>0.244374460111591</c:v>
                </c:pt>
                <c:pt idx="34">
                  <c:v>0.251244406213965</c:v>
                </c:pt>
                <c:pt idx="35">
                  <c:v>0.258117228841353</c:v>
                </c:pt>
                <c:pt idx="36">
                  <c:v>0.264992704178108</c:v>
                </c:pt>
                <c:pt idx="37">
                  <c:v>0.271870630967135</c:v>
                </c:pt>
                <c:pt idx="38">
                  <c:v>0.278750827746332</c:v>
                </c:pt>
                <c:pt idx="39">
                  <c:v>0.285633130480373</c:v>
                </c:pt>
                <c:pt idx="40">
                  <c:v>0.292517390523582</c:v>
                </c:pt>
                <c:pt idx="41">
                  <c:v>0.29940347286127</c:v>
                </c:pt>
                <c:pt idx="42">
                  <c:v>0.306291254586231</c:v>
                </c:pt>
                <c:pt idx="43">
                  <c:v>0.313180623574609</c:v>
                </c:pt>
                <c:pt idx="44">
                  <c:v>0.320071477331408</c:v>
                </c:pt>
                <c:pt idx="45">
                  <c:v>0.326963721980886</c:v>
                </c:pt>
                <c:pt idx="46">
                  <c:v>0.333857271381101</c:v>
                </c:pt>
                <c:pt idx="47">
                  <c:v>0.340752046345182</c:v>
                </c:pt>
                <c:pt idx="48">
                  <c:v>0.347647973954658</c:v>
                </c:pt>
                <c:pt idx="49">
                  <c:v>0.35454498700421</c:v>
                </c:pt>
              </c:numCache>
            </c:numRef>
          </c:xVal>
          <c:yVal>
            <c:numRef>
              <c:f>'Portefølje med Eiendom i NOK'!$B$70:$B$119</c:f>
              <c:numCache>
                <c:formatCode>[=0]0;[&gt;0]0.00</c:formatCode>
                <c:ptCount val="50"/>
                <c:pt idx="0">
                  <c:v>0.0614787889999746</c:v>
                </c:pt>
                <c:pt idx="1">
                  <c:v>0.0630588797640304</c:v>
                </c:pt>
                <c:pt idx="2">
                  <c:v>0.0646389705290277</c:v>
                </c:pt>
                <c:pt idx="3">
                  <c:v>0.066219061294025</c:v>
                </c:pt>
                <c:pt idx="4">
                  <c:v>0.0677991520590224</c:v>
                </c:pt>
                <c:pt idx="5">
                  <c:v>0.0693792428240198</c:v>
                </c:pt>
                <c:pt idx="6">
                  <c:v>0.070959333589017</c:v>
                </c:pt>
                <c:pt idx="7">
                  <c:v>0.0725394243540145</c:v>
                </c:pt>
                <c:pt idx="8">
                  <c:v>0.0741195151190118</c:v>
                </c:pt>
                <c:pt idx="9">
                  <c:v>0.0756996058840091</c:v>
                </c:pt>
                <c:pt idx="10">
                  <c:v>0.0772796966490064</c:v>
                </c:pt>
                <c:pt idx="11">
                  <c:v>0.0788597874140038</c:v>
                </c:pt>
                <c:pt idx="12">
                  <c:v>0.0804398781790011</c:v>
                </c:pt>
                <c:pt idx="13">
                  <c:v>0.0820199689439984</c:v>
                </c:pt>
                <c:pt idx="14">
                  <c:v>0.0836000597089958</c:v>
                </c:pt>
                <c:pt idx="15">
                  <c:v>0.0851801504758116</c:v>
                </c:pt>
                <c:pt idx="16">
                  <c:v>0.0867602412409031</c:v>
                </c:pt>
                <c:pt idx="17">
                  <c:v>0.0883403320059946</c:v>
                </c:pt>
                <c:pt idx="18">
                  <c:v>0.0899204227710862</c:v>
                </c:pt>
                <c:pt idx="19">
                  <c:v>0.0915005135361777</c:v>
                </c:pt>
                <c:pt idx="20">
                  <c:v>0.0930806043012692</c:v>
                </c:pt>
                <c:pt idx="21">
                  <c:v>0.0946606950663607</c:v>
                </c:pt>
                <c:pt idx="22">
                  <c:v>0.0962407858314522</c:v>
                </c:pt>
                <c:pt idx="23">
                  <c:v>0.0978208765965438</c:v>
                </c:pt>
                <c:pt idx="24">
                  <c:v>0.0994009673616352</c:v>
                </c:pt>
                <c:pt idx="25">
                  <c:v>0.100981058126727</c:v>
                </c:pt>
                <c:pt idx="26">
                  <c:v>0.102561148891818</c:v>
                </c:pt>
                <c:pt idx="27">
                  <c:v>0.10414123965691</c:v>
                </c:pt>
                <c:pt idx="28">
                  <c:v>0.105721330422001</c:v>
                </c:pt>
                <c:pt idx="29">
                  <c:v>0.107301421187093</c:v>
                </c:pt>
                <c:pt idx="30">
                  <c:v>0.108881511952184</c:v>
                </c:pt>
                <c:pt idx="31">
                  <c:v>0.110461602717276</c:v>
                </c:pt>
                <c:pt idx="32">
                  <c:v>0.112041693482368</c:v>
                </c:pt>
                <c:pt idx="33">
                  <c:v>0.113621784247459</c:v>
                </c:pt>
                <c:pt idx="34">
                  <c:v>0.115201875012551</c:v>
                </c:pt>
                <c:pt idx="35">
                  <c:v>0.116781965777642</c:v>
                </c:pt>
                <c:pt idx="36">
                  <c:v>0.118362056542734</c:v>
                </c:pt>
                <c:pt idx="37">
                  <c:v>0.119942147307825</c:v>
                </c:pt>
                <c:pt idx="38">
                  <c:v>0.121522238072917</c:v>
                </c:pt>
                <c:pt idx="39">
                  <c:v>0.123102328838008</c:v>
                </c:pt>
                <c:pt idx="40">
                  <c:v>0.1246824196031</c:v>
                </c:pt>
                <c:pt idx="41">
                  <c:v>0.126262510368191</c:v>
                </c:pt>
                <c:pt idx="42">
                  <c:v>0.127842601133283</c:v>
                </c:pt>
                <c:pt idx="43">
                  <c:v>0.129422691898374</c:v>
                </c:pt>
                <c:pt idx="44">
                  <c:v>0.131002782663466</c:v>
                </c:pt>
                <c:pt idx="45">
                  <c:v>0.132582873428557</c:v>
                </c:pt>
                <c:pt idx="46">
                  <c:v>0.134162964193649</c:v>
                </c:pt>
                <c:pt idx="47">
                  <c:v>0.135743054958741</c:v>
                </c:pt>
                <c:pt idx="48">
                  <c:v>0.137323145723832</c:v>
                </c:pt>
                <c:pt idx="49">
                  <c:v>0.1389032365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8773760"/>
        <c:axId val="-2102925472"/>
      </c:scatterChart>
      <c:valAx>
        <c:axId val="-2098773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2925472"/>
        <c:crosses val="autoZero"/>
        <c:crossBetween val="midCat"/>
      </c:valAx>
      <c:valAx>
        <c:axId val="-210292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8773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Norge med skandinavisk unotert eiendom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Norge med Norsk unotert eiendom</c:v>
          </c:tx>
          <c:spPr>
            <a:ln w="19050" cap="rnd">
              <a:solidFill>
                <a:schemeClr val="dk1">
                  <a:tint val="8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med Eiendom i NOK'!$A$176:$A$225</c:f>
              <c:numCache>
                <c:formatCode>[=0]0;[&gt;0]0.00</c:formatCode>
                <c:ptCount val="50"/>
                <c:pt idx="0">
                  <c:v>0.0335142653694863</c:v>
                </c:pt>
                <c:pt idx="1">
                  <c:v>0.0340220937993707</c:v>
                </c:pt>
                <c:pt idx="2">
                  <c:v>0.0354960348020699</c:v>
                </c:pt>
                <c:pt idx="3">
                  <c:v>0.0377776506281464</c:v>
                </c:pt>
                <c:pt idx="4">
                  <c:v>0.0407221396874242</c:v>
                </c:pt>
                <c:pt idx="5">
                  <c:v>0.0441972149336256</c:v>
                </c:pt>
                <c:pt idx="6">
                  <c:v>0.048087985282012</c:v>
                </c:pt>
                <c:pt idx="7">
                  <c:v>0.0523017611797542</c:v>
                </c:pt>
                <c:pt idx="8">
                  <c:v>0.0567666582595116</c:v>
                </c:pt>
                <c:pt idx="9">
                  <c:v>0.0614279425898954</c:v>
                </c:pt>
                <c:pt idx="10">
                  <c:v>0.0662441706501781</c:v>
                </c:pt>
                <c:pt idx="11">
                  <c:v>0.0711838993934689</c:v>
                </c:pt>
                <c:pt idx="12">
                  <c:v>0.0762231217808363</c:v>
                </c:pt>
                <c:pt idx="13">
                  <c:v>0.0813346223289037</c:v>
                </c:pt>
                <c:pt idx="14">
                  <c:v>0.0864861019939019</c:v>
                </c:pt>
                <c:pt idx="15">
                  <c:v>0.091670036426742</c:v>
                </c:pt>
                <c:pt idx="16">
                  <c:v>0.0968812159839427</c:v>
                </c:pt>
                <c:pt idx="17">
                  <c:v>0.102115469612792</c:v>
                </c:pt>
                <c:pt idx="18">
                  <c:v>0.107369422787035</c:v>
                </c:pt>
                <c:pt idx="19">
                  <c:v>0.11264031896558</c:v>
                </c:pt>
                <c:pt idx="20">
                  <c:v>0.117925886281939</c:v>
                </c:pt>
                <c:pt idx="21">
                  <c:v>0.123224236843894</c:v>
                </c:pt>
                <c:pt idx="22">
                  <c:v>0.128533789829002</c:v>
                </c:pt>
                <c:pt idx="23">
                  <c:v>0.133858808987115</c:v>
                </c:pt>
                <c:pt idx="24">
                  <c:v>0.139525714607912</c:v>
                </c:pt>
                <c:pt idx="25">
                  <c:v>0.145680012050893</c:v>
                </c:pt>
                <c:pt idx="26">
                  <c:v>0.152262613160124</c:v>
                </c:pt>
                <c:pt idx="27">
                  <c:v>0.159220405107045</c:v>
                </c:pt>
                <c:pt idx="28">
                  <c:v>0.166506360301582</c:v>
                </c:pt>
                <c:pt idx="29">
                  <c:v>0.174079278545858</c:v>
                </c:pt>
                <c:pt idx="30">
                  <c:v>0.181903323219049</c:v>
                </c:pt>
                <c:pt idx="31">
                  <c:v>0.189947464732087</c:v>
                </c:pt>
                <c:pt idx="32">
                  <c:v>0.198184904316859</c:v>
                </c:pt>
                <c:pt idx="33">
                  <c:v>0.206592521212507</c:v>
                </c:pt>
                <c:pt idx="34">
                  <c:v>0.215150365846125</c:v>
                </c:pt>
                <c:pt idx="35">
                  <c:v>0.22384120846579</c:v>
                </c:pt>
                <c:pt idx="36">
                  <c:v>0.232651546822761</c:v>
                </c:pt>
                <c:pt idx="37">
                  <c:v>0.241577791855677</c:v>
                </c:pt>
                <c:pt idx="38">
                  <c:v>0.250609328746039</c:v>
                </c:pt>
                <c:pt idx="39">
                  <c:v>0.259735174069764</c:v>
                </c:pt>
                <c:pt idx="40">
                  <c:v>0.268945727799116</c:v>
                </c:pt>
                <c:pt idx="41">
                  <c:v>0.278232577552622</c:v>
                </c:pt>
                <c:pt idx="42">
                  <c:v>0.287588332133956</c:v>
                </c:pt>
                <c:pt idx="43">
                  <c:v>0.297006480073145</c:v>
                </c:pt>
                <c:pt idx="44">
                  <c:v>0.306481269393618</c:v>
                </c:pt>
                <c:pt idx="45">
                  <c:v>0.316007605336711</c:v>
                </c:pt>
                <c:pt idx="46">
                  <c:v>0.325580963248769</c:v>
                </c:pt>
                <c:pt idx="47">
                  <c:v>0.3351973142601</c:v>
                </c:pt>
                <c:pt idx="48">
                  <c:v>0.344853061755593</c:v>
                </c:pt>
                <c:pt idx="49">
                  <c:v>0.35454498700421</c:v>
                </c:pt>
              </c:numCache>
            </c:numRef>
          </c:xVal>
          <c:yVal>
            <c:numRef>
              <c:f>'Portefølje med Eiendom i NOK'!$B$176:$B$225</c:f>
              <c:numCache>
                <c:formatCode>[=0]0;[&gt;0]0.00</c:formatCode>
                <c:ptCount val="50"/>
                <c:pt idx="0">
                  <c:v>0.0627225180666817</c:v>
                </c:pt>
                <c:pt idx="1">
                  <c:v>0.0642772266060193</c:v>
                </c:pt>
                <c:pt idx="2">
                  <c:v>0.0658319351453851</c:v>
                </c:pt>
                <c:pt idx="3">
                  <c:v>0.0673866436847552</c:v>
                </c:pt>
                <c:pt idx="4">
                  <c:v>0.0689413522241254</c:v>
                </c:pt>
                <c:pt idx="5">
                  <c:v>0.0704960607634956</c:v>
                </c:pt>
                <c:pt idx="6">
                  <c:v>0.0720507693028658</c:v>
                </c:pt>
                <c:pt idx="7">
                  <c:v>0.073605477842236</c:v>
                </c:pt>
                <c:pt idx="8">
                  <c:v>0.0751601863816061</c:v>
                </c:pt>
                <c:pt idx="9">
                  <c:v>0.0767148949209763</c:v>
                </c:pt>
                <c:pt idx="10">
                  <c:v>0.0782696034603466</c:v>
                </c:pt>
                <c:pt idx="11">
                  <c:v>0.0798243119997168</c:v>
                </c:pt>
                <c:pt idx="12">
                  <c:v>0.081379020539087</c:v>
                </c:pt>
                <c:pt idx="13">
                  <c:v>0.0829337290784569</c:v>
                </c:pt>
                <c:pt idx="14">
                  <c:v>0.0844884376178267</c:v>
                </c:pt>
                <c:pt idx="15">
                  <c:v>0.0860431461571964</c:v>
                </c:pt>
                <c:pt idx="16">
                  <c:v>0.0875978546965662</c:v>
                </c:pt>
                <c:pt idx="17">
                  <c:v>0.089152563235936</c:v>
                </c:pt>
                <c:pt idx="18">
                  <c:v>0.0907072717753059</c:v>
                </c:pt>
                <c:pt idx="19">
                  <c:v>0.0922619803146756</c:v>
                </c:pt>
                <c:pt idx="20">
                  <c:v>0.0938166888540454</c:v>
                </c:pt>
                <c:pt idx="21">
                  <c:v>0.0953713973934149</c:v>
                </c:pt>
                <c:pt idx="22">
                  <c:v>0.0969261059327847</c:v>
                </c:pt>
                <c:pt idx="23">
                  <c:v>0.0984808144721249</c:v>
                </c:pt>
                <c:pt idx="24">
                  <c:v>0.100035523011287</c:v>
                </c:pt>
                <c:pt idx="25">
                  <c:v>0.101590231550449</c:v>
                </c:pt>
                <c:pt idx="26">
                  <c:v>0.103144940089611</c:v>
                </c:pt>
                <c:pt idx="27">
                  <c:v>0.104699648628773</c:v>
                </c:pt>
                <c:pt idx="28">
                  <c:v>0.106254357168956</c:v>
                </c:pt>
                <c:pt idx="29">
                  <c:v>0.107809065708217</c:v>
                </c:pt>
                <c:pt idx="30">
                  <c:v>0.109363774247477</c:v>
                </c:pt>
                <c:pt idx="31">
                  <c:v>0.110918482786737</c:v>
                </c:pt>
                <c:pt idx="32">
                  <c:v>0.112473191325996</c:v>
                </c:pt>
                <c:pt idx="33">
                  <c:v>0.114027899865257</c:v>
                </c:pt>
                <c:pt idx="34">
                  <c:v>0.115582608404517</c:v>
                </c:pt>
                <c:pt idx="35">
                  <c:v>0.117137316943777</c:v>
                </c:pt>
                <c:pt idx="36">
                  <c:v>0.118692025483036</c:v>
                </c:pt>
                <c:pt idx="37">
                  <c:v>0.120246734022295</c:v>
                </c:pt>
                <c:pt idx="38">
                  <c:v>0.121801442561554</c:v>
                </c:pt>
                <c:pt idx="39">
                  <c:v>0.123356151100812</c:v>
                </c:pt>
                <c:pt idx="40">
                  <c:v>0.124910859640071</c:v>
                </c:pt>
                <c:pt idx="41">
                  <c:v>0.12646556817933</c:v>
                </c:pt>
                <c:pt idx="42">
                  <c:v>0.128020276718588</c:v>
                </c:pt>
                <c:pt idx="43">
                  <c:v>0.129574985257847</c:v>
                </c:pt>
                <c:pt idx="44">
                  <c:v>0.131129693797106</c:v>
                </c:pt>
                <c:pt idx="45">
                  <c:v>0.132684402336364</c:v>
                </c:pt>
                <c:pt idx="46">
                  <c:v>0.134239110875623</c:v>
                </c:pt>
                <c:pt idx="47">
                  <c:v>0.135793819414882</c:v>
                </c:pt>
                <c:pt idx="48">
                  <c:v>0.13734852795414</c:v>
                </c:pt>
                <c:pt idx="49">
                  <c:v>0.1389032365</c:v>
                </c:pt>
              </c:numCache>
            </c:numRef>
          </c:yVal>
          <c:smooth val="1"/>
        </c:ser>
        <c:ser>
          <c:idx val="1"/>
          <c:order val="1"/>
          <c:tx>
            <c:v>Norge med Dansk unotert eiendom</c:v>
          </c:tx>
          <c:spPr>
            <a:ln w="19050" cap="rnd">
              <a:solidFill>
                <a:schemeClr val="dk1">
                  <a:tint val="5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med Eiendom i NOK'!$A$229:$A$278</c:f>
              <c:numCache>
                <c:formatCode>[=0]0;[&gt;0]0.00</c:formatCode>
                <c:ptCount val="50"/>
                <c:pt idx="0">
                  <c:v>0.029731587271159</c:v>
                </c:pt>
                <c:pt idx="1">
                  <c:v>0.0315754959427912</c:v>
                </c:pt>
                <c:pt idx="2">
                  <c:v>0.034333786778371</c:v>
                </c:pt>
                <c:pt idx="3">
                  <c:v>0.0378062603668677</c:v>
                </c:pt>
                <c:pt idx="4">
                  <c:v>0.0418153700113644</c:v>
                </c:pt>
                <c:pt idx="5">
                  <c:v>0.0462216881271383</c:v>
                </c:pt>
                <c:pt idx="6">
                  <c:v>0.0509222070940838</c:v>
                </c:pt>
                <c:pt idx="7">
                  <c:v>0.0558426838110271</c:v>
                </c:pt>
                <c:pt idx="8">
                  <c:v>0.0609298525599661</c:v>
                </c:pt>
                <c:pt idx="9">
                  <c:v>0.0661452641435142</c:v>
                </c:pt>
                <c:pt idx="10">
                  <c:v>0.0714608455178532</c:v>
                </c:pt>
                <c:pt idx="11">
                  <c:v>0.0768558153526002</c:v>
                </c:pt>
                <c:pt idx="12">
                  <c:v>0.0823145655566181</c:v>
                </c:pt>
                <c:pt idx="13">
                  <c:v>0.0878252041837179</c:v>
                </c:pt>
                <c:pt idx="14">
                  <c:v>0.093378545260268</c:v>
                </c:pt>
                <c:pt idx="15">
                  <c:v>0.0989674005812588</c:v>
                </c:pt>
                <c:pt idx="16">
                  <c:v>0.104586076886811</c:v>
                </c:pt>
                <c:pt idx="17">
                  <c:v>0.110230014139579</c:v>
                </c:pt>
                <c:pt idx="18">
                  <c:v>0.115895521888142</c:v>
                </c:pt>
                <c:pt idx="19">
                  <c:v>0.121579584668287</c:v>
                </c:pt>
                <c:pt idx="20">
                  <c:v>0.127279716610215</c:v>
                </c:pt>
                <c:pt idx="21">
                  <c:v>0.132993851551549</c:v>
                </c:pt>
                <c:pt idx="22">
                  <c:v>0.138720259077502</c:v>
                </c:pt>
                <c:pt idx="23">
                  <c:v>0.144457479710878</c:v>
                </c:pt>
                <c:pt idx="24">
                  <c:v>0.150204274400508</c:v>
                </c:pt>
                <c:pt idx="25">
                  <c:v>0.155959584796263</c:v>
                </c:pt>
                <c:pt idx="26">
                  <c:v>0.161722501740907</c:v>
                </c:pt>
                <c:pt idx="27">
                  <c:v>0.167492240079138</c:v>
                </c:pt>
                <c:pt idx="28">
                  <c:v>0.173268118365708</c:v>
                </c:pt>
                <c:pt idx="29">
                  <c:v>0.179049542404145</c:v>
                </c:pt>
                <c:pt idx="30">
                  <c:v>0.184835991803949</c:v>
                </c:pt>
                <c:pt idx="31">
                  <c:v>0.190627008933783</c:v>
                </c:pt>
                <c:pt idx="32">
                  <c:v>0.196422189789765</c:v>
                </c:pt>
                <c:pt idx="33">
                  <c:v>0.20222117640457</c:v>
                </c:pt>
                <c:pt idx="34">
                  <c:v>0.20802365050389</c:v>
                </c:pt>
                <c:pt idx="35">
                  <c:v>0.213829328178706</c:v>
                </c:pt>
                <c:pt idx="36">
                  <c:v>0.21983080178468</c:v>
                </c:pt>
                <c:pt idx="37">
                  <c:v>0.226679775626037</c:v>
                </c:pt>
                <c:pt idx="38">
                  <c:v>0.23435907775463</c:v>
                </c:pt>
                <c:pt idx="39">
                  <c:v>0.242789932570701</c:v>
                </c:pt>
                <c:pt idx="40">
                  <c:v>0.251896889168813</c:v>
                </c:pt>
                <c:pt idx="41">
                  <c:v>0.261609349165668</c:v>
                </c:pt>
                <c:pt idx="42">
                  <c:v>0.271862424310025</c:v>
                </c:pt>
                <c:pt idx="43">
                  <c:v>0.282597277615814</c:v>
                </c:pt>
                <c:pt idx="44">
                  <c:v>0.293761097259866</c:v>
                </c:pt>
                <c:pt idx="45">
                  <c:v>0.305306830244718</c:v>
                </c:pt>
                <c:pt idx="46">
                  <c:v>0.317192774678333</c:v>
                </c:pt>
                <c:pt idx="47">
                  <c:v>0.329382102436527</c:v>
                </c:pt>
                <c:pt idx="48">
                  <c:v>0.34184236116936</c:v>
                </c:pt>
                <c:pt idx="49">
                  <c:v>0.35454498700421</c:v>
                </c:pt>
              </c:numCache>
            </c:numRef>
          </c:xVal>
          <c:yVal>
            <c:numRef>
              <c:f>'Portefølje med Eiendom i NOK'!$B$229:$B$278</c:f>
              <c:numCache>
                <c:formatCode>[=0]0;[&gt;0]0.00</c:formatCode>
                <c:ptCount val="50"/>
                <c:pt idx="0">
                  <c:v>0.0616158801979279</c:v>
                </c:pt>
                <c:pt idx="1">
                  <c:v>0.0631931731836116</c:v>
                </c:pt>
                <c:pt idx="2">
                  <c:v>0.0647704661693271</c:v>
                </c:pt>
                <c:pt idx="3">
                  <c:v>0.0663477591550433</c:v>
                </c:pt>
                <c:pt idx="4">
                  <c:v>0.0679250521407592</c:v>
                </c:pt>
                <c:pt idx="5">
                  <c:v>0.069502345126475</c:v>
                </c:pt>
                <c:pt idx="6">
                  <c:v>0.0710796381121907</c:v>
                </c:pt>
                <c:pt idx="7">
                  <c:v>0.0726569310979066</c:v>
                </c:pt>
                <c:pt idx="8">
                  <c:v>0.0742342240836225</c:v>
                </c:pt>
                <c:pt idx="9">
                  <c:v>0.0758115170693384</c:v>
                </c:pt>
                <c:pt idx="10">
                  <c:v>0.0773888100550542</c:v>
                </c:pt>
                <c:pt idx="11">
                  <c:v>0.0789661030407701</c:v>
                </c:pt>
                <c:pt idx="12">
                  <c:v>0.0805433960264861</c:v>
                </c:pt>
                <c:pt idx="13">
                  <c:v>0.082120689012202</c:v>
                </c:pt>
                <c:pt idx="14">
                  <c:v>0.0836979819979179</c:v>
                </c:pt>
                <c:pt idx="15">
                  <c:v>0.0852752749836337</c:v>
                </c:pt>
                <c:pt idx="16">
                  <c:v>0.0868525679693495</c:v>
                </c:pt>
                <c:pt idx="17">
                  <c:v>0.0884298609550654</c:v>
                </c:pt>
                <c:pt idx="18">
                  <c:v>0.0900071539407813</c:v>
                </c:pt>
                <c:pt idx="19">
                  <c:v>0.0915844469264971</c:v>
                </c:pt>
                <c:pt idx="20">
                  <c:v>0.093161739912213</c:v>
                </c:pt>
                <c:pt idx="21">
                  <c:v>0.0947390328979289</c:v>
                </c:pt>
                <c:pt idx="22">
                  <c:v>0.0963163258836447</c:v>
                </c:pt>
                <c:pt idx="23">
                  <c:v>0.0978936188693606</c:v>
                </c:pt>
                <c:pt idx="24">
                  <c:v>0.0994709118550765</c:v>
                </c:pt>
                <c:pt idx="25">
                  <c:v>0.101048204840792</c:v>
                </c:pt>
                <c:pt idx="26">
                  <c:v>0.102625497826508</c:v>
                </c:pt>
                <c:pt idx="27">
                  <c:v>0.104202790812224</c:v>
                </c:pt>
                <c:pt idx="28">
                  <c:v>0.10578008379794</c:v>
                </c:pt>
                <c:pt idx="29">
                  <c:v>0.107357376783656</c:v>
                </c:pt>
                <c:pt idx="30">
                  <c:v>0.108934669769372</c:v>
                </c:pt>
                <c:pt idx="31">
                  <c:v>0.110511962755088</c:v>
                </c:pt>
                <c:pt idx="32">
                  <c:v>0.112089255740803</c:v>
                </c:pt>
                <c:pt idx="33">
                  <c:v>0.113666548726519</c:v>
                </c:pt>
                <c:pt idx="34">
                  <c:v>0.115243841712235</c:v>
                </c:pt>
                <c:pt idx="35">
                  <c:v>0.116821134697951</c:v>
                </c:pt>
                <c:pt idx="36">
                  <c:v>0.118398427683471</c:v>
                </c:pt>
                <c:pt idx="37">
                  <c:v>0.119975720668882</c:v>
                </c:pt>
                <c:pt idx="38">
                  <c:v>0.121553013654292</c:v>
                </c:pt>
                <c:pt idx="39">
                  <c:v>0.123130306639703</c:v>
                </c:pt>
                <c:pt idx="40">
                  <c:v>0.124707599625113</c:v>
                </c:pt>
                <c:pt idx="41">
                  <c:v>0.126284892610311</c:v>
                </c:pt>
                <c:pt idx="42">
                  <c:v>0.127862185595388</c:v>
                </c:pt>
                <c:pt idx="43">
                  <c:v>0.129439478580466</c:v>
                </c:pt>
                <c:pt idx="44">
                  <c:v>0.131016771565544</c:v>
                </c:pt>
                <c:pt idx="45">
                  <c:v>0.132594064550621</c:v>
                </c:pt>
                <c:pt idx="46">
                  <c:v>0.134171357535699</c:v>
                </c:pt>
                <c:pt idx="47">
                  <c:v>0.135748650520777</c:v>
                </c:pt>
                <c:pt idx="48">
                  <c:v>0.137325943507322</c:v>
                </c:pt>
                <c:pt idx="49">
                  <c:v>0.1389032365</c:v>
                </c:pt>
              </c:numCache>
            </c:numRef>
          </c:yVal>
          <c:smooth val="1"/>
        </c:ser>
        <c:ser>
          <c:idx val="2"/>
          <c:order val="2"/>
          <c:tx>
            <c:v>Norge med Svensk unotert eiendom</c:v>
          </c:tx>
          <c:spPr>
            <a:ln w="19050" cap="rnd">
              <a:solidFill>
                <a:schemeClr val="dk1">
                  <a:tint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med Eiendom i NOK'!$A$282:$A$331</c:f>
              <c:numCache>
                <c:formatCode>General</c:formatCode>
                <c:ptCount val="50"/>
                <c:pt idx="0">
                  <c:v>0.0321454570354457</c:v>
                </c:pt>
                <c:pt idx="1">
                  <c:v>0.0338145118277889</c:v>
                </c:pt>
                <c:pt idx="2">
                  <c:v>0.0380749916423304</c:v>
                </c:pt>
                <c:pt idx="3">
                  <c:v>0.0430445866944735</c:v>
                </c:pt>
                <c:pt idx="4">
                  <c:v>0.048496815035465</c:v>
                </c:pt>
                <c:pt idx="5">
                  <c:v>0.0542224216300278</c:v>
                </c:pt>
                <c:pt idx="6">
                  <c:v>0.0601989429599364</c:v>
                </c:pt>
                <c:pt idx="7">
                  <c:v>0.0663752396062697</c:v>
                </c:pt>
                <c:pt idx="8">
                  <c:v>0.0727004133778671</c:v>
                </c:pt>
                <c:pt idx="9">
                  <c:v>0.0791387752689076</c:v>
                </c:pt>
                <c:pt idx="10">
                  <c:v>0.0856648082355843</c:v>
                </c:pt>
                <c:pt idx="11">
                  <c:v>0.0922599098321869</c:v>
                </c:pt>
                <c:pt idx="12">
                  <c:v>0.0989102650268108</c:v>
                </c:pt>
                <c:pt idx="13">
                  <c:v>0.105605435780227</c:v>
                </c:pt>
                <c:pt idx="14">
                  <c:v>0.112337409522456</c:v>
                </c:pt>
                <c:pt idx="15">
                  <c:v>0.11909994568986</c:v>
                </c:pt>
                <c:pt idx="16">
                  <c:v>0.125888119064771</c:v>
                </c:pt>
                <c:pt idx="17">
                  <c:v>0.132697995287161</c:v>
                </c:pt>
                <c:pt idx="18">
                  <c:v>0.139526396635273</c:v>
                </c:pt>
                <c:pt idx="19">
                  <c:v>0.146370730462216</c:v>
                </c:pt>
                <c:pt idx="20">
                  <c:v>0.153228861795972</c:v>
                </c:pt>
                <c:pt idx="21">
                  <c:v>0.160099017522788</c:v>
                </c:pt>
                <c:pt idx="22">
                  <c:v>0.166979713466822</c:v>
                </c:pt>
                <c:pt idx="23">
                  <c:v>0.173869698281181</c:v>
                </c:pt>
                <c:pt idx="24">
                  <c:v>0.180767909830653</c:v>
                </c:pt>
                <c:pt idx="25">
                  <c:v>0.18767344096042</c:v>
                </c:pt>
                <c:pt idx="26">
                  <c:v>0.194585512391164</c:v>
                </c:pt>
                <c:pt idx="27">
                  <c:v>0.201503451078056</c:v>
                </c:pt>
                <c:pt idx="28">
                  <c:v>0.208426672797481</c:v>
                </c:pt>
                <c:pt idx="29">
                  <c:v>0.215354668033263</c:v>
                </c:pt>
                <c:pt idx="30">
                  <c:v>0.222286990458804</c:v>
                </c:pt>
                <c:pt idx="31">
                  <c:v>0.229223247477158</c:v>
                </c:pt>
                <c:pt idx="32">
                  <c:v>0.236163092404262</c:v>
                </c:pt>
                <c:pt idx="33">
                  <c:v>0.243106217973009</c:v>
                </c:pt>
                <c:pt idx="34">
                  <c:v>0.250052350905892</c:v>
                </c:pt>
                <c:pt idx="35">
                  <c:v>0.257001247357311</c:v>
                </c:pt>
                <c:pt idx="36">
                  <c:v>0.263952689067739</c:v>
                </c:pt>
                <c:pt idx="37">
                  <c:v>0.270906480103734</c:v>
                </c:pt>
                <c:pt idx="38">
                  <c:v>0.277862444082545</c:v>
                </c:pt>
                <c:pt idx="39">
                  <c:v>0.284820421799567</c:v>
                </c:pt>
                <c:pt idx="40">
                  <c:v>0.291780269192192</c:v>
                </c:pt>
                <c:pt idx="41">
                  <c:v>0.298741855585855</c:v>
                </c:pt>
                <c:pt idx="42">
                  <c:v>0.305705062177777</c:v>
                </c:pt>
                <c:pt idx="43">
                  <c:v>0.312669780721745</c:v>
                </c:pt>
                <c:pt idx="44">
                  <c:v>0.319635912383569</c:v>
                </c:pt>
                <c:pt idx="45">
                  <c:v>0.32660336674198</c:v>
                </c:pt>
                <c:pt idx="46">
                  <c:v>0.333572060913894</c:v>
                </c:pt>
                <c:pt idx="47">
                  <c:v>0.34054191878639</c:v>
                </c:pt>
                <c:pt idx="48">
                  <c:v>0.347512870339488</c:v>
                </c:pt>
                <c:pt idx="49">
                  <c:v>0.35454498700421</c:v>
                </c:pt>
              </c:numCache>
            </c:numRef>
          </c:xVal>
          <c:yVal>
            <c:numRef>
              <c:f>'Portefølje med Eiendom i NOK'!$B$282:$B$331</c:f>
              <c:numCache>
                <c:formatCode>General</c:formatCode>
                <c:ptCount val="50"/>
                <c:pt idx="0">
                  <c:v>0.0606581603871626</c:v>
                </c:pt>
                <c:pt idx="1">
                  <c:v>0.0622549986748522</c:v>
                </c:pt>
                <c:pt idx="2">
                  <c:v>0.0638518369627463</c:v>
                </c:pt>
                <c:pt idx="3">
                  <c:v>0.0654486752506405</c:v>
                </c:pt>
                <c:pt idx="4">
                  <c:v>0.0670455135385369</c:v>
                </c:pt>
                <c:pt idx="5">
                  <c:v>0.0686423518264342</c:v>
                </c:pt>
                <c:pt idx="6">
                  <c:v>0.0702391901143277</c:v>
                </c:pt>
                <c:pt idx="7">
                  <c:v>0.0718360284022212</c:v>
                </c:pt>
                <c:pt idx="8">
                  <c:v>0.0734328666901147</c:v>
                </c:pt>
                <c:pt idx="9">
                  <c:v>0.0750297049780082</c:v>
                </c:pt>
                <c:pt idx="10">
                  <c:v>0.0766265432659016</c:v>
                </c:pt>
                <c:pt idx="11">
                  <c:v>0.0782233815537951</c:v>
                </c:pt>
                <c:pt idx="12">
                  <c:v>0.0798202198416886</c:v>
                </c:pt>
                <c:pt idx="13">
                  <c:v>0.0814170581295821</c:v>
                </c:pt>
                <c:pt idx="14">
                  <c:v>0.0830138964174753</c:v>
                </c:pt>
                <c:pt idx="15">
                  <c:v>0.0846107347053689</c:v>
                </c:pt>
                <c:pt idx="16">
                  <c:v>0.0862075729932623</c:v>
                </c:pt>
                <c:pt idx="17">
                  <c:v>0.0878044112811559</c:v>
                </c:pt>
                <c:pt idx="18">
                  <c:v>0.0894012495690493</c:v>
                </c:pt>
                <c:pt idx="19">
                  <c:v>0.0909980878569427</c:v>
                </c:pt>
                <c:pt idx="20">
                  <c:v>0.0925949261448363</c:v>
                </c:pt>
                <c:pt idx="21">
                  <c:v>0.0941917644327297</c:v>
                </c:pt>
                <c:pt idx="22">
                  <c:v>0.0957886027206233</c:v>
                </c:pt>
                <c:pt idx="23">
                  <c:v>0.0973854410085166</c:v>
                </c:pt>
                <c:pt idx="24">
                  <c:v>0.0989822792964104</c:v>
                </c:pt>
                <c:pt idx="25">
                  <c:v>0.100579117584304</c:v>
                </c:pt>
                <c:pt idx="26">
                  <c:v>0.102175955872197</c:v>
                </c:pt>
                <c:pt idx="27">
                  <c:v>0.103772794160091</c:v>
                </c:pt>
                <c:pt idx="28">
                  <c:v>0.105369632447984</c:v>
                </c:pt>
                <c:pt idx="29">
                  <c:v>0.106966470735878</c:v>
                </c:pt>
                <c:pt idx="30">
                  <c:v>0.108563309023771</c:v>
                </c:pt>
                <c:pt idx="31">
                  <c:v>0.110160147311665</c:v>
                </c:pt>
                <c:pt idx="32">
                  <c:v>0.111756985599558</c:v>
                </c:pt>
                <c:pt idx="33">
                  <c:v>0.113353823887452</c:v>
                </c:pt>
                <c:pt idx="34">
                  <c:v>0.114950662175345</c:v>
                </c:pt>
                <c:pt idx="35">
                  <c:v>0.116547500463239</c:v>
                </c:pt>
                <c:pt idx="36">
                  <c:v>0.118144338751132</c:v>
                </c:pt>
                <c:pt idx="37">
                  <c:v>0.119741177039026</c:v>
                </c:pt>
                <c:pt idx="38">
                  <c:v>0.121338015326919</c:v>
                </c:pt>
                <c:pt idx="39">
                  <c:v>0.122934853614813</c:v>
                </c:pt>
                <c:pt idx="40">
                  <c:v>0.124531691902706</c:v>
                </c:pt>
                <c:pt idx="41">
                  <c:v>0.1261285301906</c:v>
                </c:pt>
                <c:pt idx="42">
                  <c:v>0.127725368478493</c:v>
                </c:pt>
                <c:pt idx="43">
                  <c:v>0.129322206766387</c:v>
                </c:pt>
                <c:pt idx="44">
                  <c:v>0.13091904505428</c:v>
                </c:pt>
                <c:pt idx="45">
                  <c:v>0.132515883342174</c:v>
                </c:pt>
                <c:pt idx="46">
                  <c:v>0.134112721630067</c:v>
                </c:pt>
                <c:pt idx="47">
                  <c:v>0.135709559917961</c:v>
                </c:pt>
                <c:pt idx="48">
                  <c:v>0.137306398205795</c:v>
                </c:pt>
                <c:pt idx="49">
                  <c:v>0.1389032365</c:v>
                </c:pt>
              </c:numCache>
            </c:numRef>
          </c:yVal>
          <c:smooth val="1"/>
        </c:ser>
        <c:ser>
          <c:idx val="3"/>
          <c:order val="3"/>
          <c:tx>
            <c:v>Norge med Skandinavisk unotert eiendom</c:v>
          </c:tx>
          <c:spPr>
            <a:ln w="19050" cap="rnd">
              <a:solidFill>
                <a:schemeClr val="dk1">
                  <a:tint val="9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med Eiendom i NOK'!$A$335:$A$384</c:f>
              <c:numCache>
                <c:formatCode>General</c:formatCode>
                <c:ptCount val="50"/>
                <c:pt idx="0">
                  <c:v>0.0271699489460453</c:v>
                </c:pt>
                <c:pt idx="1">
                  <c:v>0.0273871344369243</c:v>
                </c:pt>
                <c:pt idx="2">
                  <c:v>0.0280204509801651</c:v>
                </c:pt>
                <c:pt idx="3">
                  <c:v>0.0293071179737603</c:v>
                </c:pt>
                <c:pt idx="4">
                  <c:v>0.0314984661249558</c:v>
                </c:pt>
                <c:pt idx="5">
                  <c:v>0.0344237833372281</c:v>
                </c:pt>
                <c:pt idx="6">
                  <c:v>0.0378976530326795</c:v>
                </c:pt>
                <c:pt idx="7">
                  <c:v>0.0416599051232106</c:v>
                </c:pt>
                <c:pt idx="8">
                  <c:v>0.0456134196703867</c:v>
                </c:pt>
                <c:pt idx="9">
                  <c:v>0.049712585758951</c:v>
                </c:pt>
                <c:pt idx="10">
                  <c:v>0.0539241975491308</c:v>
                </c:pt>
                <c:pt idx="11">
                  <c:v>0.0582238589364933</c:v>
                </c:pt>
                <c:pt idx="12">
                  <c:v>0.0625934276682306</c:v>
                </c:pt>
                <c:pt idx="13">
                  <c:v>0.0670192315288807</c:v>
                </c:pt>
                <c:pt idx="14">
                  <c:v>0.0714908271867638</c:v>
                </c:pt>
                <c:pt idx="15">
                  <c:v>0.0760001323593331</c:v>
                </c:pt>
                <c:pt idx="16">
                  <c:v>0.0805408134742062</c:v>
                </c:pt>
                <c:pt idx="17">
                  <c:v>0.0851078487637891</c:v>
                </c:pt>
                <c:pt idx="18">
                  <c:v>0.0896972127603496</c:v>
                </c:pt>
                <c:pt idx="19">
                  <c:v>0.0943056456550363</c:v>
                </c:pt>
                <c:pt idx="20">
                  <c:v>0.0989304826507655</c:v>
                </c:pt>
                <c:pt idx="21">
                  <c:v>0.103569526224059</c:v>
                </c:pt>
                <c:pt idx="22">
                  <c:v>0.108221490918803</c:v>
                </c:pt>
                <c:pt idx="23">
                  <c:v>0.113275238999906</c:v>
                </c:pt>
                <c:pt idx="24">
                  <c:v>0.119000192024166</c:v>
                </c:pt>
                <c:pt idx="25">
                  <c:v>0.125304384961563</c:v>
                </c:pt>
                <c:pt idx="26">
                  <c:v>0.132104917913407</c:v>
                </c:pt>
                <c:pt idx="27">
                  <c:v>0.139329132060476</c:v>
                </c:pt>
                <c:pt idx="28">
                  <c:v>0.146914539791159</c:v>
                </c:pt>
                <c:pt idx="29">
                  <c:v>0.154808056059352</c:v>
                </c:pt>
                <c:pt idx="30">
                  <c:v>0.162964915540761</c:v>
                </c:pt>
                <c:pt idx="31">
                  <c:v>0.171347513641269</c:v>
                </c:pt>
                <c:pt idx="32">
                  <c:v>0.179924301922745</c:v>
                </c:pt>
                <c:pt idx="33">
                  <c:v>0.188668798881094</c:v>
                </c:pt>
                <c:pt idx="34">
                  <c:v>0.19755873601941</c:v>
                </c:pt>
                <c:pt idx="35">
                  <c:v>0.206575337205205</c:v>
                </c:pt>
                <c:pt idx="36">
                  <c:v>0.21570271895089</c:v>
                </c:pt>
                <c:pt idx="37">
                  <c:v>0.224927395489464</c:v>
                </c:pt>
                <c:pt idx="38">
                  <c:v>0.234237872211234</c:v>
                </c:pt>
                <c:pt idx="39">
                  <c:v>0.243624312358031</c:v>
                </c:pt>
                <c:pt idx="40">
                  <c:v>0.253078263830196</c:v>
                </c:pt>
                <c:pt idx="41">
                  <c:v>0.262735619304107</c:v>
                </c:pt>
                <c:pt idx="42">
                  <c:v>0.272897418071534</c:v>
                </c:pt>
                <c:pt idx="43">
                  <c:v>0.283522238172622</c:v>
                </c:pt>
                <c:pt idx="44">
                  <c:v>0.294559980133121</c:v>
                </c:pt>
                <c:pt idx="45">
                  <c:v>0.305965958666881</c:v>
                </c:pt>
                <c:pt idx="46">
                  <c:v>0.3177005153272</c:v>
                </c:pt>
                <c:pt idx="47">
                  <c:v>0.32972857113799</c:v>
                </c:pt>
                <c:pt idx="48">
                  <c:v>0.342019162357227</c:v>
                </c:pt>
                <c:pt idx="49">
                  <c:v>0.35454498700421</c:v>
                </c:pt>
              </c:numCache>
            </c:numRef>
          </c:xVal>
          <c:yVal>
            <c:numRef>
              <c:f>'Portefølje med Eiendom i NOK'!$B$335:$B$384</c:f>
              <c:numCache>
                <c:formatCode>General</c:formatCode>
                <c:ptCount val="50"/>
                <c:pt idx="0">
                  <c:v>0.0627014316770899</c:v>
                </c:pt>
                <c:pt idx="1">
                  <c:v>0.0642565705510187</c:v>
                </c:pt>
                <c:pt idx="2">
                  <c:v>0.0658117094249456</c:v>
                </c:pt>
                <c:pt idx="3">
                  <c:v>0.0673668482988889</c:v>
                </c:pt>
                <c:pt idx="4">
                  <c:v>0.0689219871728333</c:v>
                </c:pt>
                <c:pt idx="5">
                  <c:v>0.0704771260467779</c:v>
                </c:pt>
                <c:pt idx="6">
                  <c:v>0.0720322649207215</c:v>
                </c:pt>
                <c:pt idx="7">
                  <c:v>0.0735874037946638</c:v>
                </c:pt>
                <c:pt idx="8">
                  <c:v>0.0751425426686061</c:v>
                </c:pt>
                <c:pt idx="9">
                  <c:v>0.0766976815425483</c:v>
                </c:pt>
                <c:pt idx="10">
                  <c:v>0.0782528204164905</c:v>
                </c:pt>
                <c:pt idx="11">
                  <c:v>0.0798079592904328</c:v>
                </c:pt>
                <c:pt idx="12">
                  <c:v>0.0813630981643751</c:v>
                </c:pt>
                <c:pt idx="13">
                  <c:v>0.0829182370383174</c:v>
                </c:pt>
                <c:pt idx="14">
                  <c:v>0.0844733759122595</c:v>
                </c:pt>
                <c:pt idx="15">
                  <c:v>0.0860285147862018</c:v>
                </c:pt>
                <c:pt idx="16">
                  <c:v>0.087583653660144</c:v>
                </c:pt>
                <c:pt idx="17">
                  <c:v>0.0891387925340862</c:v>
                </c:pt>
                <c:pt idx="18">
                  <c:v>0.0906939314080284</c:v>
                </c:pt>
                <c:pt idx="19">
                  <c:v>0.0922490702819707</c:v>
                </c:pt>
                <c:pt idx="20">
                  <c:v>0.0938042091559128</c:v>
                </c:pt>
                <c:pt idx="21">
                  <c:v>0.0953593480298551</c:v>
                </c:pt>
                <c:pt idx="22">
                  <c:v>0.0969144869037995</c:v>
                </c:pt>
                <c:pt idx="23">
                  <c:v>0.0984696257777943</c:v>
                </c:pt>
                <c:pt idx="24">
                  <c:v>0.100024764651789</c:v>
                </c:pt>
                <c:pt idx="25">
                  <c:v>0.101579903525784</c:v>
                </c:pt>
                <c:pt idx="26">
                  <c:v>0.103135042399779</c:v>
                </c:pt>
                <c:pt idx="27">
                  <c:v>0.104690181273774</c:v>
                </c:pt>
                <c:pt idx="28">
                  <c:v>0.106245320147769</c:v>
                </c:pt>
                <c:pt idx="29">
                  <c:v>0.107800459021764</c:v>
                </c:pt>
                <c:pt idx="30">
                  <c:v>0.109355597895759</c:v>
                </c:pt>
                <c:pt idx="31">
                  <c:v>0.110910736769754</c:v>
                </c:pt>
                <c:pt idx="32">
                  <c:v>0.112465875643749</c:v>
                </c:pt>
                <c:pt idx="33">
                  <c:v>0.114021014517744</c:v>
                </c:pt>
                <c:pt idx="34">
                  <c:v>0.115576153391739</c:v>
                </c:pt>
                <c:pt idx="35">
                  <c:v>0.117131292265734</c:v>
                </c:pt>
                <c:pt idx="36">
                  <c:v>0.118686431139729</c:v>
                </c:pt>
                <c:pt idx="37">
                  <c:v>0.120241570013723</c:v>
                </c:pt>
                <c:pt idx="38">
                  <c:v>0.121796708887718</c:v>
                </c:pt>
                <c:pt idx="39">
                  <c:v>0.123351847761713</c:v>
                </c:pt>
                <c:pt idx="40">
                  <c:v>0.124906986635708</c:v>
                </c:pt>
                <c:pt idx="41">
                  <c:v>0.126462125509851</c:v>
                </c:pt>
                <c:pt idx="42">
                  <c:v>0.128017264384039</c:v>
                </c:pt>
                <c:pt idx="43">
                  <c:v>0.129572403258227</c:v>
                </c:pt>
                <c:pt idx="44">
                  <c:v>0.131127542132415</c:v>
                </c:pt>
                <c:pt idx="45">
                  <c:v>0.132682681006603</c:v>
                </c:pt>
                <c:pt idx="46">
                  <c:v>0.134237819880791</c:v>
                </c:pt>
                <c:pt idx="47">
                  <c:v>0.135792958754979</c:v>
                </c:pt>
                <c:pt idx="48">
                  <c:v>0.137348097629167</c:v>
                </c:pt>
                <c:pt idx="49">
                  <c:v>0.1389032365</c:v>
                </c:pt>
              </c:numCache>
            </c:numRef>
          </c:yVal>
          <c:smooth val="1"/>
        </c:ser>
        <c:ser>
          <c:idx val="4"/>
          <c:order val="4"/>
          <c:tx>
            <c:v>Norge uten eiendom</c:v>
          </c:tx>
          <c:spPr>
            <a:ln w="19050" cap="rnd">
              <a:solidFill>
                <a:schemeClr val="dk1">
                  <a:tint val="3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'Portefølje med Eiendom i NOK'!$A$70:$A$119</c:f>
              <c:numCache>
                <c:formatCode>[=0]0;[&gt;0]0.00</c:formatCode>
                <c:ptCount val="50"/>
                <c:pt idx="0">
                  <c:v>0.0338401337999937</c:v>
                </c:pt>
                <c:pt idx="1">
                  <c:v>0.0372300897108628</c:v>
                </c:pt>
                <c:pt idx="2">
                  <c:v>0.0415076110638124</c:v>
                </c:pt>
                <c:pt idx="3">
                  <c:v>0.0464280221904026</c:v>
                </c:pt>
                <c:pt idx="4">
                  <c:v>0.0518084740630554</c:v>
                </c:pt>
                <c:pt idx="5">
                  <c:v>0.0575200138813793</c:v>
                </c:pt>
                <c:pt idx="6">
                  <c:v>0.0634733273196524</c:v>
                </c:pt>
                <c:pt idx="7">
                  <c:v>0.0696064065807413</c:v>
                </c:pt>
                <c:pt idx="8">
                  <c:v>0.0758756724193013</c:v>
                </c:pt>
                <c:pt idx="9">
                  <c:v>0.0822499894530129</c:v>
                </c:pt>
                <c:pt idx="10">
                  <c:v>0.0887067141590891</c:v>
                </c:pt>
                <c:pt idx="11">
                  <c:v>0.0952290857917154</c:v>
                </c:pt>
                <c:pt idx="12">
                  <c:v>0.101804487604876</c:v>
                </c:pt>
                <c:pt idx="13">
                  <c:v>0.108423271875548</c:v>
                </c:pt>
                <c:pt idx="14">
                  <c:v>0.11507795333533</c:v>
                </c:pt>
                <c:pt idx="15">
                  <c:v>0.121762646479179</c:v>
                </c:pt>
                <c:pt idx="16">
                  <c:v>0.128472666670365</c:v>
                </c:pt>
                <c:pt idx="17">
                  <c:v>0.135204243118073</c:v>
                </c:pt>
                <c:pt idx="18">
                  <c:v>0.141954309215405</c:v>
                </c:pt>
                <c:pt idx="19">
                  <c:v>0.148720347378796</c:v>
                </c:pt>
                <c:pt idx="20">
                  <c:v>0.15550027272025</c:v>
                </c:pt>
                <c:pt idx="21">
                  <c:v>0.162292344796757</c:v>
                </c:pt>
                <c:pt idx="22">
                  <c:v>0.169095099914641</c:v>
                </c:pt>
                <c:pt idx="23">
                  <c:v>0.175907298662137</c:v>
                </c:pt>
                <c:pt idx="24">
                  <c:v>0.182727884850763</c:v>
                </c:pt>
                <c:pt idx="25">
                  <c:v>0.1895559530941</c:v>
                </c:pt>
                <c:pt idx="26">
                  <c:v>0.196390722990538</c:v>
                </c:pt>
                <c:pt idx="27">
                  <c:v>0.203231518402131</c:v>
                </c:pt>
                <c:pt idx="28">
                  <c:v>0.210077750700259</c:v>
                </c:pt>
                <c:pt idx="29">
                  <c:v>0.216928905124421</c:v>
                </c:pt>
                <c:pt idx="30">
                  <c:v>0.223784529602998</c:v>
                </c:pt>
                <c:pt idx="31">
                  <c:v>0.230644225535228</c:v>
                </c:pt>
                <c:pt idx="32">
                  <c:v>0.237507640146187</c:v>
                </c:pt>
                <c:pt idx="33">
                  <c:v>0.244374460111591</c:v>
                </c:pt>
                <c:pt idx="34">
                  <c:v>0.251244406213965</c:v>
                </c:pt>
                <c:pt idx="35">
                  <c:v>0.258117228841353</c:v>
                </c:pt>
                <c:pt idx="36">
                  <c:v>0.264992704178108</c:v>
                </c:pt>
                <c:pt idx="37">
                  <c:v>0.271870630967135</c:v>
                </c:pt>
                <c:pt idx="38">
                  <c:v>0.278750827746332</c:v>
                </c:pt>
                <c:pt idx="39">
                  <c:v>0.285633130480373</c:v>
                </c:pt>
                <c:pt idx="40">
                  <c:v>0.292517390523582</c:v>
                </c:pt>
                <c:pt idx="41">
                  <c:v>0.29940347286127</c:v>
                </c:pt>
                <c:pt idx="42">
                  <c:v>0.306291254586231</c:v>
                </c:pt>
                <c:pt idx="43">
                  <c:v>0.313180623574609</c:v>
                </c:pt>
                <c:pt idx="44">
                  <c:v>0.320071477331408</c:v>
                </c:pt>
                <c:pt idx="45">
                  <c:v>0.326963721980886</c:v>
                </c:pt>
                <c:pt idx="46">
                  <c:v>0.333857271381101</c:v>
                </c:pt>
                <c:pt idx="47">
                  <c:v>0.340752046345182</c:v>
                </c:pt>
                <c:pt idx="48">
                  <c:v>0.347647973954658</c:v>
                </c:pt>
                <c:pt idx="49">
                  <c:v>0.35454498700421</c:v>
                </c:pt>
              </c:numCache>
            </c:numRef>
          </c:xVal>
          <c:yVal>
            <c:numRef>
              <c:f>'Portefølje med Eiendom i NOK'!$B$70:$B$119</c:f>
              <c:numCache>
                <c:formatCode>[=0]0;[&gt;0]0.00</c:formatCode>
                <c:ptCount val="50"/>
                <c:pt idx="0">
                  <c:v>0.0614787889999746</c:v>
                </c:pt>
                <c:pt idx="1">
                  <c:v>0.0630588797640304</c:v>
                </c:pt>
                <c:pt idx="2">
                  <c:v>0.0646389705290277</c:v>
                </c:pt>
                <c:pt idx="3">
                  <c:v>0.066219061294025</c:v>
                </c:pt>
                <c:pt idx="4">
                  <c:v>0.0677991520590224</c:v>
                </c:pt>
                <c:pt idx="5">
                  <c:v>0.0693792428240198</c:v>
                </c:pt>
                <c:pt idx="6">
                  <c:v>0.070959333589017</c:v>
                </c:pt>
                <c:pt idx="7">
                  <c:v>0.0725394243540145</c:v>
                </c:pt>
                <c:pt idx="8">
                  <c:v>0.0741195151190118</c:v>
                </c:pt>
                <c:pt idx="9">
                  <c:v>0.0756996058840091</c:v>
                </c:pt>
                <c:pt idx="10">
                  <c:v>0.0772796966490064</c:v>
                </c:pt>
                <c:pt idx="11">
                  <c:v>0.0788597874140038</c:v>
                </c:pt>
                <c:pt idx="12">
                  <c:v>0.0804398781790011</c:v>
                </c:pt>
                <c:pt idx="13">
                  <c:v>0.0820199689439984</c:v>
                </c:pt>
                <c:pt idx="14">
                  <c:v>0.0836000597089958</c:v>
                </c:pt>
                <c:pt idx="15">
                  <c:v>0.0851801504758116</c:v>
                </c:pt>
                <c:pt idx="16">
                  <c:v>0.0867602412409031</c:v>
                </c:pt>
                <c:pt idx="17">
                  <c:v>0.0883403320059946</c:v>
                </c:pt>
                <c:pt idx="18">
                  <c:v>0.0899204227710862</c:v>
                </c:pt>
                <c:pt idx="19">
                  <c:v>0.0915005135361777</c:v>
                </c:pt>
                <c:pt idx="20">
                  <c:v>0.0930806043012692</c:v>
                </c:pt>
                <c:pt idx="21">
                  <c:v>0.0946606950663607</c:v>
                </c:pt>
                <c:pt idx="22">
                  <c:v>0.0962407858314522</c:v>
                </c:pt>
                <c:pt idx="23">
                  <c:v>0.0978208765965438</c:v>
                </c:pt>
                <c:pt idx="24">
                  <c:v>0.0994009673616352</c:v>
                </c:pt>
                <c:pt idx="25">
                  <c:v>0.100981058126727</c:v>
                </c:pt>
                <c:pt idx="26">
                  <c:v>0.102561148891818</c:v>
                </c:pt>
                <c:pt idx="27">
                  <c:v>0.10414123965691</c:v>
                </c:pt>
                <c:pt idx="28">
                  <c:v>0.105721330422001</c:v>
                </c:pt>
                <c:pt idx="29">
                  <c:v>0.107301421187093</c:v>
                </c:pt>
                <c:pt idx="30">
                  <c:v>0.108881511952184</c:v>
                </c:pt>
                <c:pt idx="31">
                  <c:v>0.110461602717276</c:v>
                </c:pt>
                <c:pt idx="32">
                  <c:v>0.112041693482368</c:v>
                </c:pt>
                <c:pt idx="33">
                  <c:v>0.113621784247459</c:v>
                </c:pt>
                <c:pt idx="34">
                  <c:v>0.115201875012551</c:v>
                </c:pt>
                <c:pt idx="35">
                  <c:v>0.116781965777642</c:v>
                </c:pt>
                <c:pt idx="36">
                  <c:v>0.118362056542734</c:v>
                </c:pt>
                <c:pt idx="37">
                  <c:v>0.119942147307825</c:v>
                </c:pt>
                <c:pt idx="38">
                  <c:v>0.121522238072917</c:v>
                </c:pt>
                <c:pt idx="39">
                  <c:v>0.123102328838008</c:v>
                </c:pt>
                <c:pt idx="40">
                  <c:v>0.1246824196031</c:v>
                </c:pt>
                <c:pt idx="41">
                  <c:v>0.126262510368191</c:v>
                </c:pt>
                <c:pt idx="42">
                  <c:v>0.127842601133283</c:v>
                </c:pt>
                <c:pt idx="43">
                  <c:v>0.129422691898374</c:v>
                </c:pt>
                <c:pt idx="44">
                  <c:v>0.131002782663466</c:v>
                </c:pt>
                <c:pt idx="45">
                  <c:v>0.132582873428557</c:v>
                </c:pt>
                <c:pt idx="46">
                  <c:v>0.134162964193649</c:v>
                </c:pt>
                <c:pt idx="47">
                  <c:v>0.135743054958741</c:v>
                </c:pt>
                <c:pt idx="48">
                  <c:v>0.137323145723832</c:v>
                </c:pt>
                <c:pt idx="49">
                  <c:v>0.1389032365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2485216"/>
        <c:axId val="-2103151840"/>
      </c:scatterChart>
      <c:valAx>
        <c:axId val="-2102485216"/>
        <c:scaling>
          <c:orientation val="minMax"/>
          <c:max val="0.37"/>
          <c:min val="0.0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Standardavvik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[=0]0;[&gt;0]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3151840"/>
        <c:crosses val="autoZero"/>
        <c:crossBetween val="midCat"/>
      </c:valAx>
      <c:valAx>
        <c:axId val="-2103151840"/>
        <c:scaling>
          <c:orientation val="minMax"/>
          <c:max val="0.14"/>
          <c:min val="0.06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[=0]0;[&gt;0]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2485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Norge med norsk eiendom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'Portefølje med Eiendom i NOK'!$C$175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'Portefølje med Eiendom i NOK'!$B$176:$B$225</c:f>
              <c:numCache>
                <c:formatCode>[=0]0;[&gt;0]0.00</c:formatCode>
                <c:ptCount val="50"/>
                <c:pt idx="0">
                  <c:v>0.0627225180666817</c:v>
                </c:pt>
                <c:pt idx="1">
                  <c:v>0.0642772266060193</c:v>
                </c:pt>
                <c:pt idx="2">
                  <c:v>0.0658319351453851</c:v>
                </c:pt>
                <c:pt idx="3">
                  <c:v>0.0673866436847552</c:v>
                </c:pt>
                <c:pt idx="4">
                  <c:v>0.0689413522241254</c:v>
                </c:pt>
                <c:pt idx="5">
                  <c:v>0.0704960607634956</c:v>
                </c:pt>
                <c:pt idx="6">
                  <c:v>0.0720507693028658</c:v>
                </c:pt>
                <c:pt idx="7">
                  <c:v>0.073605477842236</c:v>
                </c:pt>
                <c:pt idx="8">
                  <c:v>0.0751601863816061</c:v>
                </c:pt>
                <c:pt idx="9">
                  <c:v>0.0767148949209763</c:v>
                </c:pt>
                <c:pt idx="10">
                  <c:v>0.0782696034603466</c:v>
                </c:pt>
                <c:pt idx="11">
                  <c:v>0.0798243119997168</c:v>
                </c:pt>
                <c:pt idx="12">
                  <c:v>0.081379020539087</c:v>
                </c:pt>
                <c:pt idx="13">
                  <c:v>0.0829337290784569</c:v>
                </c:pt>
                <c:pt idx="14">
                  <c:v>0.0844884376178267</c:v>
                </c:pt>
                <c:pt idx="15">
                  <c:v>0.0860431461571964</c:v>
                </c:pt>
                <c:pt idx="16">
                  <c:v>0.0875978546965662</c:v>
                </c:pt>
                <c:pt idx="17">
                  <c:v>0.089152563235936</c:v>
                </c:pt>
                <c:pt idx="18">
                  <c:v>0.0907072717753059</c:v>
                </c:pt>
                <c:pt idx="19">
                  <c:v>0.0922619803146756</c:v>
                </c:pt>
                <c:pt idx="20">
                  <c:v>0.0938166888540454</c:v>
                </c:pt>
                <c:pt idx="21">
                  <c:v>0.0953713973934149</c:v>
                </c:pt>
                <c:pt idx="22">
                  <c:v>0.0969261059327847</c:v>
                </c:pt>
                <c:pt idx="23">
                  <c:v>0.0984808144721249</c:v>
                </c:pt>
                <c:pt idx="24">
                  <c:v>0.100035523011287</c:v>
                </c:pt>
                <c:pt idx="25">
                  <c:v>0.101590231550449</c:v>
                </c:pt>
                <c:pt idx="26">
                  <c:v>0.103144940089611</c:v>
                </c:pt>
                <c:pt idx="27">
                  <c:v>0.104699648628773</c:v>
                </c:pt>
                <c:pt idx="28">
                  <c:v>0.106254357168956</c:v>
                </c:pt>
                <c:pt idx="29">
                  <c:v>0.107809065708217</c:v>
                </c:pt>
                <c:pt idx="30">
                  <c:v>0.109363774247477</c:v>
                </c:pt>
                <c:pt idx="31">
                  <c:v>0.110918482786737</c:v>
                </c:pt>
                <c:pt idx="32">
                  <c:v>0.112473191325996</c:v>
                </c:pt>
                <c:pt idx="33">
                  <c:v>0.114027899865257</c:v>
                </c:pt>
                <c:pt idx="34">
                  <c:v>0.115582608404517</c:v>
                </c:pt>
                <c:pt idx="35">
                  <c:v>0.117137316943777</c:v>
                </c:pt>
                <c:pt idx="36">
                  <c:v>0.118692025483036</c:v>
                </c:pt>
                <c:pt idx="37">
                  <c:v>0.120246734022295</c:v>
                </c:pt>
                <c:pt idx="38">
                  <c:v>0.121801442561554</c:v>
                </c:pt>
                <c:pt idx="39">
                  <c:v>0.123356151100812</c:v>
                </c:pt>
                <c:pt idx="40">
                  <c:v>0.124910859640071</c:v>
                </c:pt>
                <c:pt idx="41">
                  <c:v>0.12646556817933</c:v>
                </c:pt>
                <c:pt idx="42">
                  <c:v>0.128020276718588</c:v>
                </c:pt>
                <c:pt idx="43">
                  <c:v>0.129574985257847</c:v>
                </c:pt>
                <c:pt idx="44">
                  <c:v>0.131129693797106</c:v>
                </c:pt>
                <c:pt idx="45">
                  <c:v>0.132684402336364</c:v>
                </c:pt>
                <c:pt idx="46">
                  <c:v>0.134239110875623</c:v>
                </c:pt>
                <c:pt idx="47">
                  <c:v>0.135793819414882</c:v>
                </c:pt>
                <c:pt idx="48">
                  <c:v>0.13734852795414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NOK'!$C$176:$C$225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0.00436296435908978</c:v>
                </c:pt>
                <c:pt idx="14">
                  <c:v>0.0101148103460509</c:v>
                </c:pt>
                <c:pt idx="15">
                  <c:v>0.015866656333903</c:v>
                </c:pt>
                <c:pt idx="16">
                  <c:v>0.0216185023217555</c:v>
                </c:pt>
                <c:pt idx="17">
                  <c:v>0.027370348309608</c:v>
                </c:pt>
                <c:pt idx="18">
                  <c:v>0.0331221942974605</c:v>
                </c:pt>
                <c:pt idx="19">
                  <c:v>0.038874040285313</c:v>
                </c:pt>
                <c:pt idx="20">
                  <c:v>0.0446258862731653</c:v>
                </c:pt>
                <c:pt idx="21">
                  <c:v>0.0503777322610168</c:v>
                </c:pt>
                <c:pt idx="22">
                  <c:v>0.0561295782488693</c:v>
                </c:pt>
                <c:pt idx="23">
                  <c:v>0.066279479526112</c:v>
                </c:pt>
                <c:pt idx="24">
                  <c:v>0.10283179628453</c:v>
                </c:pt>
                <c:pt idx="25">
                  <c:v>0.139384113044003</c:v>
                </c:pt>
                <c:pt idx="26">
                  <c:v>0.175936429803479</c:v>
                </c:pt>
                <c:pt idx="27">
                  <c:v>0.212488746562954</c:v>
                </c:pt>
                <c:pt idx="28">
                  <c:v>0.249041063342249</c:v>
                </c:pt>
                <c:pt idx="29">
                  <c:v>0.285593380103598</c:v>
                </c:pt>
                <c:pt idx="30">
                  <c:v>0.322145696864918</c:v>
                </c:pt>
                <c:pt idx="31">
                  <c:v>0.358698013626291</c:v>
                </c:pt>
                <c:pt idx="32">
                  <c:v>0.395250330387642</c:v>
                </c:pt>
                <c:pt idx="33">
                  <c:v>0.431802647148983</c:v>
                </c:pt>
                <c:pt idx="34">
                  <c:v>0.468354963910332</c:v>
                </c:pt>
                <c:pt idx="35">
                  <c:v>0.504907280671678</c:v>
                </c:pt>
                <c:pt idx="36">
                  <c:v>0.540888970343236</c:v>
                </c:pt>
                <c:pt idx="37">
                  <c:v>0.57620520337909</c:v>
                </c:pt>
                <c:pt idx="38">
                  <c:v>0.611521436414942</c:v>
                </c:pt>
                <c:pt idx="39">
                  <c:v>0.646837669450794</c:v>
                </c:pt>
                <c:pt idx="40">
                  <c:v>0.682153902486647</c:v>
                </c:pt>
                <c:pt idx="41">
                  <c:v>0.717470135522498</c:v>
                </c:pt>
                <c:pt idx="42">
                  <c:v>0.752786368558351</c:v>
                </c:pt>
                <c:pt idx="43">
                  <c:v>0.788102601594203</c:v>
                </c:pt>
                <c:pt idx="44">
                  <c:v>0.823418834630055</c:v>
                </c:pt>
                <c:pt idx="45">
                  <c:v>0.858735067665909</c:v>
                </c:pt>
                <c:pt idx="46">
                  <c:v>0.894051300701761</c:v>
                </c:pt>
                <c:pt idx="47">
                  <c:v>0.929367533737614</c:v>
                </c:pt>
                <c:pt idx="48">
                  <c:v>0.964683766773466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'Portefølje med Eiendom i NOK'!$D$175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'Portefølje med Eiendom i NOK'!$B$176:$B$225</c:f>
              <c:numCache>
                <c:formatCode>[=0]0;[&gt;0]0.00</c:formatCode>
                <c:ptCount val="50"/>
                <c:pt idx="0">
                  <c:v>0.0627225180666817</c:v>
                </c:pt>
                <c:pt idx="1">
                  <c:v>0.0642772266060193</c:v>
                </c:pt>
                <c:pt idx="2">
                  <c:v>0.0658319351453851</c:v>
                </c:pt>
                <c:pt idx="3">
                  <c:v>0.0673866436847552</c:v>
                </c:pt>
                <c:pt idx="4">
                  <c:v>0.0689413522241254</c:v>
                </c:pt>
                <c:pt idx="5">
                  <c:v>0.0704960607634956</c:v>
                </c:pt>
                <c:pt idx="6">
                  <c:v>0.0720507693028658</c:v>
                </c:pt>
                <c:pt idx="7">
                  <c:v>0.073605477842236</c:v>
                </c:pt>
                <c:pt idx="8">
                  <c:v>0.0751601863816061</c:v>
                </c:pt>
                <c:pt idx="9">
                  <c:v>0.0767148949209763</c:v>
                </c:pt>
                <c:pt idx="10">
                  <c:v>0.0782696034603466</c:v>
                </c:pt>
                <c:pt idx="11">
                  <c:v>0.0798243119997168</c:v>
                </c:pt>
                <c:pt idx="12">
                  <c:v>0.081379020539087</c:v>
                </c:pt>
                <c:pt idx="13">
                  <c:v>0.0829337290784569</c:v>
                </c:pt>
                <c:pt idx="14">
                  <c:v>0.0844884376178267</c:v>
                </c:pt>
                <c:pt idx="15">
                  <c:v>0.0860431461571964</c:v>
                </c:pt>
                <c:pt idx="16">
                  <c:v>0.0875978546965662</c:v>
                </c:pt>
                <c:pt idx="17">
                  <c:v>0.089152563235936</c:v>
                </c:pt>
                <c:pt idx="18">
                  <c:v>0.0907072717753059</c:v>
                </c:pt>
                <c:pt idx="19">
                  <c:v>0.0922619803146756</c:v>
                </c:pt>
                <c:pt idx="20">
                  <c:v>0.0938166888540454</c:v>
                </c:pt>
                <c:pt idx="21">
                  <c:v>0.0953713973934149</c:v>
                </c:pt>
                <c:pt idx="22">
                  <c:v>0.0969261059327847</c:v>
                </c:pt>
                <c:pt idx="23">
                  <c:v>0.0984808144721249</c:v>
                </c:pt>
                <c:pt idx="24">
                  <c:v>0.100035523011287</c:v>
                </c:pt>
                <c:pt idx="25">
                  <c:v>0.101590231550449</c:v>
                </c:pt>
                <c:pt idx="26">
                  <c:v>0.103144940089611</c:v>
                </c:pt>
                <c:pt idx="27">
                  <c:v>0.104699648628773</c:v>
                </c:pt>
                <c:pt idx="28">
                  <c:v>0.106254357168956</c:v>
                </c:pt>
                <c:pt idx="29">
                  <c:v>0.107809065708217</c:v>
                </c:pt>
                <c:pt idx="30">
                  <c:v>0.109363774247477</c:v>
                </c:pt>
                <c:pt idx="31">
                  <c:v>0.110918482786737</c:v>
                </c:pt>
                <c:pt idx="32">
                  <c:v>0.112473191325996</c:v>
                </c:pt>
                <c:pt idx="33">
                  <c:v>0.114027899865257</c:v>
                </c:pt>
                <c:pt idx="34">
                  <c:v>0.115582608404517</c:v>
                </c:pt>
                <c:pt idx="35">
                  <c:v>0.117137316943777</c:v>
                </c:pt>
                <c:pt idx="36">
                  <c:v>0.118692025483036</c:v>
                </c:pt>
                <c:pt idx="37">
                  <c:v>0.120246734022295</c:v>
                </c:pt>
                <c:pt idx="38">
                  <c:v>0.121801442561554</c:v>
                </c:pt>
                <c:pt idx="39">
                  <c:v>0.123356151100812</c:v>
                </c:pt>
                <c:pt idx="40">
                  <c:v>0.124910859640071</c:v>
                </c:pt>
                <c:pt idx="41">
                  <c:v>0.12646556817933</c:v>
                </c:pt>
                <c:pt idx="42">
                  <c:v>0.128020276718588</c:v>
                </c:pt>
                <c:pt idx="43">
                  <c:v>0.129574985257847</c:v>
                </c:pt>
                <c:pt idx="44">
                  <c:v>0.131129693797106</c:v>
                </c:pt>
                <c:pt idx="45">
                  <c:v>0.132684402336364</c:v>
                </c:pt>
                <c:pt idx="46">
                  <c:v>0.134239110875623</c:v>
                </c:pt>
                <c:pt idx="47">
                  <c:v>0.135793819414882</c:v>
                </c:pt>
                <c:pt idx="48">
                  <c:v>0.13734852795414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NOK'!$D$176:$D$225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1.04117517558955E-12</c:v>
                </c:pt>
                <c:pt idx="15">
                  <c:v>1.11039693065362E-12</c:v>
                </c:pt>
                <c:pt idx="16">
                  <c:v>1.17960589213206E-12</c:v>
                </c:pt>
                <c:pt idx="17">
                  <c:v>1.2488274303557E-12</c:v>
                </c:pt>
                <c:pt idx="18">
                  <c:v>1.31806024428194E-12</c:v>
                </c:pt>
                <c:pt idx="19">
                  <c:v>1.38727484361167E-12</c:v>
                </c:pt>
                <c:pt idx="20">
                  <c:v>1.45648597349446E-12</c:v>
                </c:pt>
                <c:pt idx="21">
                  <c:v>1.5257829721893E-12</c:v>
                </c:pt>
                <c:pt idx="22">
                  <c:v>1.59501925556249E-12</c:v>
                </c:pt>
                <c:pt idx="23">
                  <c:v>1.68556225292431E-12</c:v>
                </c:pt>
                <c:pt idx="24">
                  <c:v>1.90418427553629E-12</c:v>
                </c:pt>
                <c:pt idx="25">
                  <c:v>2.12283532766144E-12</c:v>
                </c:pt>
                <c:pt idx="26">
                  <c:v>2.34144734850839E-12</c:v>
                </c:pt>
                <c:pt idx="27">
                  <c:v>2.56008148707965E-12</c:v>
                </c:pt>
                <c:pt idx="28">
                  <c:v>2.9597799905412E-12</c:v>
                </c:pt>
                <c:pt idx="29">
                  <c:v>3.20879087190029E-12</c:v>
                </c:pt>
                <c:pt idx="30">
                  <c:v>3.45893799713615E-12</c:v>
                </c:pt>
                <c:pt idx="31">
                  <c:v>3.70660273307788E-12</c:v>
                </c:pt>
                <c:pt idx="32">
                  <c:v>3.95563963528911E-12</c:v>
                </c:pt>
                <c:pt idx="33">
                  <c:v>4.20441806370242E-12</c:v>
                </c:pt>
                <c:pt idx="34">
                  <c:v>4.45341680199718E-12</c:v>
                </c:pt>
                <c:pt idx="35">
                  <c:v>4.70237043748156E-12</c:v>
                </c:pt>
                <c:pt idx="36">
                  <c:v>4.9540172311624E-12</c:v>
                </c:pt>
                <c:pt idx="37">
                  <c:v>5.20883813512341E-12</c:v>
                </c:pt>
                <c:pt idx="38">
                  <c:v>5.46363215087053E-12</c:v>
                </c:pt>
                <c:pt idx="39">
                  <c:v>5.71903895768555E-12</c:v>
                </c:pt>
                <c:pt idx="40">
                  <c:v>5.97374580357801E-12</c:v>
                </c:pt>
                <c:pt idx="41">
                  <c:v>6.22856627385815E-12</c:v>
                </c:pt>
                <c:pt idx="42">
                  <c:v>6.48340062192609E-12</c:v>
                </c:pt>
                <c:pt idx="43">
                  <c:v>6.73824711305837E-12</c:v>
                </c:pt>
                <c:pt idx="44">
                  <c:v>6.9930467666568E-12</c:v>
                </c:pt>
                <c:pt idx="45">
                  <c:v>7.24789672723603E-12</c:v>
                </c:pt>
                <c:pt idx="46">
                  <c:v>7.50263393078932E-12</c:v>
                </c:pt>
                <c:pt idx="47">
                  <c:v>7.75744746217555E-12</c:v>
                </c:pt>
                <c:pt idx="48">
                  <c:v>8.01226099356178E-12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'Portefølje med Eiendom i NOK'!$E$175</c:f>
              <c:strCache>
                <c:ptCount val="1"/>
                <c:pt idx="0">
                  <c:v>Obligasjoner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'Portefølje med Eiendom i NOK'!$B$176:$B$225</c:f>
              <c:numCache>
                <c:formatCode>[=0]0;[&gt;0]0.00</c:formatCode>
                <c:ptCount val="50"/>
                <c:pt idx="0">
                  <c:v>0.0627225180666817</c:v>
                </c:pt>
                <c:pt idx="1">
                  <c:v>0.0642772266060193</c:v>
                </c:pt>
                <c:pt idx="2">
                  <c:v>0.0658319351453851</c:v>
                </c:pt>
                <c:pt idx="3">
                  <c:v>0.0673866436847552</c:v>
                </c:pt>
                <c:pt idx="4">
                  <c:v>0.0689413522241254</c:v>
                </c:pt>
                <c:pt idx="5">
                  <c:v>0.0704960607634956</c:v>
                </c:pt>
                <c:pt idx="6">
                  <c:v>0.0720507693028658</c:v>
                </c:pt>
                <c:pt idx="7">
                  <c:v>0.073605477842236</c:v>
                </c:pt>
                <c:pt idx="8">
                  <c:v>0.0751601863816061</c:v>
                </c:pt>
                <c:pt idx="9">
                  <c:v>0.0767148949209763</c:v>
                </c:pt>
                <c:pt idx="10">
                  <c:v>0.0782696034603466</c:v>
                </c:pt>
                <c:pt idx="11">
                  <c:v>0.0798243119997168</c:v>
                </c:pt>
                <c:pt idx="12">
                  <c:v>0.081379020539087</c:v>
                </c:pt>
                <c:pt idx="13">
                  <c:v>0.0829337290784569</c:v>
                </c:pt>
                <c:pt idx="14">
                  <c:v>0.0844884376178267</c:v>
                </c:pt>
                <c:pt idx="15">
                  <c:v>0.0860431461571964</c:v>
                </c:pt>
                <c:pt idx="16">
                  <c:v>0.0875978546965662</c:v>
                </c:pt>
                <c:pt idx="17">
                  <c:v>0.089152563235936</c:v>
                </c:pt>
                <c:pt idx="18">
                  <c:v>0.0907072717753059</c:v>
                </c:pt>
                <c:pt idx="19">
                  <c:v>0.0922619803146756</c:v>
                </c:pt>
                <c:pt idx="20">
                  <c:v>0.0938166888540454</c:v>
                </c:pt>
                <c:pt idx="21">
                  <c:v>0.0953713973934149</c:v>
                </c:pt>
                <c:pt idx="22">
                  <c:v>0.0969261059327847</c:v>
                </c:pt>
                <c:pt idx="23">
                  <c:v>0.0984808144721249</c:v>
                </c:pt>
                <c:pt idx="24">
                  <c:v>0.100035523011287</c:v>
                </c:pt>
                <c:pt idx="25">
                  <c:v>0.101590231550449</c:v>
                </c:pt>
                <c:pt idx="26">
                  <c:v>0.103144940089611</c:v>
                </c:pt>
                <c:pt idx="27">
                  <c:v>0.104699648628773</c:v>
                </c:pt>
                <c:pt idx="28">
                  <c:v>0.106254357168956</c:v>
                </c:pt>
                <c:pt idx="29">
                  <c:v>0.107809065708217</c:v>
                </c:pt>
                <c:pt idx="30">
                  <c:v>0.109363774247477</c:v>
                </c:pt>
                <c:pt idx="31">
                  <c:v>0.110918482786737</c:v>
                </c:pt>
                <c:pt idx="32">
                  <c:v>0.112473191325996</c:v>
                </c:pt>
                <c:pt idx="33">
                  <c:v>0.114027899865257</c:v>
                </c:pt>
                <c:pt idx="34">
                  <c:v>0.115582608404517</c:v>
                </c:pt>
                <c:pt idx="35">
                  <c:v>0.117137316943777</c:v>
                </c:pt>
                <c:pt idx="36">
                  <c:v>0.118692025483036</c:v>
                </c:pt>
                <c:pt idx="37">
                  <c:v>0.120246734022295</c:v>
                </c:pt>
                <c:pt idx="38">
                  <c:v>0.121801442561554</c:v>
                </c:pt>
                <c:pt idx="39">
                  <c:v>0.123356151100812</c:v>
                </c:pt>
                <c:pt idx="40">
                  <c:v>0.124910859640071</c:v>
                </c:pt>
                <c:pt idx="41">
                  <c:v>0.12646556817933</c:v>
                </c:pt>
                <c:pt idx="42">
                  <c:v>0.128020276718588</c:v>
                </c:pt>
                <c:pt idx="43">
                  <c:v>0.129574985257847</c:v>
                </c:pt>
                <c:pt idx="44">
                  <c:v>0.131129693797106</c:v>
                </c:pt>
                <c:pt idx="45">
                  <c:v>0.132684402336364</c:v>
                </c:pt>
                <c:pt idx="46">
                  <c:v>0.134239110875623</c:v>
                </c:pt>
                <c:pt idx="47">
                  <c:v>0.135793819414882</c:v>
                </c:pt>
                <c:pt idx="48">
                  <c:v>0.13734852795414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NOK'!$E$176:$E$225</c:f>
              <c:numCache>
                <c:formatCode>[=0]0;[&gt;0]0.00</c:formatCode>
                <c:ptCount val="50"/>
                <c:pt idx="0">
                  <c:v>0.962764784324093</c:v>
                </c:pt>
                <c:pt idx="1">
                  <c:v>0.91621935145954</c:v>
                </c:pt>
                <c:pt idx="2">
                  <c:v>0.870236467244445</c:v>
                </c:pt>
                <c:pt idx="3">
                  <c:v>0.825004540089319</c:v>
                </c:pt>
                <c:pt idx="4">
                  <c:v>0.779772612934189</c:v>
                </c:pt>
                <c:pt idx="5">
                  <c:v>0.734540685779316</c:v>
                </c:pt>
                <c:pt idx="6">
                  <c:v>0.689308758624234</c:v>
                </c:pt>
                <c:pt idx="7">
                  <c:v>0.644076831469153</c:v>
                </c:pt>
                <c:pt idx="8">
                  <c:v>0.598844904314076</c:v>
                </c:pt>
                <c:pt idx="9">
                  <c:v>0.553612977158994</c:v>
                </c:pt>
                <c:pt idx="10">
                  <c:v>0.508381050003913</c:v>
                </c:pt>
                <c:pt idx="11">
                  <c:v>0.463149122848832</c:v>
                </c:pt>
                <c:pt idx="12">
                  <c:v>0.417917195693751</c:v>
                </c:pt>
                <c:pt idx="13">
                  <c:v>0.37791390367226</c:v>
                </c:pt>
                <c:pt idx="14">
                  <c:v>0.339575066064281</c:v>
                </c:pt>
                <c:pt idx="15">
                  <c:v>0.301236228455747</c:v>
                </c:pt>
                <c:pt idx="16">
                  <c:v>0.26289739084721</c:v>
                </c:pt>
                <c:pt idx="17">
                  <c:v>0.224558553238673</c:v>
                </c:pt>
                <c:pt idx="18">
                  <c:v>0.186219715630136</c:v>
                </c:pt>
                <c:pt idx="19">
                  <c:v>0.147880878021599</c:v>
                </c:pt>
                <c:pt idx="20">
                  <c:v>0.109542040413064</c:v>
                </c:pt>
                <c:pt idx="21">
                  <c:v>0.0712032028045324</c:v>
                </c:pt>
                <c:pt idx="22">
                  <c:v>0.0328643651959954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'Portefølje med Eiendom i NOK'!$F$175</c:f>
              <c:strCache>
                <c:ptCount val="1"/>
                <c:pt idx="0">
                  <c:v>Handel - Norge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cat>
            <c:numRef>
              <c:f>'Portefølje med Eiendom i NOK'!$B$176:$B$225</c:f>
              <c:numCache>
                <c:formatCode>[=0]0;[&gt;0]0.00</c:formatCode>
                <c:ptCount val="50"/>
                <c:pt idx="0">
                  <c:v>0.0627225180666817</c:v>
                </c:pt>
                <c:pt idx="1">
                  <c:v>0.0642772266060193</c:v>
                </c:pt>
                <c:pt idx="2">
                  <c:v>0.0658319351453851</c:v>
                </c:pt>
                <c:pt idx="3">
                  <c:v>0.0673866436847552</c:v>
                </c:pt>
                <c:pt idx="4">
                  <c:v>0.0689413522241254</c:v>
                </c:pt>
                <c:pt idx="5">
                  <c:v>0.0704960607634956</c:v>
                </c:pt>
                <c:pt idx="6">
                  <c:v>0.0720507693028658</c:v>
                </c:pt>
                <c:pt idx="7">
                  <c:v>0.073605477842236</c:v>
                </c:pt>
                <c:pt idx="8">
                  <c:v>0.0751601863816061</c:v>
                </c:pt>
                <c:pt idx="9">
                  <c:v>0.0767148949209763</c:v>
                </c:pt>
                <c:pt idx="10">
                  <c:v>0.0782696034603466</c:v>
                </c:pt>
                <c:pt idx="11">
                  <c:v>0.0798243119997168</c:v>
                </c:pt>
                <c:pt idx="12">
                  <c:v>0.081379020539087</c:v>
                </c:pt>
                <c:pt idx="13">
                  <c:v>0.0829337290784569</c:v>
                </c:pt>
                <c:pt idx="14">
                  <c:v>0.0844884376178267</c:v>
                </c:pt>
                <c:pt idx="15">
                  <c:v>0.0860431461571964</c:v>
                </c:pt>
                <c:pt idx="16">
                  <c:v>0.0875978546965662</c:v>
                </c:pt>
                <c:pt idx="17">
                  <c:v>0.089152563235936</c:v>
                </c:pt>
                <c:pt idx="18">
                  <c:v>0.0907072717753059</c:v>
                </c:pt>
                <c:pt idx="19">
                  <c:v>0.0922619803146756</c:v>
                </c:pt>
                <c:pt idx="20">
                  <c:v>0.0938166888540454</c:v>
                </c:pt>
                <c:pt idx="21">
                  <c:v>0.0953713973934149</c:v>
                </c:pt>
                <c:pt idx="22">
                  <c:v>0.0969261059327847</c:v>
                </c:pt>
                <c:pt idx="23">
                  <c:v>0.0984808144721249</c:v>
                </c:pt>
                <c:pt idx="24">
                  <c:v>0.100035523011287</c:v>
                </c:pt>
                <c:pt idx="25">
                  <c:v>0.101590231550449</c:v>
                </c:pt>
                <c:pt idx="26">
                  <c:v>0.103144940089611</c:v>
                </c:pt>
                <c:pt idx="27">
                  <c:v>0.104699648628773</c:v>
                </c:pt>
                <c:pt idx="28">
                  <c:v>0.106254357168956</c:v>
                </c:pt>
                <c:pt idx="29">
                  <c:v>0.107809065708217</c:v>
                </c:pt>
                <c:pt idx="30">
                  <c:v>0.109363774247477</c:v>
                </c:pt>
                <c:pt idx="31">
                  <c:v>0.110918482786737</c:v>
                </c:pt>
                <c:pt idx="32">
                  <c:v>0.112473191325996</c:v>
                </c:pt>
                <c:pt idx="33">
                  <c:v>0.114027899865257</c:v>
                </c:pt>
                <c:pt idx="34">
                  <c:v>0.115582608404517</c:v>
                </c:pt>
                <c:pt idx="35">
                  <c:v>0.117137316943777</c:v>
                </c:pt>
                <c:pt idx="36">
                  <c:v>0.118692025483036</c:v>
                </c:pt>
                <c:pt idx="37">
                  <c:v>0.120246734022295</c:v>
                </c:pt>
                <c:pt idx="38">
                  <c:v>0.121801442561554</c:v>
                </c:pt>
                <c:pt idx="39">
                  <c:v>0.123356151100812</c:v>
                </c:pt>
                <c:pt idx="40">
                  <c:v>0.124910859640071</c:v>
                </c:pt>
                <c:pt idx="41">
                  <c:v>0.12646556817933</c:v>
                </c:pt>
                <c:pt idx="42">
                  <c:v>0.128020276718588</c:v>
                </c:pt>
                <c:pt idx="43">
                  <c:v>0.129574985257847</c:v>
                </c:pt>
                <c:pt idx="44">
                  <c:v>0.131129693797106</c:v>
                </c:pt>
                <c:pt idx="45">
                  <c:v>0.132684402336364</c:v>
                </c:pt>
                <c:pt idx="46">
                  <c:v>0.134239110875623</c:v>
                </c:pt>
                <c:pt idx="47">
                  <c:v>0.135793819414882</c:v>
                </c:pt>
                <c:pt idx="48">
                  <c:v>0.13734852795414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NOK'!$F$176:$F$225</c:f>
              <c:numCache>
                <c:formatCode>[=0]0;[&gt;0]0.00</c:formatCode>
                <c:ptCount val="50"/>
                <c:pt idx="0">
                  <c:v>0.0372352156758509</c:v>
                </c:pt>
                <c:pt idx="1">
                  <c:v>0.0837806485404282</c:v>
                </c:pt>
                <c:pt idx="2">
                  <c:v>0.126940936120017</c:v>
                </c:pt>
                <c:pt idx="3">
                  <c:v>0.16558232786705</c:v>
                </c:pt>
                <c:pt idx="4">
                  <c:v>0.204223719614085</c:v>
                </c:pt>
                <c:pt idx="5">
                  <c:v>0.242865111360905</c:v>
                </c:pt>
                <c:pt idx="6">
                  <c:v>0.281506503107899</c:v>
                </c:pt>
                <c:pt idx="7">
                  <c:v>0.320147894854893</c:v>
                </c:pt>
                <c:pt idx="8">
                  <c:v>0.358789286601885</c:v>
                </c:pt>
                <c:pt idx="9">
                  <c:v>0.397430678348879</c:v>
                </c:pt>
                <c:pt idx="10">
                  <c:v>0.436072070095873</c:v>
                </c:pt>
                <c:pt idx="11">
                  <c:v>0.474713461842868</c:v>
                </c:pt>
                <c:pt idx="12">
                  <c:v>0.513354853589862</c:v>
                </c:pt>
                <c:pt idx="13">
                  <c:v>0.545021699678143</c:v>
                </c:pt>
                <c:pt idx="14">
                  <c:v>0.574468307978476</c:v>
                </c:pt>
                <c:pt idx="15">
                  <c:v>0.60391491627939</c:v>
                </c:pt>
                <c:pt idx="16">
                  <c:v>0.633361524580307</c:v>
                </c:pt>
                <c:pt idx="17">
                  <c:v>0.662808132881223</c:v>
                </c:pt>
                <c:pt idx="18">
                  <c:v>0.692254741182139</c:v>
                </c:pt>
                <c:pt idx="19">
                  <c:v>0.721701349483056</c:v>
                </c:pt>
                <c:pt idx="20">
                  <c:v>0.751147957783971</c:v>
                </c:pt>
                <c:pt idx="21">
                  <c:v>0.780594566084882</c:v>
                </c:pt>
                <c:pt idx="22">
                  <c:v>0.810041174385798</c:v>
                </c:pt>
                <c:pt idx="23">
                  <c:v>0.831230868972031</c:v>
                </c:pt>
                <c:pt idx="24">
                  <c:v>0.802852640430486</c:v>
                </c:pt>
                <c:pt idx="25">
                  <c:v>0.774474411888753</c:v>
                </c:pt>
                <c:pt idx="26">
                  <c:v>0.746096183347016</c:v>
                </c:pt>
                <c:pt idx="27">
                  <c:v>0.717717954805281</c:v>
                </c:pt>
                <c:pt idx="28">
                  <c:v>0.689339726249454</c:v>
                </c:pt>
                <c:pt idx="29">
                  <c:v>0.660961497706381</c:v>
                </c:pt>
                <c:pt idx="30">
                  <c:v>0.632583269163344</c:v>
                </c:pt>
                <c:pt idx="31">
                  <c:v>0.604205040620245</c:v>
                </c:pt>
                <c:pt idx="32">
                  <c:v>0.575826812077166</c:v>
                </c:pt>
                <c:pt idx="33">
                  <c:v>0.547448583534108</c:v>
                </c:pt>
                <c:pt idx="34">
                  <c:v>0.519070354991038</c:v>
                </c:pt>
                <c:pt idx="35">
                  <c:v>0.490692126447969</c:v>
                </c:pt>
                <c:pt idx="36">
                  <c:v>0.459111029659905</c:v>
                </c:pt>
                <c:pt idx="37">
                  <c:v>0.423794796624226</c:v>
                </c:pt>
                <c:pt idx="38">
                  <c:v>0.388478563588549</c:v>
                </c:pt>
                <c:pt idx="39">
                  <c:v>0.35316233055287</c:v>
                </c:pt>
                <c:pt idx="40">
                  <c:v>0.317846097517192</c:v>
                </c:pt>
                <c:pt idx="41">
                  <c:v>0.282529864481515</c:v>
                </c:pt>
                <c:pt idx="42">
                  <c:v>0.247213631445837</c:v>
                </c:pt>
                <c:pt idx="43">
                  <c:v>0.21189739841016</c:v>
                </c:pt>
                <c:pt idx="44">
                  <c:v>0.176581165374482</c:v>
                </c:pt>
                <c:pt idx="45">
                  <c:v>0.141264932338803</c:v>
                </c:pt>
                <c:pt idx="46">
                  <c:v>0.105948699303125</c:v>
                </c:pt>
                <c:pt idx="47">
                  <c:v>0.0706324662674475</c:v>
                </c:pt>
                <c:pt idx="48">
                  <c:v>0.0353162332317704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'Portefølje med Eiendom i NOK'!$G$175</c:f>
              <c:strCache>
                <c:ptCount val="1"/>
                <c:pt idx="0">
                  <c:v>Kontor - Norge</c:v>
                </c:pt>
              </c:strCache>
            </c:strRef>
          </c:tx>
          <c:spPr>
            <a:solidFill>
              <a:schemeClr val="dk1">
                <a:tint val="30000"/>
              </a:schemeClr>
            </a:solidFill>
            <a:ln>
              <a:noFill/>
            </a:ln>
            <a:effectLst/>
          </c:spPr>
          <c:cat>
            <c:numRef>
              <c:f>'Portefølje med Eiendom i NOK'!$B$176:$B$225</c:f>
              <c:numCache>
                <c:formatCode>[=0]0;[&gt;0]0.00</c:formatCode>
                <c:ptCount val="50"/>
                <c:pt idx="0">
                  <c:v>0.0627225180666817</c:v>
                </c:pt>
                <c:pt idx="1">
                  <c:v>0.0642772266060193</c:v>
                </c:pt>
                <c:pt idx="2">
                  <c:v>0.0658319351453851</c:v>
                </c:pt>
                <c:pt idx="3">
                  <c:v>0.0673866436847552</c:v>
                </c:pt>
                <c:pt idx="4">
                  <c:v>0.0689413522241254</c:v>
                </c:pt>
                <c:pt idx="5">
                  <c:v>0.0704960607634956</c:v>
                </c:pt>
                <c:pt idx="6">
                  <c:v>0.0720507693028658</c:v>
                </c:pt>
                <c:pt idx="7">
                  <c:v>0.073605477842236</c:v>
                </c:pt>
                <c:pt idx="8">
                  <c:v>0.0751601863816061</c:v>
                </c:pt>
                <c:pt idx="9">
                  <c:v>0.0767148949209763</c:v>
                </c:pt>
                <c:pt idx="10">
                  <c:v>0.0782696034603466</c:v>
                </c:pt>
                <c:pt idx="11">
                  <c:v>0.0798243119997168</c:v>
                </c:pt>
                <c:pt idx="12">
                  <c:v>0.081379020539087</c:v>
                </c:pt>
                <c:pt idx="13">
                  <c:v>0.0829337290784569</c:v>
                </c:pt>
                <c:pt idx="14">
                  <c:v>0.0844884376178267</c:v>
                </c:pt>
                <c:pt idx="15">
                  <c:v>0.0860431461571964</c:v>
                </c:pt>
                <c:pt idx="16">
                  <c:v>0.0875978546965662</c:v>
                </c:pt>
                <c:pt idx="17">
                  <c:v>0.089152563235936</c:v>
                </c:pt>
                <c:pt idx="18">
                  <c:v>0.0907072717753059</c:v>
                </c:pt>
                <c:pt idx="19">
                  <c:v>0.0922619803146756</c:v>
                </c:pt>
                <c:pt idx="20">
                  <c:v>0.0938166888540454</c:v>
                </c:pt>
                <c:pt idx="21">
                  <c:v>0.0953713973934149</c:v>
                </c:pt>
                <c:pt idx="22">
                  <c:v>0.0969261059327847</c:v>
                </c:pt>
                <c:pt idx="23">
                  <c:v>0.0984808144721249</c:v>
                </c:pt>
                <c:pt idx="24">
                  <c:v>0.100035523011287</c:v>
                </c:pt>
                <c:pt idx="25">
                  <c:v>0.101590231550449</c:v>
                </c:pt>
                <c:pt idx="26">
                  <c:v>0.103144940089611</c:v>
                </c:pt>
                <c:pt idx="27">
                  <c:v>0.104699648628773</c:v>
                </c:pt>
                <c:pt idx="28">
                  <c:v>0.106254357168956</c:v>
                </c:pt>
                <c:pt idx="29">
                  <c:v>0.107809065708217</c:v>
                </c:pt>
                <c:pt idx="30">
                  <c:v>0.109363774247477</c:v>
                </c:pt>
                <c:pt idx="31">
                  <c:v>0.110918482786737</c:v>
                </c:pt>
                <c:pt idx="32">
                  <c:v>0.112473191325996</c:v>
                </c:pt>
                <c:pt idx="33">
                  <c:v>0.114027899865257</c:v>
                </c:pt>
                <c:pt idx="34">
                  <c:v>0.115582608404517</c:v>
                </c:pt>
                <c:pt idx="35">
                  <c:v>0.117137316943777</c:v>
                </c:pt>
                <c:pt idx="36">
                  <c:v>0.118692025483036</c:v>
                </c:pt>
                <c:pt idx="37">
                  <c:v>0.120246734022295</c:v>
                </c:pt>
                <c:pt idx="38">
                  <c:v>0.121801442561554</c:v>
                </c:pt>
                <c:pt idx="39">
                  <c:v>0.123356151100812</c:v>
                </c:pt>
                <c:pt idx="40">
                  <c:v>0.124910859640071</c:v>
                </c:pt>
                <c:pt idx="41">
                  <c:v>0.12646556817933</c:v>
                </c:pt>
                <c:pt idx="42">
                  <c:v>0.128020276718588</c:v>
                </c:pt>
                <c:pt idx="43">
                  <c:v>0.129574985257847</c:v>
                </c:pt>
                <c:pt idx="44">
                  <c:v>0.131129693797106</c:v>
                </c:pt>
                <c:pt idx="45">
                  <c:v>0.132684402336364</c:v>
                </c:pt>
                <c:pt idx="46">
                  <c:v>0.134239110875623</c:v>
                </c:pt>
                <c:pt idx="47">
                  <c:v>0.135793819414882</c:v>
                </c:pt>
                <c:pt idx="48">
                  <c:v>0.13734852795414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NOK'!$G$176:$G$225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'Portefølje med Eiendom i NOK'!$H$175</c:f>
              <c:strCache>
                <c:ptCount val="1"/>
                <c:pt idx="0">
                  <c:v>Industri - Norge</c:v>
                </c:pt>
              </c:strCache>
            </c:strRef>
          </c:tx>
          <c:spPr>
            <a:solidFill>
              <a:schemeClr val="dk1">
                <a:tint val="60000"/>
              </a:schemeClr>
            </a:solidFill>
            <a:ln>
              <a:noFill/>
            </a:ln>
            <a:effectLst/>
          </c:spPr>
          <c:cat>
            <c:numRef>
              <c:f>'Portefølje med Eiendom i NOK'!$B$176:$B$225</c:f>
              <c:numCache>
                <c:formatCode>[=0]0;[&gt;0]0.00</c:formatCode>
                <c:ptCount val="50"/>
                <c:pt idx="0">
                  <c:v>0.0627225180666817</c:v>
                </c:pt>
                <c:pt idx="1">
                  <c:v>0.0642772266060193</c:v>
                </c:pt>
                <c:pt idx="2">
                  <c:v>0.0658319351453851</c:v>
                </c:pt>
                <c:pt idx="3">
                  <c:v>0.0673866436847552</c:v>
                </c:pt>
                <c:pt idx="4">
                  <c:v>0.0689413522241254</c:v>
                </c:pt>
                <c:pt idx="5">
                  <c:v>0.0704960607634956</c:v>
                </c:pt>
                <c:pt idx="6">
                  <c:v>0.0720507693028658</c:v>
                </c:pt>
                <c:pt idx="7">
                  <c:v>0.073605477842236</c:v>
                </c:pt>
                <c:pt idx="8">
                  <c:v>0.0751601863816061</c:v>
                </c:pt>
                <c:pt idx="9">
                  <c:v>0.0767148949209763</c:v>
                </c:pt>
                <c:pt idx="10">
                  <c:v>0.0782696034603466</c:v>
                </c:pt>
                <c:pt idx="11">
                  <c:v>0.0798243119997168</c:v>
                </c:pt>
                <c:pt idx="12">
                  <c:v>0.081379020539087</c:v>
                </c:pt>
                <c:pt idx="13">
                  <c:v>0.0829337290784569</c:v>
                </c:pt>
                <c:pt idx="14">
                  <c:v>0.0844884376178267</c:v>
                </c:pt>
                <c:pt idx="15">
                  <c:v>0.0860431461571964</c:v>
                </c:pt>
                <c:pt idx="16">
                  <c:v>0.0875978546965662</c:v>
                </c:pt>
                <c:pt idx="17">
                  <c:v>0.089152563235936</c:v>
                </c:pt>
                <c:pt idx="18">
                  <c:v>0.0907072717753059</c:v>
                </c:pt>
                <c:pt idx="19">
                  <c:v>0.0922619803146756</c:v>
                </c:pt>
                <c:pt idx="20">
                  <c:v>0.0938166888540454</c:v>
                </c:pt>
                <c:pt idx="21">
                  <c:v>0.0953713973934149</c:v>
                </c:pt>
                <c:pt idx="22">
                  <c:v>0.0969261059327847</c:v>
                </c:pt>
                <c:pt idx="23">
                  <c:v>0.0984808144721249</c:v>
                </c:pt>
                <c:pt idx="24">
                  <c:v>0.100035523011287</c:v>
                </c:pt>
                <c:pt idx="25">
                  <c:v>0.101590231550449</c:v>
                </c:pt>
                <c:pt idx="26">
                  <c:v>0.103144940089611</c:v>
                </c:pt>
                <c:pt idx="27">
                  <c:v>0.104699648628773</c:v>
                </c:pt>
                <c:pt idx="28">
                  <c:v>0.106254357168956</c:v>
                </c:pt>
                <c:pt idx="29">
                  <c:v>0.107809065708217</c:v>
                </c:pt>
                <c:pt idx="30">
                  <c:v>0.109363774247477</c:v>
                </c:pt>
                <c:pt idx="31">
                  <c:v>0.110918482786737</c:v>
                </c:pt>
                <c:pt idx="32">
                  <c:v>0.112473191325996</c:v>
                </c:pt>
                <c:pt idx="33">
                  <c:v>0.114027899865257</c:v>
                </c:pt>
                <c:pt idx="34">
                  <c:v>0.115582608404517</c:v>
                </c:pt>
                <c:pt idx="35">
                  <c:v>0.117137316943777</c:v>
                </c:pt>
                <c:pt idx="36">
                  <c:v>0.118692025483036</c:v>
                </c:pt>
                <c:pt idx="37">
                  <c:v>0.120246734022295</c:v>
                </c:pt>
                <c:pt idx="38">
                  <c:v>0.121801442561554</c:v>
                </c:pt>
                <c:pt idx="39">
                  <c:v>0.123356151100812</c:v>
                </c:pt>
                <c:pt idx="40">
                  <c:v>0.124910859640071</c:v>
                </c:pt>
                <c:pt idx="41">
                  <c:v>0.12646556817933</c:v>
                </c:pt>
                <c:pt idx="42">
                  <c:v>0.128020276718588</c:v>
                </c:pt>
                <c:pt idx="43">
                  <c:v>0.129574985257847</c:v>
                </c:pt>
                <c:pt idx="44">
                  <c:v>0.131129693797106</c:v>
                </c:pt>
                <c:pt idx="45">
                  <c:v>0.132684402336364</c:v>
                </c:pt>
                <c:pt idx="46">
                  <c:v>0.134239110875623</c:v>
                </c:pt>
                <c:pt idx="47">
                  <c:v>0.135793819414882</c:v>
                </c:pt>
                <c:pt idx="48">
                  <c:v>0.13734852795414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NOK'!$H$176:$H$225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0.00282259663551181</c:v>
                </c:pt>
                <c:pt idx="3">
                  <c:v>0.00941313204361375</c:v>
                </c:pt>
                <c:pt idx="4">
                  <c:v>0.0160036674517161</c:v>
                </c:pt>
                <c:pt idx="5">
                  <c:v>0.022594202859778</c:v>
                </c:pt>
                <c:pt idx="6">
                  <c:v>0.0291847382678727</c:v>
                </c:pt>
                <c:pt idx="7">
                  <c:v>0.0357752736759674</c:v>
                </c:pt>
                <c:pt idx="8">
                  <c:v>0.0423658090840617</c:v>
                </c:pt>
                <c:pt idx="9">
                  <c:v>0.0489563444921564</c:v>
                </c:pt>
                <c:pt idx="10">
                  <c:v>0.0555468799002511</c:v>
                </c:pt>
                <c:pt idx="11">
                  <c:v>0.0621374153083458</c:v>
                </c:pt>
                <c:pt idx="12">
                  <c:v>0.0687279507164405</c:v>
                </c:pt>
                <c:pt idx="13">
                  <c:v>0.072701432290566</c:v>
                </c:pt>
                <c:pt idx="14">
                  <c:v>0.0758418156102131</c:v>
                </c:pt>
                <c:pt idx="15">
                  <c:v>0.0789821989299156</c:v>
                </c:pt>
                <c:pt idx="16">
                  <c:v>0.0821225822496183</c:v>
                </c:pt>
                <c:pt idx="17">
                  <c:v>0.0852629655693211</c:v>
                </c:pt>
                <c:pt idx="18">
                  <c:v>0.0884033488890237</c:v>
                </c:pt>
                <c:pt idx="19">
                  <c:v>0.0915437322087265</c:v>
                </c:pt>
                <c:pt idx="20">
                  <c:v>0.0946841155284289</c:v>
                </c:pt>
                <c:pt idx="21">
                  <c:v>0.0978244988481311</c:v>
                </c:pt>
                <c:pt idx="22">
                  <c:v>0.100964882167834</c:v>
                </c:pt>
                <c:pt idx="23">
                  <c:v>0.10248965150027</c:v>
                </c:pt>
                <c:pt idx="24">
                  <c:v>0.0943155632851087</c:v>
                </c:pt>
                <c:pt idx="25">
                  <c:v>0.086141475067396</c:v>
                </c:pt>
                <c:pt idx="26">
                  <c:v>0.0779673868496826</c:v>
                </c:pt>
                <c:pt idx="27">
                  <c:v>0.0697932986319694</c:v>
                </c:pt>
                <c:pt idx="28">
                  <c:v>0.0616192104100878</c:v>
                </c:pt>
                <c:pt idx="29">
                  <c:v>0.0534451221919781</c:v>
                </c:pt>
                <c:pt idx="30">
                  <c:v>0.0452710339738741</c:v>
                </c:pt>
                <c:pt idx="31">
                  <c:v>0.0370969457557596</c:v>
                </c:pt>
                <c:pt idx="32">
                  <c:v>0.0289228575376498</c:v>
                </c:pt>
                <c:pt idx="33">
                  <c:v>0.0207487693195415</c:v>
                </c:pt>
                <c:pt idx="34">
                  <c:v>0.0125746811014318</c:v>
                </c:pt>
                <c:pt idx="35">
                  <c:v>0.00440059288332256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'Portefølje med Eiendom i NOK'!$I$175</c:f>
              <c:strCache>
                <c:ptCount val="1"/>
                <c:pt idx="0">
                  <c:v>Andre - Norge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noFill/>
            </a:ln>
            <a:effectLst/>
          </c:spPr>
          <c:cat>
            <c:numRef>
              <c:f>'Portefølje med Eiendom i NOK'!$B$176:$B$225</c:f>
              <c:numCache>
                <c:formatCode>[=0]0;[&gt;0]0.00</c:formatCode>
                <c:ptCount val="50"/>
                <c:pt idx="0">
                  <c:v>0.0627225180666817</c:v>
                </c:pt>
                <c:pt idx="1">
                  <c:v>0.0642772266060193</c:v>
                </c:pt>
                <c:pt idx="2">
                  <c:v>0.0658319351453851</c:v>
                </c:pt>
                <c:pt idx="3">
                  <c:v>0.0673866436847552</c:v>
                </c:pt>
                <c:pt idx="4">
                  <c:v>0.0689413522241254</c:v>
                </c:pt>
                <c:pt idx="5">
                  <c:v>0.0704960607634956</c:v>
                </c:pt>
                <c:pt idx="6">
                  <c:v>0.0720507693028658</c:v>
                </c:pt>
                <c:pt idx="7">
                  <c:v>0.073605477842236</c:v>
                </c:pt>
                <c:pt idx="8">
                  <c:v>0.0751601863816061</c:v>
                </c:pt>
                <c:pt idx="9">
                  <c:v>0.0767148949209763</c:v>
                </c:pt>
                <c:pt idx="10">
                  <c:v>0.0782696034603466</c:v>
                </c:pt>
                <c:pt idx="11">
                  <c:v>0.0798243119997168</c:v>
                </c:pt>
                <c:pt idx="12">
                  <c:v>0.081379020539087</c:v>
                </c:pt>
                <c:pt idx="13">
                  <c:v>0.0829337290784569</c:v>
                </c:pt>
                <c:pt idx="14">
                  <c:v>0.0844884376178267</c:v>
                </c:pt>
                <c:pt idx="15">
                  <c:v>0.0860431461571964</c:v>
                </c:pt>
                <c:pt idx="16">
                  <c:v>0.0875978546965662</c:v>
                </c:pt>
                <c:pt idx="17">
                  <c:v>0.089152563235936</c:v>
                </c:pt>
                <c:pt idx="18">
                  <c:v>0.0907072717753059</c:v>
                </c:pt>
                <c:pt idx="19">
                  <c:v>0.0922619803146756</c:v>
                </c:pt>
                <c:pt idx="20">
                  <c:v>0.0938166888540454</c:v>
                </c:pt>
                <c:pt idx="21">
                  <c:v>0.0953713973934149</c:v>
                </c:pt>
                <c:pt idx="22">
                  <c:v>0.0969261059327847</c:v>
                </c:pt>
                <c:pt idx="23">
                  <c:v>0.0984808144721249</c:v>
                </c:pt>
                <c:pt idx="24">
                  <c:v>0.100035523011287</c:v>
                </c:pt>
                <c:pt idx="25">
                  <c:v>0.101590231550449</c:v>
                </c:pt>
                <c:pt idx="26">
                  <c:v>0.103144940089611</c:v>
                </c:pt>
                <c:pt idx="27">
                  <c:v>0.104699648628773</c:v>
                </c:pt>
                <c:pt idx="28">
                  <c:v>0.106254357168956</c:v>
                </c:pt>
                <c:pt idx="29">
                  <c:v>0.107809065708217</c:v>
                </c:pt>
                <c:pt idx="30">
                  <c:v>0.109363774247477</c:v>
                </c:pt>
                <c:pt idx="31">
                  <c:v>0.110918482786737</c:v>
                </c:pt>
                <c:pt idx="32">
                  <c:v>0.112473191325996</c:v>
                </c:pt>
                <c:pt idx="33">
                  <c:v>0.114027899865257</c:v>
                </c:pt>
                <c:pt idx="34">
                  <c:v>0.115582608404517</c:v>
                </c:pt>
                <c:pt idx="35">
                  <c:v>0.117137316943777</c:v>
                </c:pt>
                <c:pt idx="36">
                  <c:v>0.118692025483036</c:v>
                </c:pt>
                <c:pt idx="37">
                  <c:v>0.120246734022295</c:v>
                </c:pt>
                <c:pt idx="38">
                  <c:v>0.121801442561554</c:v>
                </c:pt>
                <c:pt idx="39">
                  <c:v>0.123356151100812</c:v>
                </c:pt>
                <c:pt idx="40">
                  <c:v>0.124910859640071</c:v>
                </c:pt>
                <c:pt idx="41">
                  <c:v>0.12646556817933</c:v>
                </c:pt>
                <c:pt idx="42">
                  <c:v>0.128020276718588</c:v>
                </c:pt>
                <c:pt idx="43">
                  <c:v>0.129574985257847</c:v>
                </c:pt>
                <c:pt idx="44">
                  <c:v>0.131129693797106</c:v>
                </c:pt>
                <c:pt idx="45">
                  <c:v>0.132684402336364</c:v>
                </c:pt>
                <c:pt idx="46">
                  <c:v>0.134239110875623</c:v>
                </c:pt>
                <c:pt idx="47">
                  <c:v>0.135793819414882</c:v>
                </c:pt>
                <c:pt idx="48">
                  <c:v>0.13734852795414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NOK'!$I$176:$I$225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'Portefølje med Eiendom i NOK'!$J$175</c:f>
              <c:strCache>
                <c:ptCount val="1"/>
                <c:pt idx="0">
                  <c:v>Handel - Danmark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'Portefølje med Eiendom i NOK'!$B$176:$B$225</c:f>
              <c:numCache>
                <c:formatCode>[=0]0;[&gt;0]0.00</c:formatCode>
                <c:ptCount val="50"/>
                <c:pt idx="0">
                  <c:v>0.0627225180666817</c:v>
                </c:pt>
                <c:pt idx="1">
                  <c:v>0.0642772266060193</c:v>
                </c:pt>
                <c:pt idx="2">
                  <c:v>0.0658319351453851</c:v>
                </c:pt>
                <c:pt idx="3">
                  <c:v>0.0673866436847552</c:v>
                </c:pt>
                <c:pt idx="4">
                  <c:v>0.0689413522241254</c:v>
                </c:pt>
                <c:pt idx="5">
                  <c:v>0.0704960607634956</c:v>
                </c:pt>
                <c:pt idx="6">
                  <c:v>0.0720507693028658</c:v>
                </c:pt>
                <c:pt idx="7">
                  <c:v>0.073605477842236</c:v>
                </c:pt>
                <c:pt idx="8">
                  <c:v>0.0751601863816061</c:v>
                </c:pt>
                <c:pt idx="9">
                  <c:v>0.0767148949209763</c:v>
                </c:pt>
                <c:pt idx="10">
                  <c:v>0.0782696034603466</c:v>
                </c:pt>
                <c:pt idx="11">
                  <c:v>0.0798243119997168</c:v>
                </c:pt>
                <c:pt idx="12">
                  <c:v>0.081379020539087</c:v>
                </c:pt>
                <c:pt idx="13">
                  <c:v>0.0829337290784569</c:v>
                </c:pt>
                <c:pt idx="14">
                  <c:v>0.0844884376178267</c:v>
                </c:pt>
                <c:pt idx="15">
                  <c:v>0.0860431461571964</c:v>
                </c:pt>
                <c:pt idx="16">
                  <c:v>0.0875978546965662</c:v>
                </c:pt>
                <c:pt idx="17">
                  <c:v>0.089152563235936</c:v>
                </c:pt>
                <c:pt idx="18">
                  <c:v>0.0907072717753059</c:v>
                </c:pt>
                <c:pt idx="19">
                  <c:v>0.0922619803146756</c:v>
                </c:pt>
                <c:pt idx="20">
                  <c:v>0.0938166888540454</c:v>
                </c:pt>
                <c:pt idx="21">
                  <c:v>0.0953713973934149</c:v>
                </c:pt>
                <c:pt idx="22">
                  <c:v>0.0969261059327847</c:v>
                </c:pt>
                <c:pt idx="23">
                  <c:v>0.0984808144721249</c:v>
                </c:pt>
                <c:pt idx="24">
                  <c:v>0.100035523011287</c:v>
                </c:pt>
                <c:pt idx="25">
                  <c:v>0.101590231550449</c:v>
                </c:pt>
                <c:pt idx="26">
                  <c:v>0.103144940089611</c:v>
                </c:pt>
                <c:pt idx="27">
                  <c:v>0.104699648628773</c:v>
                </c:pt>
                <c:pt idx="28">
                  <c:v>0.106254357168956</c:v>
                </c:pt>
                <c:pt idx="29">
                  <c:v>0.107809065708217</c:v>
                </c:pt>
                <c:pt idx="30">
                  <c:v>0.109363774247477</c:v>
                </c:pt>
                <c:pt idx="31">
                  <c:v>0.110918482786737</c:v>
                </c:pt>
                <c:pt idx="32">
                  <c:v>0.112473191325996</c:v>
                </c:pt>
                <c:pt idx="33">
                  <c:v>0.114027899865257</c:v>
                </c:pt>
                <c:pt idx="34">
                  <c:v>0.115582608404517</c:v>
                </c:pt>
                <c:pt idx="35">
                  <c:v>0.117137316943777</c:v>
                </c:pt>
                <c:pt idx="36">
                  <c:v>0.118692025483036</c:v>
                </c:pt>
                <c:pt idx="37">
                  <c:v>0.120246734022295</c:v>
                </c:pt>
                <c:pt idx="38">
                  <c:v>0.121801442561554</c:v>
                </c:pt>
                <c:pt idx="39">
                  <c:v>0.123356151100812</c:v>
                </c:pt>
                <c:pt idx="40">
                  <c:v>0.124910859640071</c:v>
                </c:pt>
                <c:pt idx="41">
                  <c:v>0.12646556817933</c:v>
                </c:pt>
                <c:pt idx="42">
                  <c:v>0.128020276718588</c:v>
                </c:pt>
                <c:pt idx="43">
                  <c:v>0.129574985257847</c:v>
                </c:pt>
                <c:pt idx="44">
                  <c:v>0.131129693797106</c:v>
                </c:pt>
                <c:pt idx="45">
                  <c:v>0.132684402336364</c:v>
                </c:pt>
                <c:pt idx="46">
                  <c:v>0.134239110875623</c:v>
                </c:pt>
                <c:pt idx="47">
                  <c:v>0.135793819414882</c:v>
                </c:pt>
                <c:pt idx="48">
                  <c:v>0.13734852795414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NOK'!$J$176:$J$225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8"/>
          <c:order val="8"/>
          <c:tx>
            <c:strRef>
              <c:f>'Portefølje med Eiendom i NOK'!$K$175</c:f>
              <c:strCache>
                <c:ptCount val="1"/>
                <c:pt idx="0">
                  <c:v>Kontor - Danmark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'Portefølje med Eiendom i NOK'!$B$176:$B$225</c:f>
              <c:numCache>
                <c:formatCode>[=0]0;[&gt;0]0.00</c:formatCode>
                <c:ptCount val="50"/>
                <c:pt idx="0">
                  <c:v>0.0627225180666817</c:v>
                </c:pt>
                <c:pt idx="1">
                  <c:v>0.0642772266060193</c:v>
                </c:pt>
                <c:pt idx="2">
                  <c:v>0.0658319351453851</c:v>
                </c:pt>
                <c:pt idx="3">
                  <c:v>0.0673866436847552</c:v>
                </c:pt>
                <c:pt idx="4">
                  <c:v>0.0689413522241254</c:v>
                </c:pt>
                <c:pt idx="5">
                  <c:v>0.0704960607634956</c:v>
                </c:pt>
                <c:pt idx="6">
                  <c:v>0.0720507693028658</c:v>
                </c:pt>
                <c:pt idx="7">
                  <c:v>0.073605477842236</c:v>
                </c:pt>
                <c:pt idx="8">
                  <c:v>0.0751601863816061</c:v>
                </c:pt>
                <c:pt idx="9">
                  <c:v>0.0767148949209763</c:v>
                </c:pt>
                <c:pt idx="10">
                  <c:v>0.0782696034603466</c:v>
                </c:pt>
                <c:pt idx="11">
                  <c:v>0.0798243119997168</c:v>
                </c:pt>
                <c:pt idx="12">
                  <c:v>0.081379020539087</c:v>
                </c:pt>
                <c:pt idx="13">
                  <c:v>0.0829337290784569</c:v>
                </c:pt>
                <c:pt idx="14">
                  <c:v>0.0844884376178267</c:v>
                </c:pt>
                <c:pt idx="15">
                  <c:v>0.0860431461571964</c:v>
                </c:pt>
                <c:pt idx="16">
                  <c:v>0.0875978546965662</c:v>
                </c:pt>
                <c:pt idx="17">
                  <c:v>0.089152563235936</c:v>
                </c:pt>
                <c:pt idx="18">
                  <c:v>0.0907072717753059</c:v>
                </c:pt>
                <c:pt idx="19">
                  <c:v>0.0922619803146756</c:v>
                </c:pt>
                <c:pt idx="20">
                  <c:v>0.0938166888540454</c:v>
                </c:pt>
                <c:pt idx="21">
                  <c:v>0.0953713973934149</c:v>
                </c:pt>
                <c:pt idx="22">
                  <c:v>0.0969261059327847</c:v>
                </c:pt>
                <c:pt idx="23">
                  <c:v>0.0984808144721249</c:v>
                </c:pt>
                <c:pt idx="24">
                  <c:v>0.100035523011287</c:v>
                </c:pt>
                <c:pt idx="25">
                  <c:v>0.101590231550449</c:v>
                </c:pt>
                <c:pt idx="26">
                  <c:v>0.103144940089611</c:v>
                </c:pt>
                <c:pt idx="27">
                  <c:v>0.104699648628773</c:v>
                </c:pt>
                <c:pt idx="28">
                  <c:v>0.106254357168956</c:v>
                </c:pt>
                <c:pt idx="29">
                  <c:v>0.107809065708217</c:v>
                </c:pt>
                <c:pt idx="30">
                  <c:v>0.109363774247477</c:v>
                </c:pt>
                <c:pt idx="31">
                  <c:v>0.110918482786737</c:v>
                </c:pt>
                <c:pt idx="32">
                  <c:v>0.112473191325996</c:v>
                </c:pt>
                <c:pt idx="33">
                  <c:v>0.114027899865257</c:v>
                </c:pt>
                <c:pt idx="34">
                  <c:v>0.115582608404517</c:v>
                </c:pt>
                <c:pt idx="35">
                  <c:v>0.117137316943777</c:v>
                </c:pt>
                <c:pt idx="36">
                  <c:v>0.118692025483036</c:v>
                </c:pt>
                <c:pt idx="37">
                  <c:v>0.120246734022295</c:v>
                </c:pt>
                <c:pt idx="38">
                  <c:v>0.121801442561554</c:v>
                </c:pt>
                <c:pt idx="39">
                  <c:v>0.123356151100812</c:v>
                </c:pt>
                <c:pt idx="40">
                  <c:v>0.124910859640071</c:v>
                </c:pt>
                <c:pt idx="41">
                  <c:v>0.12646556817933</c:v>
                </c:pt>
                <c:pt idx="42">
                  <c:v>0.128020276718588</c:v>
                </c:pt>
                <c:pt idx="43">
                  <c:v>0.129574985257847</c:v>
                </c:pt>
                <c:pt idx="44">
                  <c:v>0.131129693797106</c:v>
                </c:pt>
                <c:pt idx="45">
                  <c:v>0.132684402336364</c:v>
                </c:pt>
                <c:pt idx="46">
                  <c:v>0.134239110875623</c:v>
                </c:pt>
                <c:pt idx="47">
                  <c:v>0.135793819414882</c:v>
                </c:pt>
                <c:pt idx="48">
                  <c:v>0.13734852795414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NOK'!$K$176:$K$225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9"/>
          <c:order val="9"/>
          <c:tx>
            <c:strRef>
              <c:f>'Portefølje med Eiendom i NOK'!$L$175</c:f>
              <c:strCache>
                <c:ptCount val="1"/>
                <c:pt idx="0">
                  <c:v>Industri - Danmark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'Portefølje med Eiendom i NOK'!$B$176:$B$225</c:f>
              <c:numCache>
                <c:formatCode>[=0]0;[&gt;0]0.00</c:formatCode>
                <c:ptCount val="50"/>
                <c:pt idx="0">
                  <c:v>0.0627225180666817</c:v>
                </c:pt>
                <c:pt idx="1">
                  <c:v>0.0642772266060193</c:v>
                </c:pt>
                <c:pt idx="2">
                  <c:v>0.0658319351453851</c:v>
                </c:pt>
                <c:pt idx="3">
                  <c:v>0.0673866436847552</c:v>
                </c:pt>
                <c:pt idx="4">
                  <c:v>0.0689413522241254</c:v>
                </c:pt>
                <c:pt idx="5">
                  <c:v>0.0704960607634956</c:v>
                </c:pt>
                <c:pt idx="6">
                  <c:v>0.0720507693028658</c:v>
                </c:pt>
                <c:pt idx="7">
                  <c:v>0.073605477842236</c:v>
                </c:pt>
                <c:pt idx="8">
                  <c:v>0.0751601863816061</c:v>
                </c:pt>
                <c:pt idx="9">
                  <c:v>0.0767148949209763</c:v>
                </c:pt>
                <c:pt idx="10">
                  <c:v>0.0782696034603466</c:v>
                </c:pt>
                <c:pt idx="11">
                  <c:v>0.0798243119997168</c:v>
                </c:pt>
                <c:pt idx="12">
                  <c:v>0.081379020539087</c:v>
                </c:pt>
                <c:pt idx="13">
                  <c:v>0.0829337290784569</c:v>
                </c:pt>
                <c:pt idx="14">
                  <c:v>0.0844884376178267</c:v>
                </c:pt>
                <c:pt idx="15">
                  <c:v>0.0860431461571964</c:v>
                </c:pt>
                <c:pt idx="16">
                  <c:v>0.0875978546965662</c:v>
                </c:pt>
                <c:pt idx="17">
                  <c:v>0.089152563235936</c:v>
                </c:pt>
                <c:pt idx="18">
                  <c:v>0.0907072717753059</c:v>
                </c:pt>
                <c:pt idx="19">
                  <c:v>0.0922619803146756</c:v>
                </c:pt>
                <c:pt idx="20">
                  <c:v>0.0938166888540454</c:v>
                </c:pt>
                <c:pt idx="21">
                  <c:v>0.0953713973934149</c:v>
                </c:pt>
                <c:pt idx="22">
                  <c:v>0.0969261059327847</c:v>
                </c:pt>
                <c:pt idx="23">
                  <c:v>0.0984808144721249</c:v>
                </c:pt>
                <c:pt idx="24">
                  <c:v>0.100035523011287</c:v>
                </c:pt>
                <c:pt idx="25">
                  <c:v>0.101590231550449</c:v>
                </c:pt>
                <c:pt idx="26">
                  <c:v>0.103144940089611</c:v>
                </c:pt>
                <c:pt idx="27">
                  <c:v>0.104699648628773</c:v>
                </c:pt>
                <c:pt idx="28">
                  <c:v>0.106254357168956</c:v>
                </c:pt>
                <c:pt idx="29">
                  <c:v>0.107809065708217</c:v>
                </c:pt>
                <c:pt idx="30">
                  <c:v>0.109363774247477</c:v>
                </c:pt>
                <c:pt idx="31">
                  <c:v>0.110918482786737</c:v>
                </c:pt>
                <c:pt idx="32">
                  <c:v>0.112473191325996</c:v>
                </c:pt>
                <c:pt idx="33">
                  <c:v>0.114027899865257</c:v>
                </c:pt>
                <c:pt idx="34">
                  <c:v>0.115582608404517</c:v>
                </c:pt>
                <c:pt idx="35">
                  <c:v>0.117137316943777</c:v>
                </c:pt>
                <c:pt idx="36">
                  <c:v>0.118692025483036</c:v>
                </c:pt>
                <c:pt idx="37">
                  <c:v>0.120246734022295</c:v>
                </c:pt>
                <c:pt idx="38">
                  <c:v>0.121801442561554</c:v>
                </c:pt>
                <c:pt idx="39">
                  <c:v>0.123356151100812</c:v>
                </c:pt>
                <c:pt idx="40">
                  <c:v>0.124910859640071</c:v>
                </c:pt>
                <c:pt idx="41">
                  <c:v>0.12646556817933</c:v>
                </c:pt>
                <c:pt idx="42">
                  <c:v>0.128020276718588</c:v>
                </c:pt>
                <c:pt idx="43">
                  <c:v>0.129574985257847</c:v>
                </c:pt>
                <c:pt idx="44">
                  <c:v>0.131129693797106</c:v>
                </c:pt>
                <c:pt idx="45">
                  <c:v>0.132684402336364</c:v>
                </c:pt>
                <c:pt idx="46">
                  <c:v>0.134239110875623</c:v>
                </c:pt>
                <c:pt idx="47">
                  <c:v>0.135793819414882</c:v>
                </c:pt>
                <c:pt idx="48">
                  <c:v>0.13734852795414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NOK'!$L$176:$L$225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0"/>
          <c:order val="10"/>
          <c:tx>
            <c:strRef>
              <c:f>'Portefølje med Eiendom i NOK'!$M$175</c:f>
              <c:strCache>
                <c:ptCount val="1"/>
                <c:pt idx="0">
                  <c:v>Bolig - Danmark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cat>
            <c:numRef>
              <c:f>'Portefølje med Eiendom i NOK'!$B$176:$B$225</c:f>
              <c:numCache>
                <c:formatCode>[=0]0;[&gt;0]0.00</c:formatCode>
                <c:ptCount val="50"/>
                <c:pt idx="0">
                  <c:v>0.0627225180666817</c:v>
                </c:pt>
                <c:pt idx="1">
                  <c:v>0.0642772266060193</c:v>
                </c:pt>
                <c:pt idx="2">
                  <c:v>0.0658319351453851</c:v>
                </c:pt>
                <c:pt idx="3">
                  <c:v>0.0673866436847552</c:v>
                </c:pt>
                <c:pt idx="4">
                  <c:v>0.0689413522241254</c:v>
                </c:pt>
                <c:pt idx="5">
                  <c:v>0.0704960607634956</c:v>
                </c:pt>
                <c:pt idx="6">
                  <c:v>0.0720507693028658</c:v>
                </c:pt>
                <c:pt idx="7">
                  <c:v>0.073605477842236</c:v>
                </c:pt>
                <c:pt idx="8">
                  <c:v>0.0751601863816061</c:v>
                </c:pt>
                <c:pt idx="9">
                  <c:v>0.0767148949209763</c:v>
                </c:pt>
                <c:pt idx="10">
                  <c:v>0.0782696034603466</c:v>
                </c:pt>
                <c:pt idx="11">
                  <c:v>0.0798243119997168</c:v>
                </c:pt>
                <c:pt idx="12">
                  <c:v>0.081379020539087</c:v>
                </c:pt>
                <c:pt idx="13">
                  <c:v>0.0829337290784569</c:v>
                </c:pt>
                <c:pt idx="14">
                  <c:v>0.0844884376178267</c:v>
                </c:pt>
                <c:pt idx="15">
                  <c:v>0.0860431461571964</c:v>
                </c:pt>
                <c:pt idx="16">
                  <c:v>0.0875978546965662</c:v>
                </c:pt>
                <c:pt idx="17">
                  <c:v>0.089152563235936</c:v>
                </c:pt>
                <c:pt idx="18">
                  <c:v>0.0907072717753059</c:v>
                </c:pt>
                <c:pt idx="19">
                  <c:v>0.0922619803146756</c:v>
                </c:pt>
                <c:pt idx="20">
                  <c:v>0.0938166888540454</c:v>
                </c:pt>
                <c:pt idx="21">
                  <c:v>0.0953713973934149</c:v>
                </c:pt>
                <c:pt idx="22">
                  <c:v>0.0969261059327847</c:v>
                </c:pt>
                <c:pt idx="23">
                  <c:v>0.0984808144721249</c:v>
                </c:pt>
                <c:pt idx="24">
                  <c:v>0.100035523011287</c:v>
                </c:pt>
                <c:pt idx="25">
                  <c:v>0.101590231550449</c:v>
                </c:pt>
                <c:pt idx="26">
                  <c:v>0.103144940089611</c:v>
                </c:pt>
                <c:pt idx="27">
                  <c:v>0.104699648628773</c:v>
                </c:pt>
                <c:pt idx="28">
                  <c:v>0.106254357168956</c:v>
                </c:pt>
                <c:pt idx="29">
                  <c:v>0.107809065708217</c:v>
                </c:pt>
                <c:pt idx="30">
                  <c:v>0.109363774247477</c:v>
                </c:pt>
                <c:pt idx="31">
                  <c:v>0.110918482786737</c:v>
                </c:pt>
                <c:pt idx="32">
                  <c:v>0.112473191325996</c:v>
                </c:pt>
                <c:pt idx="33">
                  <c:v>0.114027899865257</c:v>
                </c:pt>
                <c:pt idx="34">
                  <c:v>0.115582608404517</c:v>
                </c:pt>
                <c:pt idx="35">
                  <c:v>0.117137316943777</c:v>
                </c:pt>
                <c:pt idx="36">
                  <c:v>0.118692025483036</c:v>
                </c:pt>
                <c:pt idx="37">
                  <c:v>0.120246734022295</c:v>
                </c:pt>
                <c:pt idx="38">
                  <c:v>0.121801442561554</c:v>
                </c:pt>
                <c:pt idx="39">
                  <c:v>0.123356151100812</c:v>
                </c:pt>
                <c:pt idx="40">
                  <c:v>0.124910859640071</c:v>
                </c:pt>
                <c:pt idx="41">
                  <c:v>0.12646556817933</c:v>
                </c:pt>
                <c:pt idx="42">
                  <c:v>0.128020276718588</c:v>
                </c:pt>
                <c:pt idx="43">
                  <c:v>0.129574985257847</c:v>
                </c:pt>
                <c:pt idx="44">
                  <c:v>0.131129693797106</c:v>
                </c:pt>
                <c:pt idx="45">
                  <c:v>0.132684402336364</c:v>
                </c:pt>
                <c:pt idx="46">
                  <c:v>0.134239110875623</c:v>
                </c:pt>
                <c:pt idx="47">
                  <c:v>0.135793819414882</c:v>
                </c:pt>
                <c:pt idx="48">
                  <c:v>0.13734852795414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NOK'!$M$176:$M$225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1"/>
          <c:order val="11"/>
          <c:tx>
            <c:strRef>
              <c:f>'Portefølje med Eiendom i NOK'!$N$175</c:f>
              <c:strCache>
                <c:ptCount val="1"/>
                <c:pt idx="0">
                  <c:v>Andre - Danmark</c:v>
                </c:pt>
              </c:strCache>
            </c:strRef>
          </c:tx>
          <c:spPr>
            <a:solidFill>
              <a:schemeClr val="dk1">
                <a:tint val="30000"/>
              </a:schemeClr>
            </a:solidFill>
            <a:ln>
              <a:noFill/>
            </a:ln>
            <a:effectLst/>
          </c:spPr>
          <c:cat>
            <c:numRef>
              <c:f>'Portefølje med Eiendom i NOK'!$B$176:$B$225</c:f>
              <c:numCache>
                <c:formatCode>[=0]0;[&gt;0]0.00</c:formatCode>
                <c:ptCount val="50"/>
                <c:pt idx="0">
                  <c:v>0.0627225180666817</c:v>
                </c:pt>
                <c:pt idx="1">
                  <c:v>0.0642772266060193</c:v>
                </c:pt>
                <c:pt idx="2">
                  <c:v>0.0658319351453851</c:v>
                </c:pt>
                <c:pt idx="3">
                  <c:v>0.0673866436847552</c:v>
                </c:pt>
                <c:pt idx="4">
                  <c:v>0.0689413522241254</c:v>
                </c:pt>
                <c:pt idx="5">
                  <c:v>0.0704960607634956</c:v>
                </c:pt>
                <c:pt idx="6">
                  <c:v>0.0720507693028658</c:v>
                </c:pt>
                <c:pt idx="7">
                  <c:v>0.073605477842236</c:v>
                </c:pt>
                <c:pt idx="8">
                  <c:v>0.0751601863816061</c:v>
                </c:pt>
                <c:pt idx="9">
                  <c:v>0.0767148949209763</c:v>
                </c:pt>
                <c:pt idx="10">
                  <c:v>0.0782696034603466</c:v>
                </c:pt>
                <c:pt idx="11">
                  <c:v>0.0798243119997168</c:v>
                </c:pt>
                <c:pt idx="12">
                  <c:v>0.081379020539087</c:v>
                </c:pt>
                <c:pt idx="13">
                  <c:v>0.0829337290784569</c:v>
                </c:pt>
                <c:pt idx="14">
                  <c:v>0.0844884376178267</c:v>
                </c:pt>
                <c:pt idx="15">
                  <c:v>0.0860431461571964</c:v>
                </c:pt>
                <c:pt idx="16">
                  <c:v>0.0875978546965662</c:v>
                </c:pt>
                <c:pt idx="17">
                  <c:v>0.089152563235936</c:v>
                </c:pt>
                <c:pt idx="18">
                  <c:v>0.0907072717753059</c:v>
                </c:pt>
                <c:pt idx="19">
                  <c:v>0.0922619803146756</c:v>
                </c:pt>
                <c:pt idx="20">
                  <c:v>0.0938166888540454</c:v>
                </c:pt>
                <c:pt idx="21">
                  <c:v>0.0953713973934149</c:v>
                </c:pt>
                <c:pt idx="22">
                  <c:v>0.0969261059327847</c:v>
                </c:pt>
                <c:pt idx="23">
                  <c:v>0.0984808144721249</c:v>
                </c:pt>
                <c:pt idx="24">
                  <c:v>0.100035523011287</c:v>
                </c:pt>
                <c:pt idx="25">
                  <c:v>0.101590231550449</c:v>
                </c:pt>
                <c:pt idx="26">
                  <c:v>0.103144940089611</c:v>
                </c:pt>
                <c:pt idx="27">
                  <c:v>0.104699648628773</c:v>
                </c:pt>
                <c:pt idx="28">
                  <c:v>0.106254357168956</c:v>
                </c:pt>
                <c:pt idx="29">
                  <c:v>0.107809065708217</c:v>
                </c:pt>
                <c:pt idx="30">
                  <c:v>0.109363774247477</c:v>
                </c:pt>
                <c:pt idx="31">
                  <c:v>0.110918482786737</c:v>
                </c:pt>
                <c:pt idx="32">
                  <c:v>0.112473191325996</c:v>
                </c:pt>
                <c:pt idx="33">
                  <c:v>0.114027899865257</c:v>
                </c:pt>
                <c:pt idx="34">
                  <c:v>0.115582608404517</c:v>
                </c:pt>
                <c:pt idx="35">
                  <c:v>0.117137316943777</c:v>
                </c:pt>
                <c:pt idx="36">
                  <c:v>0.118692025483036</c:v>
                </c:pt>
                <c:pt idx="37">
                  <c:v>0.120246734022295</c:v>
                </c:pt>
                <c:pt idx="38">
                  <c:v>0.121801442561554</c:v>
                </c:pt>
                <c:pt idx="39">
                  <c:v>0.123356151100812</c:v>
                </c:pt>
                <c:pt idx="40">
                  <c:v>0.124910859640071</c:v>
                </c:pt>
                <c:pt idx="41">
                  <c:v>0.12646556817933</c:v>
                </c:pt>
                <c:pt idx="42">
                  <c:v>0.128020276718588</c:v>
                </c:pt>
                <c:pt idx="43">
                  <c:v>0.129574985257847</c:v>
                </c:pt>
                <c:pt idx="44">
                  <c:v>0.131129693797106</c:v>
                </c:pt>
                <c:pt idx="45">
                  <c:v>0.132684402336364</c:v>
                </c:pt>
                <c:pt idx="46">
                  <c:v>0.134239110875623</c:v>
                </c:pt>
                <c:pt idx="47">
                  <c:v>0.135793819414882</c:v>
                </c:pt>
                <c:pt idx="48">
                  <c:v>0.13734852795414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NOK'!$N$176:$N$225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2"/>
          <c:order val="12"/>
          <c:tx>
            <c:strRef>
              <c:f>'Portefølje med Eiendom i NOK'!$O$175</c:f>
              <c:strCache>
                <c:ptCount val="1"/>
                <c:pt idx="0">
                  <c:v>Handel - Sverige</c:v>
                </c:pt>
              </c:strCache>
            </c:strRef>
          </c:tx>
          <c:spPr>
            <a:solidFill>
              <a:schemeClr val="dk1">
                <a:tint val="60000"/>
              </a:schemeClr>
            </a:solidFill>
            <a:ln>
              <a:noFill/>
            </a:ln>
            <a:effectLst/>
          </c:spPr>
          <c:cat>
            <c:numRef>
              <c:f>'Portefølje med Eiendom i NOK'!$B$176:$B$225</c:f>
              <c:numCache>
                <c:formatCode>[=0]0;[&gt;0]0.00</c:formatCode>
                <c:ptCount val="50"/>
                <c:pt idx="0">
                  <c:v>0.0627225180666817</c:v>
                </c:pt>
                <c:pt idx="1">
                  <c:v>0.0642772266060193</c:v>
                </c:pt>
                <c:pt idx="2">
                  <c:v>0.0658319351453851</c:v>
                </c:pt>
                <c:pt idx="3">
                  <c:v>0.0673866436847552</c:v>
                </c:pt>
                <c:pt idx="4">
                  <c:v>0.0689413522241254</c:v>
                </c:pt>
                <c:pt idx="5">
                  <c:v>0.0704960607634956</c:v>
                </c:pt>
                <c:pt idx="6">
                  <c:v>0.0720507693028658</c:v>
                </c:pt>
                <c:pt idx="7">
                  <c:v>0.073605477842236</c:v>
                </c:pt>
                <c:pt idx="8">
                  <c:v>0.0751601863816061</c:v>
                </c:pt>
                <c:pt idx="9">
                  <c:v>0.0767148949209763</c:v>
                </c:pt>
                <c:pt idx="10">
                  <c:v>0.0782696034603466</c:v>
                </c:pt>
                <c:pt idx="11">
                  <c:v>0.0798243119997168</c:v>
                </c:pt>
                <c:pt idx="12">
                  <c:v>0.081379020539087</c:v>
                </c:pt>
                <c:pt idx="13">
                  <c:v>0.0829337290784569</c:v>
                </c:pt>
                <c:pt idx="14">
                  <c:v>0.0844884376178267</c:v>
                </c:pt>
                <c:pt idx="15">
                  <c:v>0.0860431461571964</c:v>
                </c:pt>
                <c:pt idx="16">
                  <c:v>0.0875978546965662</c:v>
                </c:pt>
                <c:pt idx="17">
                  <c:v>0.089152563235936</c:v>
                </c:pt>
                <c:pt idx="18">
                  <c:v>0.0907072717753059</c:v>
                </c:pt>
                <c:pt idx="19">
                  <c:v>0.0922619803146756</c:v>
                </c:pt>
                <c:pt idx="20">
                  <c:v>0.0938166888540454</c:v>
                </c:pt>
                <c:pt idx="21">
                  <c:v>0.0953713973934149</c:v>
                </c:pt>
                <c:pt idx="22">
                  <c:v>0.0969261059327847</c:v>
                </c:pt>
                <c:pt idx="23">
                  <c:v>0.0984808144721249</c:v>
                </c:pt>
                <c:pt idx="24">
                  <c:v>0.100035523011287</c:v>
                </c:pt>
                <c:pt idx="25">
                  <c:v>0.101590231550449</c:v>
                </c:pt>
                <c:pt idx="26">
                  <c:v>0.103144940089611</c:v>
                </c:pt>
                <c:pt idx="27">
                  <c:v>0.104699648628773</c:v>
                </c:pt>
                <c:pt idx="28">
                  <c:v>0.106254357168956</c:v>
                </c:pt>
                <c:pt idx="29">
                  <c:v>0.107809065708217</c:v>
                </c:pt>
                <c:pt idx="30">
                  <c:v>0.109363774247477</c:v>
                </c:pt>
                <c:pt idx="31">
                  <c:v>0.110918482786737</c:v>
                </c:pt>
                <c:pt idx="32">
                  <c:v>0.112473191325996</c:v>
                </c:pt>
                <c:pt idx="33">
                  <c:v>0.114027899865257</c:v>
                </c:pt>
                <c:pt idx="34">
                  <c:v>0.115582608404517</c:v>
                </c:pt>
                <c:pt idx="35">
                  <c:v>0.117137316943777</c:v>
                </c:pt>
                <c:pt idx="36">
                  <c:v>0.118692025483036</c:v>
                </c:pt>
                <c:pt idx="37">
                  <c:v>0.120246734022295</c:v>
                </c:pt>
                <c:pt idx="38">
                  <c:v>0.121801442561554</c:v>
                </c:pt>
                <c:pt idx="39">
                  <c:v>0.123356151100812</c:v>
                </c:pt>
                <c:pt idx="40">
                  <c:v>0.124910859640071</c:v>
                </c:pt>
                <c:pt idx="41">
                  <c:v>0.12646556817933</c:v>
                </c:pt>
                <c:pt idx="42">
                  <c:v>0.128020276718588</c:v>
                </c:pt>
                <c:pt idx="43">
                  <c:v>0.129574985257847</c:v>
                </c:pt>
                <c:pt idx="44">
                  <c:v>0.131129693797106</c:v>
                </c:pt>
                <c:pt idx="45">
                  <c:v>0.132684402336364</c:v>
                </c:pt>
                <c:pt idx="46">
                  <c:v>0.134239110875623</c:v>
                </c:pt>
                <c:pt idx="47">
                  <c:v>0.135793819414882</c:v>
                </c:pt>
                <c:pt idx="48">
                  <c:v>0.13734852795414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NOK'!$O$176:$O$225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3"/>
          <c:order val="13"/>
          <c:tx>
            <c:strRef>
              <c:f>'Portefølje med Eiendom i NOK'!$P$175</c:f>
              <c:strCache>
                <c:ptCount val="1"/>
                <c:pt idx="0">
                  <c:v>Kontor - Sverige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noFill/>
            </a:ln>
            <a:effectLst/>
          </c:spPr>
          <c:cat>
            <c:numRef>
              <c:f>'Portefølje med Eiendom i NOK'!$B$176:$B$225</c:f>
              <c:numCache>
                <c:formatCode>[=0]0;[&gt;0]0.00</c:formatCode>
                <c:ptCount val="50"/>
                <c:pt idx="0">
                  <c:v>0.0627225180666817</c:v>
                </c:pt>
                <c:pt idx="1">
                  <c:v>0.0642772266060193</c:v>
                </c:pt>
                <c:pt idx="2">
                  <c:v>0.0658319351453851</c:v>
                </c:pt>
                <c:pt idx="3">
                  <c:v>0.0673866436847552</c:v>
                </c:pt>
                <c:pt idx="4">
                  <c:v>0.0689413522241254</c:v>
                </c:pt>
                <c:pt idx="5">
                  <c:v>0.0704960607634956</c:v>
                </c:pt>
                <c:pt idx="6">
                  <c:v>0.0720507693028658</c:v>
                </c:pt>
                <c:pt idx="7">
                  <c:v>0.073605477842236</c:v>
                </c:pt>
                <c:pt idx="8">
                  <c:v>0.0751601863816061</c:v>
                </c:pt>
                <c:pt idx="9">
                  <c:v>0.0767148949209763</c:v>
                </c:pt>
                <c:pt idx="10">
                  <c:v>0.0782696034603466</c:v>
                </c:pt>
                <c:pt idx="11">
                  <c:v>0.0798243119997168</c:v>
                </c:pt>
                <c:pt idx="12">
                  <c:v>0.081379020539087</c:v>
                </c:pt>
                <c:pt idx="13">
                  <c:v>0.0829337290784569</c:v>
                </c:pt>
                <c:pt idx="14">
                  <c:v>0.0844884376178267</c:v>
                </c:pt>
                <c:pt idx="15">
                  <c:v>0.0860431461571964</c:v>
                </c:pt>
                <c:pt idx="16">
                  <c:v>0.0875978546965662</c:v>
                </c:pt>
                <c:pt idx="17">
                  <c:v>0.089152563235936</c:v>
                </c:pt>
                <c:pt idx="18">
                  <c:v>0.0907072717753059</c:v>
                </c:pt>
                <c:pt idx="19">
                  <c:v>0.0922619803146756</c:v>
                </c:pt>
                <c:pt idx="20">
                  <c:v>0.0938166888540454</c:v>
                </c:pt>
                <c:pt idx="21">
                  <c:v>0.0953713973934149</c:v>
                </c:pt>
                <c:pt idx="22">
                  <c:v>0.0969261059327847</c:v>
                </c:pt>
                <c:pt idx="23">
                  <c:v>0.0984808144721249</c:v>
                </c:pt>
                <c:pt idx="24">
                  <c:v>0.100035523011287</c:v>
                </c:pt>
                <c:pt idx="25">
                  <c:v>0.101590231550449</c:v>
                </c:pt>
                <c:pt idx="26">
                  <c:v>0.103144940089611</c:v>
                </c:pt>
                <c:pt idx="27">
                  <c:v>0.104699648628773</c:v>
                </c:pt>
                <c:pt idx="28">
                  <c:v>0.106254357168956</c:v>
                </c:pt>
                <c:pt idx="29">
                  <c:v>0.107809065708217</c:v>
                </c:pt>
                <c:pt idx="30">
                  <c:v>0.109363774247477</c:v>
                </c:pt>
                <c:pt idx="31">
                  <c:v>0.110918482786737</c:v>
                </c:pt>
                <c:pt idx="32">
                  <c:v>0.112473191325996</c:v>
                </c:pt>
                <c:pt idx="33">
                  <c:v>0.114027899865257</c:v>
                </c:pt>
                <c:pt idx="34">
                  <c:v>0.115582608404517</c:v>
                </c:pt>
                <c:pt idx="35">
                  <c:v>0.117137316943777</c:v>
                </c:pt>
                <c:pt idx="36">
                  <c:v>0.118692025483036</c:v>
                </c:pt>
                <c:pt idx="37">
                  <c:v>0.120246734022295</c:v>
                </c:pt>
                <c:pt idx="38">
                  <c:v>0.121801442561554</c:v>
                </c:pt>
                <c:pt idx="39">
                  <c:v>0.123356151100812</c:v>
                </c:pt>
                <c:pt idx="40">
                  <c:v>0.124910859640071</c:v>
                </c:pt>
                <c:pt idx="41">
                  <c:v>0.12646556817933</c:v>
                </c:pt>
                <c:pt idx="42">
                  <c:v>0.128020276718588</c:v>
                </c:pt>
                <c:pt idx="43">
                  <c:v>0.129574985257847</c:v>
                </c:pt>
                <c:pt idx="44">
                  <c:v>0.131129693797106</c:v>
                </c:pt>
                <c:pt idx="45">
                  <c:v>0.132684402336364</c:v>
                </c:pt>
                <c:pt idx="46">
                  <c:v>0.134239110875623</c:v>
                </c:pt>
                <c:pt idx="47">
                  <c:v>0.135793819414882</c:v>
                </c:pt>
                <c:pt idx="48">
                  <c:v>0.13734852795414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NOK'!$P$176:$P$225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4"/>
          <c:order val="14"/>
          <c:tx>
            <c:strRef>
              <c:f>'Portefølje med Eiendom i NOK'!$Q$175</c:f>
              <c:strCache>
                <c:ptCount val="1"/>
                <c:pt idx="0">
                  <c:v>Industri - Sverige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'Portefølje med Eiendom i NOK'!$B$176:$B$225</c:f>
              <c:numCache>
                <c:formatCode>[=0]0;[&gt;0]0.00</c:formatCode>
                <c:ptCount val="50"/>
                <c:pt idx="0">
                  <c:v>0.0627225180666817</c:v>
                </c:pt>
                <c:pt idx="1">
                  <c:v>0.0642772266060193</c:v>
                </c:pt>
                <c:pt idx="2">
                  <c:v>0.0658319351453851</c:v>
                </c:pt>
                <c:pt idx="3">
                  <c:v>0.0673866436847552</c:v>
                </c:pt>
                <c:pt idx="4">
                  <c:v>0.0689413522241254</c:v>
                </c:pt>
                <c:pt idx="5">
                  <c:v>0.0704960607634956</c:v>
                </c:pt>
                <c:pt idx="6">
                  <c:v>0.0720507693028658</c:v>
                </c:pt>
                <c:pt idx="7">
                  <c:v>0.073605477842236</c:v>
                </c:pt>
                <c:pt idx="8">
                  <c:v>0.0751601863816061</c:v>
                </c:pt>
                <c:pt idx="9">
                  <c:v>0.0767148949209763</c:v>
                </c:pt>
                <c:pt idx="10">
                  <c:v>0.0782696034603466</c:v>
                </c:pt>
                <c:pt idx="11">
                  <c:v>0.0798243119997168</c:v>
                </c:pt>
                <c:pt idx="12">
                  <c:v>0.081379020539087</c:v>
                </c:pt>
                <c:pt idx="13">
                  <c:v>0.0829337290784569</c:v>
                </c:pt>
                <c:pt idx="14">
                  <c:v>0.0844884376178267</c:v>
                </c:pt>
                <c:pt idx="15">
                  <c:v>0.0860431461571964</c:v>
                </c:pt>
                <c:pt idx="16">
                  <c:v>0.0875978546965662</c:v>
                </c:pt>
                <c:pt idx="17">
                  <c:v>0.089152563235936</c:v>
                </c:pt>
                <c:pt idx="18">
                  <c:v>0.0907072717753059</c:v>
                </c:pt>
                <c:pt idx="19">
                  <c:v>0.0922619803146756</c:v>
                </c:pt>
                <c:pt idx="20">
                  <c:v>0.0938166888540454</c:v>
                </c:pt>
                <c:pt idx="21">
                  <c:v>0.0953713973934149</c:v>
                </c:pt>
                <c:pt idx="22">
                  <c:v>0.0969261059327847</c:v>
                </c:pt>
                <c:pt idx="23">
                  <c:v>0.0984808144721249</c:v>
                </c:pt>
                <c:pt idx="24">
                  <c:v>0.100035523011287</c:v>
                </c:pt>
                <c:pt idx="25">
                  <c:v>0.101590231550449</c:v>
                </c:pt>
                <c:pt idx="26">
                  <c:v>0.103144940089611</c:v>
                </c:pt>
                <c:pt idx="27">
                  <c:v>0.104699648628773</c:v>
                </c:pt>
                <c:pt idx="28">
                  <c:v>0.106254357168956</c:v>
                </c:pt>
                <c:pt idx="29">
                  <c:v>0.107809065708217</c:v>
                </c:pt>
                <c:pt idx="30">
                  <c:v>0.109363774247477</c:v>
                </c:pt>
                <c:pt idx="31">
                  <c:v>0.110918482786737</c:v>
                </c:pt>
                <c:pt idx="32">
                  <c:v>0.112473191325996</c:v>
                </c:pt>
                <c:pt idx="33">
                  <c:v>0.114027899865257</c:v>
                </c:pt>
                <c:pt idx="34">
                  <c:v>0.115582608404517</c:v>
                </c:pt>
                <c:pt idx="35">
                  <c:v>0.117137316943777</c:v>
                </c:pt>
                <c:pt idx="36">
                  <c:v>0.118692025483036</c:v>
                </c:pt>
                <c:pt idx="37">
                  <c:v>0.120246734022295</c:v>
                </c:pt>
                <c:pt idx="38">
                  <c:v>0.121801442561554</c:v>
                </c:pt>
                <c:pt idx="39">
                  <c:v>0.123356151100812</c:v>
                </c:pt>
                <c:pt idx="40">
                  <c:v>0.124910859640071</c:v>
                </c:pt>
                <c:pt idx="41">
                  <c:v>0.12646556817933</c:v>
                </c:pt>
                <c:pt idx="42">
                  <c:v>0.128020276718588</c:v>
                </c:pt>
                <c:pt idx="43">
                  <c:v>0.129574985257847</c:v>
                </c:pt>
                <c:pt idx="44">
                  <c:v>0.131129693797106</c:v>
                </c:pt>
                <c:pt idx="45">
                  <c:v>0.132684402336364</c:v>
                </c:pt>
                <c:pt idx="46">
                  <c:v>0.134239110875623</c:v>
                </c:pt>
                <c:pt idx="47">
                  <c:v>0.135793819414882</c:v>
                </c:pt>
                <c:pt idx="48">
                  <c:v>0.13734852795414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NOK'!$Q$176:$Q$225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1.66798324284512E-13</c:v>
                </c:pt>
                <c:pt idx="3">
                  <c:v>2.40292161168831E-13</c:v>
                </c:pt>
                <c:pt idx="4">
                  <c:v>3.13785889632934E-13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5"/>
          <c:order val="15"/>
          <c:tx>
            <c:strRef>
              <c:f>'Portefølje med Eiendom i NOK'!$R$175</c:f>
              <c:strCache>
                <c:ptCount val="1"/>
                <c:pt idx="0">
                  <c:v>Bolig - Sverige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'Portefølje med Eiendom i NOK'!$B$176:$B$225</c:f>
              <c:numCache>
                <c:formatCode>[=0]0;[&gt;0]0.00</c:formatCode>
                <c:ptCount val="50"/>
                <c:pt idx="0">
                  <c:v>0.0627225180666817</c:v>
                </c:pt>
                <c:pt idx="1">
                  <c:v>0.0642772266060193</c:v>
                </c:pt>
                <c:pt idx="2">
                  <c:v>0.0658319351453851</c:v>
                </c:pt>
                <c:pt idx="3">
                  <c:v>0.0673866436847552</c:v>
                </c:pt>
                <c:pt idx="4">
                  <c:v>0.0689413522241254</c:v>
                </c:pt>
                <c:pt idx="5">
                  <c:v>0.0704960607634956</c:v>
                </c:pt>
                <c:pt idx="6">
                  <c:v>0.0720507693028658</c:v>
                </c:pt>
                <c:pt idx="7">
                  <c:v>0.073605477842236</c:v>
                </c:pt>
                <c:pt idx="8">
                  <c:v>0.0751601863816061</c:v>
                </c:pt>
                <c:pt idx="9">
                  <c:v>0.0767148949209763</c:v>
                </c:pt>
                <c:pt idx="10">
                  <c:v>0.0782696034603466</c:v>
                </c:pt>
                <c:pt idx="11">
                  <c:v>0.0798243119997168</c:v>
                </c:pt>
                <c:pt idx="12">
                  <c:v>0.081379020539087</c:v>
                </c:pt>
                <c:pt idx="13">
                  <c:v>0.0829337290784569</c:v>
                </c:pt>
                <c:pt idx="14">
                  <c:v>0.0844884376178267</c:v>
                </c:pt>
                <c:pt idx="15">
                  <c:v>0.0860431461571964</c:v>
                </c:pt>
                <c:pt idx="16">
                  <c:v>0.0875978546965662</c:v>
                </c:pt>
                <c:pt idx="17">
                  <c:v>0.089152563235936</c:v>
                </c:pt>
                <c:pt idx="18">
                  <c:v>0.0907072717753059</c:v>
                </c:pt>
                <c:pt idx="19">
                  <c:v>0.0922619803146756</c:v>
                </c:pt>
                <c:pt idx="20">
                  <c:v>0.0938166888540454</c:v>
                </c:pt>
                <c:pt idx="21">
                  <c:v>0.0953713973934149</c:v>
                </c:pt>
                <c:pt idx="22">
                  <c:v>0.0969261059327847</c:v>
                </c:pt>
                <c:pt idx="23">
                  <c:v>0.0984808144721249</c:v>
                </c:pt>
                <c:pt idx="24">
                  <c:v>0.100035523011287</c:v>
                </c:pt>
                <c:pt idx="25">
                  <c:v>0.101590231550449</c:v>
                </c:pt>
                <c:pt idx="26">
                  <c:v>0.103144940089611</c:v>
                </c:pt>
                <c:pt idx="27">
                  <c:v>0.104699648628773</c:v>
                </c:pt>
                <c:pt idx="28">
                  <c:v>0.106254357168956</c:v>
                </c:pt>
                <c:pt idx="29">
                  <c:v>0.107809065708217</c:v>
                </c:pt>
                <c:pt idx="30">
                  <c:v>0.109363774247477</c:v>
                </c:pt>
                <c:pt idx="31">
                  <c:v>0.110918482786737</c:v>
                </c:pt>
                <c:pt idx="32">
                  <c:v>0.112473191325996</c:v>
                </c:pt>
                <c:pt idx="33">
                  <c:v>0.114027899865257</c:v>
                </c:pt>
                <c:pt idx="34">
                  <c:v>0.115582608404517</c:v>
                </c:pt>
                <c:pt idx="35">
                  <c:v>0.117137316943777</c:v>
                </c:pt>
                <c:pt idx="36">
                  <c:v>0.118692025483036</c:v>
                </c:pt>
                <c:pt idx="37">
                  <c:v>0.120246734022295</c:v>
                </c:pt>
                <c:pt idx="38">
                  <c:v>0.121801442561554</c:v>
                </c:pt>
                <c:pt idx="39">
                  <c:v>0.123356151100812</c:v>
                </c:pt>
                <c:pt idx="40">
                  <c:v>0.124910859640071</c:v>
                </c:pt>
                <c:pt idx="41">
                  <c:v>0.12646556817933</c:v>
                </c:pt>
                <c:pt idx="42">
                  <c:v>0.128020276718588</c:v>
                </c:pt>
                <c:pt idx="43">
                  <c:v>0.129574985257847</c:v>
                </c:pt>
                <c:pt idx="44">
                  <c:v>0.131129693797106</c:v>
                </c:pt>
                <c:pt idx="45">
                  <c:v>0.132684402336364</c:v>
                </c:pt>
                <c:pt idx="46">
                  <c:v>0.134239110875623</c:v>
                </c:pt>
                <c:pt idx="47">
                  <c:v>0.135793819414882</c:v>
                </c:pt>
                <c:pt idx="48">
                  <c:v>0.13734852795414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NOK'!$R$176:$R$225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3.87279021785841E-13</c:v>
                </c:pt>
                <c:pt idx="6">
                  <c:v>4.60772479199401E-13</c:v>
                </c:pt>
                <c:pt idx="7">
                  <c:v>5.34266207663503E-13</c:v>
                </c:pt>
                <c:pt idx="8">
                  <c:v>6.07751696191095E-13</c:v>
                </c:pt>
                <c:pt idx="9">
                  <c:v>6.81277083358634E-13</c:v>
                </c:pt>
                <c:pt idx="10">
                  <c:v>7.54741755204513E-13</c:v>
                </c:pt>
                <c:pt idx="11">
                  <c:v>8.28213365944297E-13</c:v>
                </c:pt>
                <c:pt idx="12">
                  <c:v>9.0170666072753E-13</c:v>
                </c:pt>
                <c:pt idx="13">
                  <c:v>9.71927399673334E-13</c:v>
                </c:pt>
                <c:pt idx="14">
                  <c:v>1.04115240734393E-12</c:v>
                </c:pt>
                <c:pt idx="15">
                  <c:v>1.11035833305628E-12</c:v>
                </c:pt>
                <c:pt idx="16">
                  <c:v>1.17957857023732E-12</c:v>
                </c:pt>
                <c:pt idx="17">
                  <c:v>1.24879620533314E-12</c:v>
                </c:pt>
                <c:pt idx="18">
                  <c:v>1.31802728453589E-12</c:v>
                </c:pt>
                <c:pt idx="19">
                  <c:v>1.38723060816304E-12</c:v>
                </c:pt>
                <c:pt idx="20">
                  <c:v>1.45647903460056E-12</c:v>
                </c:pt>
                <c:pt idx="21">
                  <c:v>1.52578470691278E-12</c:v>
                </c:pt>
                <c:pt idx="22">
                  <c:v>1.59501231666859E-12</c:v>
                </c:pt>
                <c:pt idx="23">
                  <c:v>1.68556447553876E-12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6"/>
          <c:order val="16"/>
          <c:tx>
            <c:strRef>
              <c:f>'Portefølje med Eiendom i NOK'!$S$175</c:f>
              <c:strCache>
                <c:ptCount val="1"/>
                <c:pt idx="0">
                  <c:v>Andre - Sverige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'Portefølje med Eiendom i NOK'!$B$176:$B$225</c:f>
              <c:numCache>
                <c:formatCode>[=0]0;[&gt;0]0.00</c:formatCode>
                <c:ptCount val="50"/>
                <c:pt idx="0">
                  <c:v>0.0627225180666817</c:v>
                </c:pt>
                <c:pt idx="1">
                  <c:v>0.0642772266060193</c:v>
                </c:pt>
                <c:pt idx="2">
                  <c:v>0.0658319351453851</c:v>
                </c:pt>
                <c:pt idx="3">
                  <c:v>0.0673866436847552</c:v>
                </c:pt>
                <c:pt idx="4">
                  <c:v>0.0689413522241254</c:v>
                </c:pt>
                <c:pt idx="5">
                  <c:v>0.0704960607634956</c:v>
                </c:pt>
                <c:pt idx="6">
                  <c:v>0.0720507693028658</c:v>
                </c:pt>
                <c:pt idx="7">
                  <c:v>0.073605477842236</c:v>
                </c:pt>
                <c:pt idx="8">
                  <c:v>0.0751601863816061</c:v>
                </c:pt>
                <c:pt idx="9">
                  <c:v>0.0767148949209763</c:v>
                </c:pt>
                <c:pt idx="10">
                  <c:v>0.0782696034603466</c:v>
                </c:pt>
                <c:pt idx="11">
                  <c:v>0.0798243119997168</c:v>
                </c:pt>
                <c:pt idx="12">
                  <c:v>0.081379020539087</c:v>
                </c:pt>
                <c:pt idx="13">
                  <c:v>0.0829337290784569</c:v>
                </c:pt>
                <c:pt idx="14">
                  <c:v>0.0844884376178267</c:v>
                </c:pt>
                <c:pt idx="15">
                  <c:v>0.0860431461571964</c:v>
                </c:pt>
                <c:pt idx="16">
                  <c:v>0.0875978546965662</c:v>
                </c:pt>
                <c:pt idx="17">
                  <c:v>0.089152563235936</c:v>
                </c:pt>
                <c:pt idx="18">
                  <c:v>0.0907072717753059</c:v>
                </c:pt>
                <c:pt idx="19">
                  <c:v>0.0922619803146756</c:v>
                </c:pt>
                <c:pt idx="20">
                  <c:v>0.0938166888540454</c:v>
                </c:pt>
                <c:pt idx="21">
                  <c:v>0.0953713973934149</c:v>
                </c:pt>
                <c:pt idx="22">
                  <c:v>0.0969261059327847</c:v>
                </c:pt>
                <c:pt idx="23">
                  <c:v>0.0984808144721249</c:v>
                </c:pt>
                <c:pt idx="24">
                  <c:v>0.100035523011287</c:v>
                </c:pt>
                <c:pt idx="25">
                  <c:v>0.101590231550449</c:v>
                </c:pt>
                <c:pt idx="26">
                  <c:v>0.103144940089611</c:v>
                </c:pt>
                <c:pt idx="27">
                  <c:v>0.104699648628773</c:v>
                </c:pt>
                <c:pt idx="28">
                  <c:v>0.106254357168956</c:v>
                </c:pt>
                <c:pt idx="29">
                  <c:v>0.107809065708217</c:v>
                </c:pt>
                <c:pt idx="30">
                  <c:v>0.109363774247477</c:v>
                </c:pt>
                <c:pt idx="31">
                  <c:v>0.110918482786737</c:v>
                </c:pt>
                <c:pt idx="32">
                  <c:v>0.112473191325996</c:v>
                </c:pt>
                <c:pt idx="33">
                  <c:v>0.114027899865257</c:v>
                </c:pt>
                <c:pt idx="34">
                  <c:v>0.115582608404517</c:v>
                </c:pt>
                <c:pt idx="35">
                  <c:v>0.117137316943777</c:v>
                </c:pt>
                <c:pt idx="36">
                  <c:v>0.118692025483036</c:v>
                </c:pt>
                <c:pt idx="37">
                  <c:v>0.120246734022295</c:v>
                </c:pt>
                <c:pt idx="38">
                  <c:v>0.121801442561554</c:v>
                </c:pt>
                <c:pt idx="39">
                  <c:v>0.123356151100812</c:v>
                </c:pt>
                <c:pt idx="40">
                  <c:v>0.124910859640071</c:v>
                </c:pt>
                <c:pt idx="41">
                  <c:v>0.12646556817933</c:v>
                </c:pt>
                <c:pt idx="42">
                  <c:v>0.128020276718588</c:v>
                </c:pt>
                <c:pt idx="43">
                  <c:v>0.129574985257847</c:v>
                </c:pt>
                <c:pt idx="44">
                  <c:v>0.131129693797106</c:v>
                </c:pt>
                <c:pt idx="45">
                  <c:v>0.132684402336364</c:v>
                </c:pt>
                <c:pt idx="46">
                  <c:v>0.134239110875623</c:v>
                </c:pt>
                <c:pt idx="47">
                  <c:v>0.135793819414882</c:v>
                </c:pt>
                <c:pt idx="48">
                  <c:v>0.13734852795414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NOK'!$S$176:$S$225</c:f>
              <c:numCache>
                <c:formatCode>[=0]0;[&gt;0]0.00</c:formatCode>
                <c:ptCount val="50"/>
                <c:pt idx="0">
                  <c:v>9.30017781536341E-15</c:v>
                </c:pt>
                <c:pt idx="1">
                  <c:v>8.94811568591392E-14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8672912"/>
        <c:axId val="-2135051184"/>
      </c:areaChart>
      <c:catAx>
        <c:axId val="-2088672912"/>
        <c:scaling>
          <c:orientation val="minMax"/>
        </c:scaling>
        <c:delete val="0"/>
        <c:axPos val="b"/>
        <c:numFmt formatCode="0.0\ 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35051184"/>
        <c:crosses val="autoZero"/>
        <c:auto val="1"/>
        <c:lblAlgn val="ctr"/>
        <c:lblOffset val="100"/>
        <c:tickLblSkip val="7"/>
        <c:noMultiLvlLbl val="0"/>
      </c:catAx>
      <c:valAx>
        <c:axId val="-213505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88672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4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Norge med dansk eiendom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'Portefølje med Eiendom i NOK'!$C$228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'Portefølje med Eiendom i NOK'!$B$229:$B$278</c:f>
              <c:numCache>
                <c:formatCode>[=0]0;[&gt;0]0.00</c:formatCode>
                <c:ptCount val="50"/>
                <c:pt idx="0">
                  <c:v>0.0616158801979279</c:v>
                </c:pt>
                <c:pt idx="1">
                  <c:v>0.0631931731836116</c:v>
                </c:pt>
                <c:pt idx="2">
                  <c:v>0.0647704661693271</c:v>
                </c:pt>
                <c:pt idx="3">
                  <c:v>0.0663477591550433</c:v>
                </c:pt>
                <c:pt idx="4">
                  <c:v>0.0679250521407592</c:v>
                </c:pt>
                <c:pt idx="5">
                  <c:v>0.069502345126475</c:v>
                </c:pt>
                <c:pt idx="6">
                  <c:v>0.0710796381121907</c:v>
                </c:pt>
                <c:pt idx="7">
                  <c:v>0.0726569310979066</c:v>
                </c:pt>
                <c:pt idx="8">
                  <c:v>0.0742342240836225</c:v>
                </c:pt>
                <c:pt idx="9">
                  <c:v>0.0758115170693384</c:v>
                </c:pt>
                <c:pt idx="10">
                  <c:v>0.0773888100550542</c:v>
                </c:pt>
                <c:pt idx="11">
                  <c:v>0.0789661030407701</c:v>
                </c:pt>
                <c:pt idx="12">
                  <c:v>0.0805433960264861</c:v>
                </c:pt>
                <c:pt idx="13">
                  <c:v>0.082120689012202</c:v>
                </c:pt>
                <c:pt idx="14">
                  <c:v>0.0836979819979179</c:v>
                </c:pt>
                <c:pt idx="15">
                  <c:v>0.0852752749836337</c:v>
                </c:pt>
                <c:pt idx="16">
                  <c:v>0.0868525679693495</c:v>
                </c:pt>
                <c:pt idx="17">
                  <c:v>0.0884298609550654</c:v>
                </c:pt>
                <c:pt idx="18">
                  <c:v>0.0900071539407813</c:v>
                </c:pt>
                <c:pt idx="19">
                  <c:v>0.0915844469264971</c:v>
                </c:pt>
                <c:pt idx="20">
                  <c:v>0.093161739912213</c:v>
                </c:pt>
                <c:pt idx="21">
                  <c:v>0.0947390328979289</c:v>
                </c:pt>
                <c:pt idx="22">
                  <c:v>0.0963163258836447</c:v>
                </c:pt>
                <c:pt idx="23">
                  <c:v>0.0978936188693606</c:v>
                </c:pt>
                <c:pt idx="24">
                  <c:v>0.0994709118550765</c:v>
                </c:pt>
                <c:pt idx="25">
                  <c:v>0.101048204840792</c:v>
                </c:pt>
                <c:pt idx="26">
                  <c:v>0.102625497826508</c:v>
                </c:pt>
                <c:pt idx="27">
                  <c:v>0.104202790812224</c:v>
                </c:pt>
                <c:pt idx="28">
                  <c:v>0.10578008379794</c:v>
                </c:pt>
                <c:pt idx="29">
                  <c:v>0.107357376783656</c:v>
                </c:pt>
                <c:pt idx="30">
                  <c:v>0.108934669769372</c:v>
                </c:pt>
                <c:pt idx="31">
                  <c:v>0.110511962755088</c:v>
                </c:pt>
                <c:pt idx="32">
                  <c:v>0.112089255740803</c:v>
                </c:pt>
                <c:pt idx="33">
                  <c:v>0.113666548726519</c:v>
                </c:pt>
                <c:pt idx="34">
                  <c:v>0.115243841712235</c:v>
                </c:pt>
                <c:pt idx="35">
                  <c:v>0.116821134697951</c:v>
                </c:pt>
                <c:pt idx="36">
                  <c:v>0.118398427683471</c:v>
                </c:pt>
                <c:pt idx="37">
                  <c:v>0.119975720668882</c:v>
                </c:pt>
                <c:pt idx="38">
                  <c:v>0.121553013654292</c:v>
                </c:pt>
                <c:pt idx="39">
                  <c:v>0.123130306639703</c:v>
                </c:pt>
                <c:pt idx="40">
                  <c:v>0.124707599625113</c:v>
                </c:pt>
                <c:pt idx="41">
                  <c:v>0.126284892610311</c:v>
                </c:pt>
                <c:pt idx="42">
                  <c:v>0.127862185595388</c:v>
                </c:pt>
                <c:pt idx="43">
                  <c:v>0.129439478580466</c:v>
                </c:pt>
                <c:pt idx="44">
                  <c:v>0.131016771565544</c:v>
                </c:pt>
                <c:pt idx="45">
                  <c:v>0.132594064550621</c:v>
                </c:pt>
                <c:pt idx="46">
                  <c:v>0.134171357535699</c:v>
                </c:pt>
                <c:pt idx="47">
                  <c:v>0.135748650520777</c:v>
                </c:pt>
                <c:pt idx="48">
                  <c:v>0.137325943507322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NOK'!$C$229:$C$278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0.0199555295371627</c:v>
                </c:pt>
                <c:pt idx="2">
                  <c:v>0.0399338296926177</c:v>
                </c:pt>
                <c:pt idx="3">
                  <c:v>0.059912129848082</c:v>
                </c:pt>
                <c:pt idx="4">
                  <c:v>0.079890430003542</c:v>
                </c:pt>
                <c:pt idx="5">
                  <c:v>0.0998687301590004</c:v>
                </c:pt>
                <c:pt idx="6">
                  <c:v>0.119847030314458</c:v>
                </c:pt>
                <c:pt idx="7">
                  <c:v>0.139825330469918</c:v>
                </c:pt>
                <c:pt idx="8">
                  <c:v>0.159803630625379</c:v>
                </c:pt>
                <c:pt idx="9">
                  <c:v>0.179781930780839</c:v>
                </c:pt>
                <c:pt idx="10">
                  <c:v>0.199760230936297</c:v>
                </c:pt>
                <c:pt idx="11">
                  <c:v>0.219738531091757</c:v>
                </c:pt>
                <c:pt idx="12">
                  <c:v>0.239716831247219</c:v>
                </c:pt>
                <c:pt idx="13">
                  <c:v>0.259695131402679</c:v>
                </c:pt>
                <c:pt idx="14">
                  <c:v>0.279673431558138</c:v>
                </c:pt>
                <c:pt idx="15">
                  <c:v>0.299651731713598</c:v>
                </c:pt>
                <c:pt idx="16">
                  <c:v>0.319630031869057</c:v>
                </c:pt>
                <c:pt idx="17">
                  <c:v>0.339608332024517</c:v>
                </c:pt>
                <c:pt idx="18">
                  <c:v>0.359586632179976</c:v>
                </c:pt>
                <c:pt idx="19">
                  <c:v>0.379564932335436</c:v>
                </c:pt>
                <c:pt idx="20">
                  <c:v>0.399543232490896</c:v>
                </c:pt>
                <c:pt idx="21">
                  <c:v>0.419521532646356</c:v>
                </c:pt>
                <c:pt idx="22">
                  <c:v>0.439499832801815</c:v>
                </c:pt>
                <c:pt idx="23">
                  <c:v>0.459478132957274</c:v>
                </c:pt>
                <c:pt idx="24">
                  <c:v>0.479456433112734</c:v>
                </c:pt>
                <c:pt idx="25">
                  <c:v>0.499434733268194</c:v>
                </c:pt>
                <c:pt idx="26">
                  <c:v>0.519413033423654</c:v>
                </c:pt>
                <c:pt idx="27">
                  <c:v>0.539391333579113</c:v>
                </c:pt>
                <c:pt idx="28">
                  <c:v>0.559369633734572</c:v>
                </c:pt>
                <c:pt idx="29">
                  <c:v>0.579347933890032</c:v>
                </c:pt>
                <c:pt idx="30">
                  <c:v>0.599326234045492</c:v>
                </c:pt>
                <c:pt idx="31">
                  <c:v>0.619304534200952</c:v>
                </c:pt>
                <c:pt idx="32">
                  <c:v>0.639282834356411</c:v>
                </c:pt>
                <c:pt idx="33">
                  <c:v>0.659261134511871</c:v>
                </c:pt>
                <c:pt idx="34">
                  <c:v>0.67923943466733</c:v>
                </c:pt>
                <c:pt idx="35">
                  <c:v>0.69921773482279</c:v>
                </c:pt>
                <c:pt idx="36">
                  <c:v>0.720185647713924</c:v>
                </c:pt>
                <c:pt idx="37">
                  <c:v>0.741709828651528</c:v>
                </c:pt>
                <c:pt idx="38">
                  <c:v>0.763234009589133</c:v>
                </c:pt>
                <c:pt idx="39">
                  <c:v>0.784758190526739</c:v>
                </c:pt>
                <c:pt idx="40">
                  <c:v>0.806282371464344</c:v>
                </c:pt>
                <c:pt idx="41">
                  <c:v>0.827806552398354</c:v>
                </c:pt>
                <c:pt idx="42">
                  <c:v>0.849330733330339</c:v>
                </c:pt>
                <c:pt idx="43">
                  <c:v>0.870854914262325</c:v>
                </c:pt>
                <c:pt idx="44">
                  <c:v>0.892379095194311</c:v>
                </c:pt>
                <c:pt idx="45">
                  <c:v>0.913903276126297</c:v>
                </c:pt>
                <c:pt idx="46">
                  <c:v>0.935427457058284</c:v>
                </c:pt>
                <c:pt idx="47">
                  <c:v>0.956951637990268</c:v>
                </c:pt>
                <c:pt idx="48">
                  <c:v>0.978475818933121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'Portefølje med Eiendom i NOK'!$D$228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'Portefølje med Eiendom i NOK'!$B$229:$B$278</c:f>
              <c:numCache>
                <c:formatCode>[=0]0;[&gt;0]0.00</c:formatCode>
                <c:ptCount val="50"/>
                <c:pt idx="0">
                  <c:v>0.0616158801979279</c:v>
                </c:pt>
                <c:pt idx="1">
                  <c:v>0.0631931731836116</c:v>
                </c:pt>
                <c:pt idx="2">
                  <c:v>0.0647704661693271</c:v>
                </c:pt>
                <c:pt idx="3">
                  <c:v>0.0663477591550433</c:v>
                </c:pt>
                <c:pt idx="4">
                  <c:v>0.0679250521407592</c:v>
                </c:pt>
                <c:pt idx="5">
                  <c:v>0.069502345126475</c:v>
                </c:pt>
                <c:pt idx="6">
                  <c:v>0.0710796381121907</c:v>
                </c:pt>
                <c:pt idx="7">
                  <c:v>0.0726569310979066</c:v>
                </c:pt>
                <c:pt idx="8">
                  <c:v>0.0742342240836225</c:v>
                </c:pt>
                <c:pt idx="9">
                  <c:v>0.0758115170693384</c:v>
                </c:pt>
                <c:pt idx="10">
                  <c:v>0.0773888100550542</c:v>
                </c:pt>
                <c:pt idx="11">
                  <c:v>0.0789661030407701</c:v>
                </c:pt>
                <c:pt idx="12">
                  <c:v>0.0805433960264861</c:v>
                </c:pt>
                <c:pt idx="13">
                  <c:v>0.082120689012202</c:v>
                </c:pt>
                <c:pt idx="14">
                  <c:v>0.0836979819979179</c:v>
                </c:pt>
                <c:pt idx="15">
                  <c:v>0.0852752749836337</c:v>
                </c:pt>
                <c:pt idx="16">
                  <c:v>0.0868525679693495</c:v>
                </c:pt>
                <c:pt idx="17">
                  <c:v>0.0884298609550654</c:v>
                </c:pt>
                <c:pt idx="18">
                  <c:v>0.0900071539407813</c:v>
                </c:pt>
                <c:pt idx="19">
                  <c:v>0.0915844469264971</c:v>
                </c:pt>
                <c:pt idx="20">
                  <c:v>0.093161739912213</c:v>
                </c:pt>
                <c:pt idx="21">
                  <c:v>0.0947390328979289</c:v>
                </c:pt>
                <c:pt idx="22">
                  <c:v>0.0963163258836447</c:v>
                </c:pt>
                <c:pt idx="23">
                  <c:v>0.0978936188693606</c:v>
                </c:pt>
                <c:pt idx="24">
                  <c:v>0.0994709118550765</c:v>
                </c:pt>
                <c:pt idx="25">
                  <c:v>0.101048204840792</c:v>
                </c:pt>
                <c:pt idx="26">
                  <c:v>0.102625497826508</c:v>
                </c:pt>
                <c:pt idx="27">
                  <c:v>0.104202790812224</c:v>
                </c:pt>
                <c:pt idx="28">
                  <c:v>0.10578008379794</c:v>
                </c:pt>
                <c:pt idx="29">
                  <c:v>0.107357376783656</c:v>
                </c:pt>
                <c:pt idx="30">
                  <c:v>0.108934669769372</c:v>
                </c:pt>
                <c:pt idx="31">
                  <c:v>0.110511962755088</c:v>
                </c:pt>
                <c:pt idx="32">
                  <c:v>0.112089255740803</c:v>
                </c:pt>
                <c:pt idx="33">
                  <c:v>0.113666548726519</c:v>
                </c:pt>
                <c:pt idx="34">
                  <c:v>0.115243841712235</c:v>
                </c:pt>
                <c:pt idx="35">
                  <c:v>0.116821134697951</c:v>
                </c:pt>
                <c:pt idx="36">
                  <c:v>0.118398427683471</c:v>
                </c:pt>
                <c:pt idx="37">
                  <c:v>0.119975720668882</c:v>
                </c:pt>
                <c:pt idx="38">
                  <c:v>0.121553013654292</c:v>
                </c:pt>
                <c:pt idx="39">
                  <c:v>0.123130306639703</c:v>
                </c:pt>
                <c:pt idx="40">
                  <c:v>0.124707599625113</c:v>
                </c:pt>
                <c:pt idx="41">
                  <c:v>0.126284892610311</c:v>
                </c:pt>
                <c:pt idx="42">
                  <c:v>0.127862185595388</c:v>
                </c:pt>
                <c:pt idx="43">
                  <c:v>0.129439478580466</c:v>
                </c:pt>
                <c:pt idx="44">
                  <c:v>0.131016771565544</c:v>
                </c:pt>
                <c:pt idx="45">
                  <c:v>0.132594064550621</c:v>
                </c:pt>
                <c:pt idx="46">
                  <c:v>0.134171357535699</c:v>
                </c:pt>
                <c:pt idx="47">
                  <c:v>0.135748650520777</c:v>
                </c:pt>
                <c:pt idx="48">
                  <c:v>0.137325943507322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NOK'!$D$229:$D$278</c:f>
              <c:numCache>
                <c:formatCode>[=0]0;[&gt;0]0.00</c:formatCode>
                <c:ptCount val="50"/>
                <c:pt idx="0">
                  <c:v>0.0</c:v>
                </c:pt>
                <c:pt idx="1">
                  <c:v>1.04795729385931E-13</c:v>
                </c:pt>
                <c:pt idx="2">
                  <c:v>1.4939134998504E-13</c:v>
                </c:pt>
                <c:pt idx="3">
                  <c:v>1.93364421696707E-13</c:v>
                </c:pt>
                <c:pt idx="4">
                  <c:v>2.37570813715893E-13</c:v>
                </c:pt>
                <c:pt idx="5">
                  <c:v>2.81863508228009E-13</c:v>
                </c:pt>
                <c:pt idx="6">
                  <c:v>3.26250311488696E-13</c:v>
                </c:pt>
                <c:pt idx="7">
                  <c:v>3.70562087959048E-13</c:v>
                </c:pt>
                <c:pt idx="8">
                  <c:v>4.14708198337443E-13</c:v>
                </c:pt>
                <c:pt idx="9">
                  <c:v>4.58982678253062E-13</c:v>
                </c:pt>
                <c:pt idx="10">
                  <c:v>5.03254556083466E-13</c:v>
                </c:pt>
                <c:pt idx="11">
                  <c:v>5.47520362381704E-13</c:v>
                </c:pt>
                <c:pt idx="12">
                  <c:v>5.9179570965906E-13</c:v>
                </c:pt>
                <c:pt idx="13">
                  <c:v>6.36065852765988E-13</c:v>
                </c:pt>
                <c:pt idx="14">
                  <c:v>6.80339465319868E-13</c:v>
                </c:pt>
                <c:pt idx="15">
                  <c:v>7.2459920008594E-13</c:v>
                </c:pt>
                <c:pt idx="16">
                  <c:v>7.68874547363296E-13</c:v>
                </c:pt>
                <c:pt idx="17">
                  <c:v>8.13139486299797E-13</c:v>
                </c:pt>
                <c:pt idx="18">
                  <c:v>8.57420037747581E-13</c:v>
                </c:pt>
                <c:pt idx="19">
                  <c:v>9.01693650301461E-13</c:v>
                </c:pt>
                <c:pt idx="20">
                  <c:v>9.45962058684913E-13</c:v>
                </c:pt>
                <c:pt idx="21">
                  <c:v>9.90237405962269E-13</c:v>
                </c:pt>
                <c:pt idx="22">
                  <c:v>1.03451622268658E-12</c:v>
                </c:pt>
                <c:pt idx="23">
                  <c:v>1.0787724880057E-12</c:v>
                </c:pt>
                <c:pt idx="24">
                  <c:v>1.12304263111263E-12</c:v>
                </c:pt>
                <c:pt idx="25">
                  <c:v>1.1673093047726E-12</c:v>
                </c:pt>
                <c:pt idx="26">
                  <c:v>1.21158638677343E-12</c:v>
                </c:pt>
                <c:pt idx="27">
                  <c:v>1.25584265209255E-12</c:v>
                </c:pt>
                <c:pt idx="28">
                  <c:v>1.30012667298729E-12</c:v>
                </c:pt>
                <c:pt idx="29">
                  <c:v>1.34439681609422E-12</c:v>
                </c:pt>
                <c:pt idx="30">
                  <c:v>1.38866348975419E-12</c:v>
                </c:pt>
                <c:pt idx="31">
                  <c:v>1.43294404120198E-12</c:v>
                </c:pt>
                <c:pt idx="32">
                  <c:v>1.477207245415E-12</c:v>
                </c:pt>
                <c:pt idx="33">
                  <c:v>1.52146698018107E-12</c:v>
                </c:pt>
                <c:pt idx="34">
                  <c:v>1.56575793996971E-12</c:v>
                </c:pt>
                <c:pt idx="35">
                  <c:v>1.61002461362969E-12</c:v>
                </c:pt>
                <c:pt idx="36">
                  <c:v>1.81245459179163E-12</c:v>
                </c:pt>
                <c:pt idx="37">
                  <c:v>2.10377505346915E-12</c:v>
                </c:pt>
                <c:pt idx="38">
                  <c:v>2.3951058150673E-12</c:v>
                </c:pt>
                <c:pt idx="39">
                  <c:v>2.68645695966629E-12</c:v>
                </c:pt>
                <c:pt idx="40">
                  <c:v>2.97775692992275E-12</c:v>
                </c:pt>
                <c:pt idx="41">
                  <c:v>3.53784211128139E-12</c:v>
                </c:pt>
                <c:pt idx="42">
                  <c:v>4.24923421102341E-12</c:v>
                </c:pt>
                <c:pt idx="43">
                  <c:v>4.96062826232935E-12</c:v>
                </c:pt>
                <c:pt idx="44">
                  <c:v>5.67200886952834E-12</c:v>
                </c:pt>
                <c:pt idx="45">
                  <c:v>6.38340161979167E-12</c:v>
                </c:pt>
                <c:pt idx="46">
                  <c:v>7.09478309435241E-12</c:v>
                </c:pt>
                <c:pt idx="47">
                  <c:v>7.80618104878617E-12</c:v>
                </c:pt>
                <c:pt idx="48">
                  <c:v>1.00219971210791E-11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'Portefølje med Eiendom i NOK'!$E$228</c:f>
              <c:strCache>
                <c:ptCount val="1"/>
                <c:pt idx="0">
                  <c:v>Obligasjoner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'Portefølje med Eiendom i NOK'!$B$229:$B$278</c:f>
              <c:numCache>
                <c:formatCode>[=0]0;[&gt;0]0.00</c:formatCode>
                <c:ptCount val="50"/>
                <c:pt idx="0">
                  <c:v>0.0616158801979279</c:v>
                </c:pt>
                <c:pt idx="1">
                  <c:v>0.0631931731836116</c:v>
                </c:pt>
                <c:pt idx="2">
                  <c:v>0.0647704661693271</c:v>
                </c:pt>
                <c:pt idx="3">
                  <c:v>0.0663477591550433</c:v>
                </c:pt>
                <c:pt idx="4">
                  <c:v>0.0679250521407592</c:v>
                </c:pt>
                <c:pt idx="5">
                  <c:v>0.069502345126475</c:v>
                </c:pt>
                <c:pt idx="6">
                  <c:v>0.0710796381121907</c:v>
                </c:pt>
                <c:pt idx="7">
                  <c:v>0.0726569310979066</c:v>
                </c:pt>
                <c:pt idx="8">
                  <c:v>0.0742342240836225</c:v>
                </c:pt>
                <c:pt idx="9">
                  <c:v>0.0758115170693384</c:v>
                </c:pt>
                <c:pt idx="10">
                  <c:v>0.0773888100550542</c:v>
                </c:pt>
                <c:pt idx="11">
                  <c:v>0.0789661030407701</c:v>
                </c:pt>
                <c:pt idx="12">
                  <c:v>0.0805433960264861</c:v>
                </c:pt>
                <c:pt idx="13">
                  <c:v>0.082120689012202</c:v>
                </c:pt>
                <c:pt idx="14">
                  <c:v>0.0836979819979179</c:v>
                </c:pt>
                <c:pt idx="15">
                  <c:v>0.0852752749836337</c:v>
                </c:pt>
                <c:pt idx="16">
                  <c:v>0.0868525679693495</c:v>
                </c:pt>
                <c:pt idx="17">
                  <c:v>0.0884298609550654</c:v>
                </c:pt>
                <c:pt idx="18">
                  <c:v>0.0900071539407813</c:v>
                </c:pt>
                <c:pt idx="19">
                  <c:v>0.0915844469264971</c:v>
                </c:pt>
                <c:pt idx="20">
                  <c:v>0.093161739912213</c:v>
                </c:pt>
                <c:pt idx="21">
                  <c:v>0.0947390328979289</c:v>
                </c:pt>
                <c:pt idx="22">
                  <c:v>0.0963163258836447</c:v>
                </c:pt>
                <c:pt idx="23">
                  <c:v>0.0978936188693606</c:v>
                </c:pt>
                <c:pt idx="24">
                  <c:v>0.0994709118550765</c:v>
                </c:pt>
                <c:pt idx="25">
                  <c:v>0.101048204840792</c:v>
                </c:pt>
                <c:pt idx="26">
                  <c:v>0.102625497826508</c:v>
                </c:pt>
                <c:pt idx="27">
                  <c:v>0.104202790812224</c:v>
                </c:pt>
                <c:pt idx="28">
                  <c:v>0.10578008379794</c:v>
                </c:pt>
                <c:pt idx="29">
                  <c:v>0.107357376783656</c:v>
                </c:pt>
                <c:pt idx="30">
                  <c:v>0.108934669769372</c:v>
                </c:pt>
                <c:pt idx="31">
                  <c:v>0.110511962755088</c:v>
                </c:pt>
                <c:pt idx="32">
                  <c:v>0.112089255740803</c:v>
                </c:pt>
                <c:pt idx="33">
                  <c:v>0.113666548726519</c:v>
                </c:pt>
                <c:pt idx="34">
                  <c:v>0.115243841712235</c:v>
                </c:pt>
                <c:pt idx="35">
                  <c:v>0.116821134697951</c:v>
                </c:pt>
                <c:pt idx="36">
                  <c:v>0.118398427683471</c:v>
                </c:pt>
                <c:pt idx="37">
                  <c:v>0.119975720668882</c:v>
                </c:pt>
                <c:pt idx="38">
                  <c:v>0.121553013654292</c:v>
                </c:pt>
                <c:pt idx="39">
                  <c:v>0.123130306639703</c:v>
                </c:pt>
                <c:pt idx="40">
                  <c:v>0.124707599625113</c:v>
                </c:pt>
                <c:pt idx="41">
                  <c:v>0.126284892610311</c:v>
                </c:pt>
                <c:pt idx="42">
                  <c:v>0.127862185595388</c:v>
                </c:pt>
                <c:pt idx="43">
                  <c:v>0.129439478580466</c:v>
                </c:pt>
                <c:pt idx="44">
                  <c:v>0.131016771565544</c:v>
                </c:pt>
                <c:pt idx="45">
                  <c:v>0.132594064550621</c:v>
                </c:pt>
                <c:pt idx="46">
                  <c:v>0.134171357535699</c:v>
                </c:pt>
                <c:pt idx="47">
                  <c:v>0.135748650520777</c:v>
                </c:pt>
                <c:pt idx="48">
                  <c:v>0.137325943507322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NOK'!$E$229:$E$278</c:f>
              <c:numCache>
                <c:formatCode>[=0]0;[&gt;0]0.00</c:formatCode>
                <c:ptCount val="50"/>
                <c:pt idx="0">
                  <c:v>0.966921346124137</c:v>
                </c:pt>
                <c:pt idx="1">
                  <c:v>0.939184924095779</c:v>
                </c:pt>
                <c:pt idx="2">
                  <c:v>0.91185112527566</c:v>
                </c:pt>
                <c:pt idx="3">
                  <c:v>0.884517326455529</c:v>
                </c:pt>
                <c:pt idx="4">
                  <c:v>0.857183527635404</c:v>
                </c:pt>
                <c:pt idx="5">
                  <c:v>0.829849728815281</c:v>
                </c:pt>
                <c:pt idx="6">
                  <c:v>0.802515929995158</c:v>
                </c:pt>
                <c:pt idx="7">
                  <c:v>0.775182131175034</c:v>
                </c:pt>
                <c:pt idx="8">
                  <c:v>0.747848332354907</c:v>
                </c:pt>
                <c:pt idx="9">
                  <c:v>0.720514533534782</c:v>
                </c:pt>
                <c:pt idx="10">
                  <c:v>0.693180734714659</c:v>
                </c:pt>
                <c:pt idx="11">
                  <c:v>0.665846935894534</c:v>
                </c:pt>
                <c:pt idx="12">
                  <c:v>0.638513137074408</c:v>
                </c:pt>
                <c:pt idx="13">
                  <c:v>0.611179338254283</c:v>
                </c:pt>
                <c:pt idx="14">
                  <c:v>0.583845539434158</c:v>
                </c:pt>
                <c:pt idx="15">
                  <c:v>0.556511740614033</c:v>
                </c:pt>
                <c:pt idx="16">
                  <c:v>0.52917794179391</c:v>
                </c:pt>
                <c:pt idx="17">
                  <c:v>0.501844142973785</c:v>
                </c:pt>
                <c:pt idx="18">
                  <c:v>0.47451034415366</c:v>
                </c:pt>
                <c:pt idx="19">
                  <c:v>0.447176545333535</c:v>
                </c:pt>
                <c:pt idx="20">
                  <c:v>0.41984274651341</c:v>
                </c:pt>
                <c:pt idx="21">
                  <c:v>0.392508947693285</c:v>
                </c:pt>
                <c:pt idx="22">
                  <c:v>0.365175148873162</c:v>
                </c:pt>
                <c:pt idx="23">
                  <c:v>0.337841350053037</c:v>
                </c:pt>
                <c:pt idx="24">
                  <c:v>0.310507551232912</c:v>
                </c:pt>
                <c:pt idx="25">
                  <c:v>0.283173752412787</c:v>
                </c:pt>
                <c:pt idx="26">
                  <c:v>0.255839953592662</c:v>
                </c:pt>
                <c:pt idx="27">
                  <c:v>0.228506154772539</c:v>
                </c:pt>
                <c:pt idx="28">
                  <c:v>0.201172355952414</c:v>
                </c:pt>
                <c:pt idx="29">
                  <c:v>0.173838557132289</c:v>
                </c:pt>
                <c:pt idx="30">
                  <c:v>0.146504758312164</c:v>
                </c:pt>
                <c:pt idx="31">
                  <c:v>0.119170959492039</c:v>
                </c:pt>
                <c:pt idx="32">
                  <c:v>0.0918371606719157</c:v>
                </c:pt>
                <c:pt idx="33">
                  <c:v>0.064503361851791</c:v>
                </c:pt>
                <c:pt idx="34">
                  <c:v>0.0371695630316659</c:v>
                </c:pt>
                <c:pt idx="35">
                  <c:v>0.00983576421154114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'Portefølje med Eiendom i NOK'!$F$228</c:f>
              <c:strCache>
                <c:ptCount val="1"/>
                <c:pt idx="0">
                  <c:v>Handel - Norge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cat>
            <c:numRef>
              <c:f>'Portefølje med Eiendom i NOK'!$B$229:$B$278</c:f>
              <c:numCache>
                <c:formatCode>[=0]0;[&gt;0]0.00</c:formatCode>
                <c:ptCount val="50"/>
                <c:pt idx="0">
                  <c:v>0.0616158801979279</c:v>
                </c:pt>
                <c:pt idx="1">
                  <c:v>0.0631931731836116</c:v>
                </c:pt>
                <c:pt idx="2">
                  <c:v>0.0647704661693271</c:v>
                </c:pt>
                <c:pt idx="3">
                  <c:v>0.0663477591550433</c:v>
                </c:pt>
                <c:pt idx="4">
                  <c:v>0.0679250521407592</c:v>
                </c:pt>
                <c:pt idx="5">
                  <c:v>0.069502345126475</c:v>
                </c:pt>
                <c:pt idx="6">
                  <c:v>0.0710796381121907</c:v>
                </c:pt>
                <c:pt idx="7">
                  <c:v>0.0726569310979066</c:v>
                </c:pt>
                <c:pt idx="8">
                  <c:v>0.0742342240836225</c:v>
                </c:pt>
                <c:pt idx="9">
                  <c:v>0.0758115170693384</c:v>
                </c:pt>
                <c:pt idx="10">
                  <c:v>0.0773888100550542</c:v>
                </c:pt>
                <c:pt idx="11">
                  <c:v>0.0789661030407701</c:v>
                </c:pt>
                <c:pt idx="12">
                  <c:v>0.0805433960264861</c:v>
                </c:pt>
                <c:pt idx="13">
                  <c:v>0.082120689012202</c:v>
                </c:pt>
                <c:pt idx="14">
                  <c:v>0.0836979819979179</c:v>
                </c:pt>
                <c:pt idx="15">
                  <c:v>0.0852752749836337</c:v>
                </c:pt>
                <c:pt idx="16">
                  <c:v>0.0868525679693495</c:v>
                </c:pt>
                <c:pt idx="17">
                  <c:v>0.0884298609550654</c:v>
                </c:pt>
                <c:pt idx="18">
                  <c:v>0.0900071539407813</c:v>
                </c:pt>
                <c:pt idx="19">
                  <c:v>0.0915844469264971</c:v>
                </c:pt>
                <c:pt idx="20">
                  <c:v>0.093161739912213</c:v>
                </c:pt>
                <c:pt idx="21">
                  <c:v>0.0947390328979289</c:v>
                </c:pt>
                <c:pt idx="22">
                  <c:v>0.0963163258836447</c:v>
                </c:pt>
                <c:pt idx="23">
                  <c:v>0.0978936188693606</c:v>
                </c:pt>
                <c:pt idx="24">
                  <c:v>0.0994709118550765</c:v>
                </c:pt>
                <c:pt idx="25">
                  <c:v>0.101048204840792</c:v>
                </c:pt>
                <c:pt idx="26">
                  <c:v>0.102625497826508</c:v>
                </c:pt>
                <c:pt idx="27">
                  <c:v>0.104202790812224</c:v>
                </c:pt>
                <c:pt idx="28">
                  <c:v>0.10578008379794</c:v>
                </c:pt>
                <c:pt idx="29">
                  <c:v>0.107357376783656</c:v>
                </c:pt>
                <c:pt idx="30">
                  <c:v>0.108934669769372</c:v>
                </c:pt>
                <c:pt idx="31">
                  <c:v>0.110511962755088</c:v>
                </c:pt>
                <c:pt idx="32">
                  <c:v>0.112089255740803</c:v>
                </c:pt>
                <c:pt idx="33">
                  <c:v>0.113666548726519</c:v>
                </c:pt>
                <c:pt idx="34">
                  <c:v>0.115243841712235</c:v>
                </c:pt>
                <c:pt idx="35">
                  <c:v>0.116821134697951</c:v>
                </c:pt>
                <c:pt idx="36">
                  <c:v>0.118398427683471</c:v>
                </c:pt>
                <c:pt idx="37">
                  <c:v>0.119975720668882</c:v>
                </c:pt>
                <c:pt idx="38">
                  <c:v>0.121553013654292</c:v>
                </c:pt>
                <c:pt idx="39">
                  <c:v>0.123130306639703</c:v>
                </c:pt>
                <c:pt idx="40">
                  <c:v>0.124707599625113</c:v>
                </c:pt>
                <c:pt idx="41">
                  <c:v>0.126284892610311</c:v>
                </c:pt>
                <c:pt idx="42">
                  <c:v>0.127862185595388</c:v>
                </c:pt>
                <c:pt idx="43">
                  <c:v>0.129439478580466</c:v>
                </c:pt>
                <c:pt idx="44">
                  <c:v>0.131016771565544</c:v>
                </c:pt>
                <c:pt idx="45">
                  <c:v>0.132594064550621</c:v>
                </c:pt>
                <c:pt idx="46">
                  <c:v>0.134171357535699</c:v>
                </c:pt>
                <c:pt idx="47">
                  <c:v>0.135748650520777</c:v>
                </c:pt>
                <c:pt idx="48">
                  <c:v>0.137325943507322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NOK'!$F$229:$F$278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'Portefølje med Eiendom i NOK'!$G$228</c:f>
              <c:strCache>
                <c:ptCount val="1"/>
                <c:pt idx="0">
                  <c:v>Kontor - Norge</c:v>
                </c:pt>
              </c:strCache>
            </c:strRef>
          </c:tx>
          <c:spPr>
            <a:solidFill>
              <a:schemeClr val="dk1">
                <a:tint val="30000"/>
              </a:schemeClr>
            </a:solidFill>
            <a:ln>
              <a:noFill/>
            </a:ln>
            <a:effectLst/>
          </c:spPr>
          <c:cat>
            <c:numRef>
              <c:f>'Portefølje med Eiendom i NOK'!$B$229:$B$278</c:f>
              <c:numCache>
                <c:formatCode>[=0]0;[&gt;0]0.00</c:formatCode>
                <c:ptCount val="50"/>
                <c:pt idx="0">
                  <c:v>0.0616158801979279</c:v>
                </c:pt>
                <c:pt idx="1">
                  <c:v>0.0631931731836116</c:v>
                </c:pt>
                <c:pt idx="2">
                  <c:v>0.0647704661693271</c:v>
                </c:pt>
                <c:pt idx="3">
                  <c:v>0.0663477591550433</c:v>
                </c:pt>
                <c:pt idx="4">
                  <c:v>0.0679250521407592</c:v>
                </c:pt>
                <c:pt idx="5">
                  <c:v>0.069502345126475</c:v>
                </c:pt>
                <c:pt idx="6">
                  <c:v>0.0710796381121907</c:v>
                </c:pt>
                <c:pt idx="7">
                  <c:v>0.0726569310979066</c:v>
                </c:pt>
                <c:pt idx="8">
                  <c:v>0.0742342240836225</c:v>
                </c:pt>
                <c:pt idx="9">
                  <c:v>0.0758115170693384</c:v>
                </c:pt>
                <c:pt idx="10">
                  <c:v>0.0773888100550542</c:v>
                </c:pt>
                <c:pt idx="11">
                  <c:v>0.0789661030407701</c:v>
                </c:pt>
                <c:pt idx="12">
                  <c:v>0.0805433960264861</c:v>
                </c:pt>
                <c:pt idx="13">
                  <c:v>0.082120689012202</c:v>
                </c:pt>
                <c:pt idx="14">
                  <c:v>0.0836979819979179</c:v>
                </c:pt>
                <c:pt idx="15">
                  <c:v>0.0852752749836337</c:v>
                </c:pt>
                <c:pt idx="16">
                  <c:v>0.0868525679693495</c:v>
                </c:pt>
                <c:pt idx="17">
                  <c:v>0.0884298609550654</c:v>
                </c:pt>
                <c:pt idx="18">
                  <c:v>0.0900071539407813</c:v>
                </c:pt>
                <c:pt idx="19">
                  <c:v>0.0915844469264971</c:v>
                </c:pt>
                <c:pt idx="20">
                  <c:v>0.093161739912213</c:v>
                </c:pt>
                <c:pt idx="21">
                  <c:v>0.0947390328979289</c:v>
                </c:pt>
                <c:pt idx="22">
                  <c:v>0.0963163258836447</c:v>
                </c:pt>
                <c:pt idx="23">
                  <c:v>0.0978936188693606</c:v>
                </c:pt>
                <c:pt idx="24">
                  <c:v>0.0994709118550765</c:v>
                </c:pt>
                <c:pt idx="25">
                  <c:v>0.101048204840792</c:v>
                </c:pt>
                <c:pt idx="26">
                  <c:v>0.102625497826508</c:v>
                </c:pt>
                <c:pt idx="27">
                  <c:v>0.104202790812224</c:v>
                </c:pt>
                <c:pt idx="28">
                  <c:v>0.10578008379794</c:v>
                </c:pt>
                <c:pt idx="29">
                  <c:v>0.107357376783656</c:v>
                </c:pt>
                <c:pt idx="30">
                  <c:v>0.108934669769372</c:v>
                </c:pt>
                <c:pt idx="31">
                  <c:v>0.110511962755088</c:v>
                </c:pt>
                <c:pt idx="32">
                  <c:v>0.112089255740803</c:v>
                </c:pt>
                <c:pt idx="33">
                  <c:v>0.113666548726519</c:v>
                </c:pt>
                <c:pt idx="34">
                  <c:v>0.115243841712235</c:v>
                </c:pt>
                <c:pt idx="35">
                  <c:v>0.116821134697951</c:v>
                </c:pt>
                <c:pt idx="36">
                  <c:v>0.118398427683471</c:v>
                </c:pt>
                <c:pt idx="37">
                  <c:v>0.119975720668882</c:v>
                </c:pt>
                <c:pt idx="38">
                  <c:v>0.121553013654292</c:v>
                </c:pt>
                <c:pt idx="39">
                  <c:v>0.123130306639703</c:v>
                </c:pt>
                <c:pt idx="40">
                  <c:v>0.124707599625113</c:v>
                </c:pt>
                <c:pt idx="41">
                  <c:v>0.126284892610311</c:v>
                </c:pt>
                <c:pt idx="42">
                  <c:v>0.127862185595388</c:v>
                </c:pt>
                <c:pt idx="43">
                  <c:v>0.129439478580466</c:v>
                </c:pt>
                <c:pt idx="44">
                  <c:v>0.131016771565544</c:v>
                </c:pt>
                <c:pt idx="45">
                  <c:v>0.132594064550621</c:v>
                </c:pt>
                <c:pt idx="46">
                  <c:v>0.134171357535699</c:v>
                </c:pt>
                <c:pt idx="47">
                  <c:v>0.135748650520777</c:v>
                </c:pt>
                <c:pt idx="48">
                  <c:v>0.137325943507322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NOK'!$G$229:$G$278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'Portefølje med Eiendom i NOK'!$H$228</c:f>
              <c:strCache>
                <c:ptCount val="1"/>
                <c:pt idx="0">
                  <c:v>Industri - Norge</c:v>
                </c:pt>
              </c:strCache>
            </c:strRef>
          </c:tx>
          <c:spPr>
            <a:solidFill>
              <a:schemeClr val="dk1">
                <a:tint val="60000"/>
              </a:schemeClr>
            </a:solidFill>
            <a:ln>
              <a:noFill/>
            </a:ln>
            <a:effectLst/>
          </c:spPr>
          <c:cat>
            <c:numRef>
              <c:f>'Portefølje med Eiendom i NOK'!$B$229:$B$278</c:f>
              <c:numCache>
                <c:formatCode>[=0]0;[&gt;0]0.00</c:formatCode>
                <c:ptCount val="50"/>
                <c:pt idx="0">
                  <c:v>0.0616158801979279</c:v>
                </c:pt>
                <c:pt idx="1">
                  <c:v>0.0631931731836116</c:v>
                </c:pt>
                <c:pt idx="2">
                  <c:v>0.0647704661693271</c:v>
                </c:pt>
                <c:pt idx="3">
                  <c:v>0.0663477591550433</c:v>
                </c:pt>
                <c:pt idx="4">
                  <c:v>0.0679250521407592</c:v>
                </c:pt>
                <c:pt idx="5">
                  <c:v>0.069502345126475</c:v>
                </c:pt>
                <c:pt idx="6">
                  <c:v>0.0710796381121907</c:v>
                </c:pt>
                <c:pt idx="7">
                  <c:v>0.0726569310979066</c:v>
                </c:pt>
                <c:pt idx="8">
                  <c:v>0.0742342240836225</c:v>
                </c:pt>
                <c:pt idx="9">
                  <c:v>0.0758115170693384</c:v>
                </c:pt>
                <c:pt idx="10">
                  <c:v>0.0773888100550542</c:v>
                </c:pt>
                <c:pt idx="11">
                  <c:v>0.0789661030407701</c:v>
                </c:pt>
                <c:pt idx="12">
                  <c:v>0.0805433960264861</c:v>
                </c:pt>
                <c:pt idx="13">
                  <c:v>0.082120689012202</c:v>
                </c:pt>
                <c:pt idx="14">
                  <c:v>0.0836979819979179</c:v>
                </c:pt>
                <c:pt idx="15">
                  <c:v>0.0852752749836337</c:v>
                </c:pt>
                <c:pt idx="16">
                  <c:v>0.0868525679693495</c:v>
                </c:pt>
                <c:pt idx="17">
                  <c:v>0.0884298609550654</c:v>
                </c:pt>
                <c:pt idx="18">
                  <c:v>0.0900071539407813</c:v>
                </c:pt>
                <c:pt idx="19">
                  <c:v>0.0915844469264971</c:v>
                </c:pt>
                <c:pt idx="20">
                  <c:v>0.093161739912213</c:v>
                </c:pt>
                <c:pt idx="21">
                  <c:v>0.0947390328979289</c:v>
                </c:pt>
                <c:pt idx="22">
                  <c:v>0.0963163258836447</c:v>
                </c:pt>
                <c:pt idx="23">
                  <c:v>0.0978936188693606</c:v>
                </c:pt>
                <c:pt idx="24">
                  <c:v>0.0994709118550765</c:v>
                </c:pt>
                <c:pt idx="25">
                  <c:v>0.101048204840792</c:v>
                </c:pt>
                <c:pt idx="26">
                  <c:v>0.102625497826508</c:v>
                </c:pt>
                <c:pt idx="27">
                  <c:v>0.104202790812224</c:v>
                </c:pt>
                <c:pt idx="28">
                  <c:v>0.10578008379794</c:v>
                </c:pt>
                <c:pt idx="29">
                  <c:v>0.107357376783656</c:v>
                </c:pt>
                <c:pt idx="30">
                  <c:v>0.108934669769372</c:v>
                </c:pt>
                <c:pt idx="31">
                  <c:v>0.110511962755088</c:v>
                </c:pt>
                <c:pt idx="32">
                  <c:v>0.112089255740803</c:v>
                </c:pt>
                <c:pt idx="33">
                  <c:v>0.113666548726519</c:v>
                </c:pt>
                <c:pt idx="34">
                  <c:v>0.115243841712235</c:v>
                </c:pt>
                <c:pt idx="35">
                  <c:v>0.116821134697951</c:v>
                </c:pt>
                <c:pt idx="36">
                  <c:v>0.118398427683471</c:v>
                </c:pt>
                <c:pt idx="37">
                  <c:v>0.119975720668882</c:v>
                </c:pt>
                <c:pt idx="38">
                  <c:v>0.121553013654292</c:v>
                </c:pt>
                <c:pt idx="39">
                  <c:v>0.123130306639703</c:v>
                </c:pt>
                <c:pt idx="40">
                  <c:v>0.124707599625113</c:v>
                </c:pt>
                <c:pt idx="41">
                  <c:v>0.126284892610311</c:v>
                </c:pt>
                <c:pt idx="42">
                  <c:v>0.127862185595388</c:v>
                </c:pt>
                <c:pt idx="43">
                  <c:v>0.129439478580466</c:v>
                </c:pt>
                <c:pt idx="44">
                  <c:v>0.131016771565544</c:v>
                </c:pt>
                <c:pt idx="45">
                  <c:v>0.132594064550621</c:v>
                </c:pt>
                <c:pt idx="46">
                  <c:v>0.134171357535699</c:v>
                </c:pt>
                <c:pt idx="47">
                  <c:v>0.135748650520777</c:v>
                </c:pt>
                <c:pt idx="48">
                  <c:v>0.137325943507322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NOK'!$H$229:$H$278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'Portefølje med Eiendom i NOK'!$I$228</c:f>
              <c:strCache>
                <c:ptCount val="1"/>
                <c:pt idx="0">
                  <c:v>Andre - Norge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noFill/>
            </a:ln>
            <a:effectLst/>
          </c:spPr>
          <c:cat>
            <c:numRef>
              <c:f>'Portefølje med Eiendom i NOK'!$B$229:$B$278</c:f>
              <c:numCache>
                <c:formatCode>[=0]0;[&gt;0]0.00</c:formatCode>
                <c:ptCount val="50"/>
                <c:pt idx="0">
                  <c:v>0.0616158801979279</c:v>
                </c:pt>
                <c:pt idx="1">
                  <c:v>0.0631931731836116</c:v>
                </c:pt>
                <c:pt idx="2">
                  <c:v>0.0647704661693271</c:v>
                </c:pt>
                <c:pt idx="3">
                  <c:v>0.0663477591550433</c:v>
                </c:pt>
                <c:pt idx="4">
                  <c:v>0.0679250521407592</c:v>
                </c:pt>
                <c:pt idx="5">
                  <c:v>0.069502345126475</c:v>
                </c:pt>
                <c:pt idx="6">
                  <c:v>0.0710796381121907</c:v>
                </c:pt>
                <c:pt idx="7">
                  <c:v>0.0726569310979066</c:v>
                </c:pt>
                <c:pt idx="8">
                  <c:v>0.0742342240836225</c:v>
                </c:pt>
                <c:pt idx="9">
                  <c:v>0.0758115170693384</c:v>
                </c:pt>
                <c:pt idx="10">
                  <c:v>0.0773888100550542</c:v>
                </c:pt>
                <c:pt idx="11">
                  <c:v>0.0789661030407701</c:v>
                </c:pt>
                <c:pt idx="12">
                  <c:v>0.0805433960264861</c:v>
                </c:pt>
                <c:pt idx="13">
                  <c:v>0.082120689012202</c:v>
                </c:pt>
                <c:pt idx="14">
                  <c:v>0.0836979819979179</c:v>
                </c:pt>
                <c:pt idx="15">
                  <c:v>0.0852752749836337</c:v>
                </c:pt>
                <c:pt idx="16">
                  <c:v>0.0868525679693495</c:v>
                </c:pt>
                <c:pt idx="17">
                  <c:v>0.0884298609550654</c:v>
                </c:pt>
                <c:pt idx="18">
                  <c:v>0.0900071539407813</c:v>
                </c:pt>
                <c:pt idx="19">
                  <c:v>0.0915844469264971</c:v>
                </c:pt>
                <c:pt idx="20">
                  <c:v>0.093161739912213</c:v>
                </c:pt>
                <c:pt idx="21">
                  <c:v>0.0947390328979289</c:v>
                </c:pt>
                <c:pt idx="22">
                  <c:v>0.0963163258836447</c:v>
                </c:pt>
                <c:pt idx="23">
                  <c:v>0.0978936188693606</c:v>
                </c:pt>
                <c:pt idx="24">
                  <c:v>0.0994709118550765</c:v>
                </c:pt>
                <c:pt idx="25">
                  <c:v>0.101048204840792</c:v>
                </c:pt>
                <c:pt idx="26">
                  <c:v>0.102625497826508</c:v>
                </c:pt>
                <c:pt idx="27">
                  <c:v>0.104202790812224</c:v>
                </c:pt>
                <c:pt idx="28">
                  <c:v>0.10578008379794</c:v>
                </c:pt>
                <c:pt idx="29">
                  <c:v>0.107357376783656</c:v>
                </c:pt>
                <c:pt idx="30">
                  <c:v>0.108934669769372</c:v>
                </c:pt>
                <c:pt idx="31">
                  <c:v>0.110511962755088</c:v>
                </c:pt>
                <c:pt idx="32">
                  <c:v>0.112089255740803</c:v>
                </c:pt>
                <c:pt idx="33">
                  <c:v>0.113666548726519</c:v>
                </c:pt>
                <c:pt idx="34">
                  <c:v>0.115243841712235</c:v>
                </c:pt>
                <c:pt idx="35">
                  <c:v>0.116821134697951</c:v>
                </c:pt>
                <c:pt idx="36">
                  <c:v>0.118398427683471</c:v>
                </c:pt>
                <c:pt idx="37">
                  <c:v>0.119975720668882</c:v>
                </c:pt>
                <c:pt idx="38">
                  <c:v>0.121553013654292</c:v>
                </c:pt>
                <c:pt idx="39">
                  <c:v>0.123130306639703</c:v>
                </c:pt>
                <c:pt idx="40">
                  <c:v>0.124707599625113</c:v>
                </c:pt>
                <c:pt idx="41">
                  <c:v>0.126284892610311</c:v>
                </c:pt>
                <c:pt idx="42">
                  <c:v>0.127862185595388</c:v>
                </c:pt>
                <c:pt idx="43">
                  <c:v>0.129439478580466</c:v>
                </c:pt>
                <c:pt idx="44">
                  <c:v>0.131016771565544</c:v>
                </c:pt>
                <c:pt idx="45">
                  <c:v>0.132594064550621</c:v>
                </c:pt>
                <c:pt idx="46">
                  <c:v>0.134171357535699</c:v>
                </c:pt>
                <c:pt idx="47">
                  <c:v>0.135748650520777</c:v>
                </c:pt>
                <c:pt idx="48">
                  <c:v>0.137325943507322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NOK'!$I$229:$I$278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'Portefølje med Eiendom i NOK'!$J$228</c:f>
              <c:strCache>
                <c:ptCount val="1"/>
                <c:pt idx="0">
                  <c:v>Handel - Danmark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'Portefølje med Eiendom i NOK'!$B$229:$B$278</c:f>
              <c:numCache>
                <c:formatCode>[=0]0;[&gt;0]0.00</c:formatCode>
                <c:ptCount val="50"/>
                <c:pt idx="0">
                  <c:v>0.0616158801979279</c:v>
                </c:pt>
                <c:pt idx="1">
                  <c:v>0.0631931731836116</c:v>
                </c:pt>
                <c:pt idx="2">
                  <c:v>0.0647704661693271</c:v>
                </c:pt>
                <c:pt idx="3">
                  <c:v>0.0663477591550433</c:v>
                </c:pt>
                <c:pt idx="4">
                  <c:v>0.0679250521407592</c:v>
                </c:pt>
                <c:pt idx="5">
                  <c:v>0.069502345126475</c:v>
                </c:pt>
                <c:pt idx="6">
                  <c:v>0.0710796381121907</c:v>
                </c:pt>
                <c:pt idx="7">
                  <c:v>0.0726569310979066</c:v>
                </c:pt>
                <c:pt idx="8">
                  <c:v>0.0742342240836225</c:v>
                </c:pt>
                <c:pt idx="9">
                  <c:v>0.0758115170693384</c:v>
                </c:pt>
                <c:pt idx="10">
                  <c:v>0.0773888100550542</c:v>
                </c:pt>
                <c:pt idx="11">
                  <c:v>0.0789661030407701</c:v>
                </c:pt>
                <c:pt idx="12">
                  <c:v>0.0805433960264861</c:v>
                </c:pt>
                <c:pt idx="13">
                  <c:v>0.082120689012202</c:v>
                </c:pt>
                <c:pt idx="14">
                  <c:v>0.0836979819979179</c:v>
                </c:pt>
                <c:pt idx="15">
                  <c:v>0.0852752749836337</c:v>
                </c:pt>
                <c:pt idx="16">
                  <c:v>0.0868525679693495</c:v>
                </c:pt>
                <c:pt idx="17">
                  <c:v>0.0884298609550654</c:v>
                </c:pt>
                <c:pt idx="18">
                  <c:v>0.0900071539407813</c:v>
                </c:pt>
                <c:pt idx="19">
                  <c:v>0.0915844469264971</c:v>
                </c:pt>
                <c:pt idx="20">
                  <c:v>0.093161739912213</c:v>
                </c:pt>
                <c:pt idx="21">
                  <c:v>0.0947390328979289</c:v>
                </c:pt>
                <c:pt idx="22">
                  <c:v>0.0963163258836447</c:v>
                </c:pt>
                <c:pt idx="23">
                  <c:v>0.0978936188693606</c:v>
                </c:pt>
                <c:pt idx="24">
                  <c:v>0.0994709118550765</c:v>
                </c:pt>
                <c:pt idx="25">
                  <c:v>0.101048204840792</c:v>
                </c:pt>
                <c:pt idx="26">
                  <c:v>0.102625497826508</c:v>
                </c:pt>
                <c:pt idx="27">
                  <c:v>0.104202790812224</c:v>
                </c:pt>
                <c:pt idx="28">
                  <c:v>0.10578008379794</c:v>
                </c:pt>
                <c:pt idx="29">
                  <c:v>0.107357376783656</c:v>
                </c:pt>
                <c:pt idx="30">
                  <c:v>0.108934669769372</c:v>
                </c:pt>
                <c:pt idx="31">
                  <c:v>0.110511962755088</c:v>
                </c:pt>
                <c:pt idx="32">
                  <c:v>0.112089255740803</c:v>
                </c:pt>
                <c:pt idx="33">
                  <c:v>0.113666548726519</c:v>
                </c:pt>
                <c:pt idx="34">
                  <c:v>0.115243841712235</c:v>
                </c:pt>
                <c:pt idx="35">
                  <c:v>0.116821134697951</c:v>
                </c:pt>
                <c:pt idx="36">
                  <c:v>0.118398427683471</c:v>
                </c:pt>
                <c:pt idx="37">
                  <c:v>0.119975720668882</c:v>
                </c:pt>
                <c:pt idx="38">
                  <c:v>0.121553013654292</c:v>
                </c:pt>
                <c:pt idx="39">
                  <c:v>0.123130306639703</c:v>
                </c:pt>
                <c:pt idx="40">
                  <c:v>0.124707599625113</c:v>
                </c:pt>
                <c:pt idx="41">
                  <c:v>0.126284892610311</c:v>
                </c:pt>
                <c:pt idx="42">
                  <c:v>0.127862185595388</c:v>
                </c:pt>
                <c:pt idx="43">
                  <c:v>0.129439478580466</c:v>
                </c:pt>
                <c:pt idx="44">
                  <c:v>0.131016771565544</c:v>
                </c:pt>
                <c:pt idx="45">
                  <c:v>0.132594064550621</c:v>
                </c:pt>
                <c:pt idx="46">
                  <c:v>0.134171357535699</c:v>
                </c:pt>
                <c:pt idx="47">
                  <c:v>0.135748650520777</c:v>
                </c:pt>
                <c:pt idx="48">
                  <c:v>0.137325943507322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NOK'!$J$229:$J$278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8"/>
          <c:order val="8"/>
          <c:tx>
            <c:strRef>
              <c:f>'Portefølje med Eiendom i NOK'!$K$228</c:f>
              <c:strCache>
                <c:ptCount val="1"/>
                <c:pt idx="0">
                  <c:v>Kontor - Danmark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'Portefølje med Eiendom i NOK'!$B$229:$B$278</c:f>
              <c:numCache>
                <c:formatCode>[=0]0;[&gt;0]0.00</c:formatCode>
                <c:ptCount val="50"/>
                <c:pt idx="0">
                  <c:v>0.0616158801979279</c:v>
                </c:pt>
                <c:pt idx="1">
                  <c:v>0.0631931731836116</c:v>
                </c:pt>
                <c:pt idx="2">
                  <c:v>0.0647704661693271</c:v>
                </c:pt>
                <c:pt idx="3">
                  <c:v>0.0663477591550433</c:v>
                </c:pt>
                <c:pt idx="4">
                  <c:v>0.0679250521407592</c:v>
                </c:pt>
                <c:pt idx="5">
                  <c:v>0.069502345126475</c:v>
                </c:pt>
                <c:pt idx="6">
                  <c:v>0.0710796381121907</c:v>
                </c:pt>
                <c:pt idx="7">
                  <c:v>0.0726569310979066</c:v>
                </c:pt>
                <c:pt idx="8">
                  <c:v>0.0742342240836225</c:v>
                </c:pt>
                <c:pt idx="9">
                  <c:v>0.0758115170693384</c:v>
                </c:pt>
                <c:pt idx="10">
                  <c:v>0.0773888100550542</c:v>
                </c:pt>
                <c:pt idx="11">
                  <c:v>0.0789661030407701</c:v>
                </c:pt>
                <c:pt idx="12">
                  <c:v>0.0805433960264861</c:v>
                </c:pt>
                <c:pt idx="13">
                  <c:v>0.082120689012202</c:v>
                </c:pt>
                <c:pt idx="14">
                  <c:v>0.0836979819979179</c:v>
                </c:pt>
                <c:pt idx="15">
                  <c:v>0.0852752749836337</c:v>
                </c:pt>
                <c:pt idx="16">
                  <c:v>0.0868525679693495</c:v>
                </c:pt>
                <c:pt idx="17">
                  <c:v>0.0884298609550654</c:v>
                </c:pt>
                <c:pt idx="18">
                  <c:v>0.0900071539407813</c:v>
                </c:pt>
                <c:pt idx="19">
                  <c:v>0.0915844469264971</c:v>
                </c:pt>
                <c:pt idx="20">
                  <c:v>0.093161739912213</c:v>
                </c:pt>
                <c:pt idx="21">
                  <c:v>0.0947390328979289</c:v>
                </c:pt>
                <c:pt idx="22">
                  <c:v>0.0963163258836447</c:v>
                </c:pt>
                <c:pt idx="23">
                  <c:v>0.0978936188693606</c:v>
                </c:pt>
                <c:pt idx="24">
                  <c:v>0.0994709118550765</c:v>
                </c:pt>
                <c:pt idx="25">
                  <c:v>0.101048204840792</c:v>
                </c:pt>
                <c:pt idx="26">
                  <c:v>0.102625497826508</c:v>
                </c:pt>
                <c:pt idx="27">
                  <c:v>0.104202790812224</c:v>
                </c:pt>
                <c:pt idx="28">
                  <c:v>0.10578008379794</c:v>
                </c:pt>
                <c:pt idx="29">
                  <c:v>0.107357376783656</c:v>
                </c:pt>
                <c:pt idx="30">
                  <c:v>0.108934669769372</c:v>
                </c:pt>
                <c:pt idx="31">
                  <c:v>0.110511962755088</c:v>
                </c:pt>
                <c:pt idx="32">
                  <c:v>0.112089255740803</c:v>
                </c:pt>
                <c:pt idx="33">
                  <c:v>0.113666548726519</c:v>
                </c:pt>
                <c:pt idx="34">
                  <c:v>0.115243841712235</c:v>
                </c:pt>
                <c:pt idx="35">
                  <c:v>0.116821134697951</c:v>
                </c:pt>
                <c:pt idx="36">
                  <c:v>0.118398427683471</c:v>
                </c:pt>
                <c:pt idx="37">
                  <c:v>0.119975720668882</c:v>
                </c:pt>
                <c:pt idx="38">
                  <c:v>0.121553013654292</c:v>
                </c:pt>
                <c:pt idx="39">
                  <c:v>0.123130306639703</c:v>
                </c:pt>
                <c:pt idx="40">
                  <c:v>0.124707599625113</c:v>
                </c:pt>
                <c:pt idx="41">
                  <c:v>0.126284892610311</c:v>
                </c:pt>
                <c:pt idx="42">
                  <c:v>0.127862185595388</c:v>
                </c:pt>
                <c:pt idx="43">
                  <c:v>0.129439478580466</c:v>
                </c:pt>
                <c:pt idx="44">
                  <c:v>0.131016771565544</c:v>
                </c:pt>
                <c:pt idx="45">
                  <c:v>0.132594064550621</c:v>
                </c:pt>
                <c:pt idx="46">
                  <c:v>0.134171357535699</c:v>
                </c:pt>
                <c:pt idx="47">
                  <c:v>0.135748650520777</c:v>
                </c:pt>
                <c:pt idx="48">
                  <c:v>0.137325943507322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NOK'!$K$229:$K$278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9"/>
          <c:order val="9"/>
          <c:tx>
            <c:strRef>
              <c:f>'Portefølje med Eiendom i NOK'!$L$228</c:f>
              <c:strCache>
                <c:ptCount val="1"/>
                <c:pt idx="0">
                  <c:v>Industri - Danmark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'Portefølje med Eiendom i NOK'!$B$229:$B$278</c:f>
              <c:numCache>
                <c:formatCode>[=0]0;[&gt;0]0.00</c:formatCode>
                <c:ptCount val="50"/>
                <c:pt idx="0">
                  <c:v>0.0616158801979279</c:v>
                </c:pt>
                <c:pt idx="1">
                  <c:v>0.0631931731836116</c:v>
                </c:pt>
                <c:pt idx="2">
                  <c:v>0.0647704661693271</c:v>
                </c:pt>
                <c:pt idx="3">
                  <c:v>0.0663477591550433</c:v>
                </c:pt>
                <c:pt idx="4">
                  <c:v>0.0679250521407592</c:v>
                </c:pt>
                <c:pt idx="5">
                  <c:v>0.069502345126475</c:v>
                </c:pt>
                <c:pt idx="6">
                  <c:v>0.0710796381121907</c:v>
                </c:pt>
                <c:pt idx="7">
                  <c:v>0.0726569310979066</c:v>
                </c:pt>
                <c:pt idx="8">
                  <c:v>0.0742342240836225</c:v>
                </c:pt>
                <c:pt idx="9">
                  <c:v>0.0758115170693384</c:v>
                </c:pt>
                <c:pt idx="10">
                  <c:v>0.0773888100550542</c:v>
                </c:pt>
                <c:pt idx="11">
                  <c:v>0.0789661030407701</c:v>
                </c:pt>
                <c:pt idx="12">
                  <c:v>0.0805433960264861</c:v>
                </c:pt>
                <c:pt idx="13">
                  <c:v>0.082120689012202</c:v>
                </c:pt>
                <c:pt idx="14">
                  <c:v>0.0836979819979179</c:v>
                </c:pt>
                <c:pt idx="15">
                  <c:v>0.0852752749836337</c:v>
                </c:pt>
                <c:pt idx="16">
                  <c:v>0.0868525679693495</c:v>
                </c:pt>
                <c:pt idx="17">
                  <c:v>0.0884298609550654</c:v>
                </c:pt>
                <c:pt idx="18">
                  <c:v>0.0900071539407813</c:v>
                </c:pt>
                <c:pt idx="19">
                  <c:v>0.0915844469264971</c:v>
                </c:pt>
                <c:pt idx="20">
                  <c:v>0.093161739912213</c:v>
                </c:pt>
                <c:pt idx="21">
                  <c:v>0.0947390328979289</c:v>
                </c:pt>
                <c:pt idx="22">
                  <c:v>0.0963163258836447</c:v>
                </c:pt>
                <c:pt idx="23">
                  <c:v>0.0978936188693606</c:v>
                </c:pt>
                <c:pt idx="24">
                  <c:v>0.0994709118550765</c:v>
                </c:pt>
                <c:pt idx="25">
                  <c:v>0.101048204840792</c:v>
                </c:pt>
                <c:pt idx="26">
                  <c:v>0.102625497826508</c:v>
                </c:pt>
                <c:pt idx="27">
                  <c:v>0.104202790812224</c:v>
                </c:pt>
                <c:pt idx="28">
                  <c:v>0.10578008379794</c:v>
                </c:pt>
                <c:pt idx="29">
                  <c:v>0.107357376783656</c:v>
                </c:pt>
                <c:pt idx="30">
                  <c:v>0.108934669769372</c:v>
                </c:pt>
                <c:pt idx="31">
                  <c:v>0.110511962755088</c:v>
                </c:pt>
                <c:pt idx="32">
                  <c:v>0.112089255740803</c:v>
                </c:pt>
                <c:pt idx="33">
                  <c:v>0.113666548726519</c:v>
                </c:pt>
                <c:pt idx="34">
                  <c:v>0.115243841712235</c:v>
                </c:pt>
                <c:pt idx="35">
                  <c:v>0.116821134697951</c:v>
                </c:pt>
                <c:pt idx="36">
                  <c:v>0.118398427683471</c:v>
                </c:pt>
                <c:pt idx="37">
                  <c:v>0.119975720668882</c:v>
                </c:pt>
                <c:pt idx="38">
                  <c:v>0.121553013654292</c:v>
                </c:pt>
                <c:pt idx="39">
                  <c:v>0.123130306639703</c:v>
                </c:pt>
                <c:pt idx="40">
                  <c:v>0.124707599625113</c:v>
                </c:pt>
                <c:pt idx="41">
                  <c:v>0.126284892610311</c:v>
                </c:pt>
                <c:pt idx="42">
                  <c:v>0.127862185595388</c:v>
                </c:pt>
                <c:pt idx="43">
                  <c:v>0.129439478580466</c:v>
                </c:pt>
                <c:pt idx="44">
                  <c:v>0.131016771565544</c:v>
                </c:pt>
                <c:pt idx="45">
                  <c:v>0.132594064550621</c:v>
                </c:pt>
                <c:pt idx="46">
                  <c:v>0.134171357535699</c:v>
                </c:pt>
                <c:pt idx="47">
                  <c:v>0.135748650520777</c:v>
                </c:pt>
                <c:pt idx="48">
                  <c:v>0.137325943507322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NOK'!$L$229:$L$278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0"/>
          <c:order val="10"/>
          <c:tx>
            <c:strRef>
              <c:f>'Portefølje med Eiendom i NOK'!$M$228</c:f>
              <c:strCache>
                <c:ptCount val="1"/>
                <c:pt idx="0">
                  <c:v>Bolig - Danmark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cat>
            <c:numRef>
              <c:f>'Portefølje med Eiendom i NOK'!$B$229:$B$278</c:f>
              <c:numCache>
                <c:formatCode>[=0]0;[&gt;0]0.00</c:formatCode>
                <c:ptCount val="50"/>
                <c:pt idx="0">
                  <c:v>0.0616158801979279</c:v>
                </c:pt>
                <c:pt idx="1">
                  <c:v>0.0631931731836116</c:v>
                </c:pt>
                <c:pt idx="2">
                  <c:v>0.0647704661693271</c:v>
                </c:pt>
                <c:pt idx="3">
                  <c:v>0.0663477591550433</c:v>
                </c:pt>
                <c:pt idx="4">
                  <c:v>0.0679250521407592</c:v>
                </c:pt>
                <c:pt idx="5">
                  <c:v>0.069502345126475</c:v>
                </c:pt>
                <c:pt idx="6">
                  <c:v>0.0710796381121907</c:v>
                </c:pt>
                <c:pt idx="7">
                  <c:v>0.0726569310979066</c:v>
                </c:pt>
                <c:pt idx="8">
                  <c:v>0.0742342240836225</c:v>
                </c:pt>
                <c:pt idx="9">
                  <c:v>0.0758115170693384</c:v>
                </c:pt>
                <c:pt idx="10">
                  <c:v>0.0773888100550542</c:v>
                </c:pt>
                <c:pt idx="11">
                  <c:v>0.0789661030407701</c:v>
                </c:pt>
                <c:pt idx="12">
                  <c:v>0.0805433960264861</c:v>
                </c:pt>
                <c:pt idx="13">
                  <c:v>0.082120689012202</c:v>
                </c:pt>
                <c:pt idx="14">
                  <c:v>0.0836979819979179</c:v>
                </c:pt>
                <c:pt idx="15">
                  <c:v>0.0852752749836337</c:v>
                </c:pt>
                <c:pt idx="16">
                  <c:v>0.0868525679693495</c:v>
                </c:pt>
                <c:pt idx="17">
                  <c:v>0.0884298609550654</c:v>
                </c:pt>
                <c:pt idx="18">
                  <c:v>0.0900071539407813</c:v>
                </c:pt>
                <c:pt idx="19">
                  <c:v>0.0915844469264971</c:v>
                </c:pt>
                <c:pt idx="20">
                  <c:v>0.093161739912213</c:v>
                </c:pt>
                <c:pt idx="21">
                  <c:v>0.0947390328979289</c:v>
                </c:pt>
                <c:pt idx="22">
                  <c:v>0.0963163258836447</c:v>
                </c:pt>
                <c:pt idx="23">
                  <c:v>0.0978936188693606</c:v>
                </c:pt>
                <c:pt idx="24">
                  <c:v>0.0994709118550765</c:v>
                </c:pt>
                <c:pt idx="25">
                  <c:v>0.101048204840792</c:v>
                </c:pt>
                <c:pt idx="26">
                  <c:v>0.102625497826508</c:v>
                </c:pt>
                <c:pt idx="27">
                  <c:v>0.104202790812224</c:v>
                </c:pt>
                <c:pt idx="28">
                  <c:v>0.10578008379794</c:v>
                </c:pt>
                <c:pt idx="29">
                  <c:v>0.107357376783656</c:v>
                </c:pt>
                <c:pt idx="30">
                  <c:v>0.108934669769372</c:v>
                </c:pt>
                <c:pt idx="31">
                  <c:v>0.110511962755088</c:v>
                </c:pt>
                <c:pt idx="32">
                  <c:v>0.112089255740803</c:v>
                </c:pt>
                <c:pt idx="33">
                  <c:v>0.113666548726519</c:v>
                </c:pt>
                <c:pt idx="34">
                  <c:v>0.115243841712235</c:v>
                </c:pt>
                <c:pt idx="35">
                  <c:v>0.116821134697951</c:v>
                </c:pt>
                <c:pt idx="36">
                  <c:v>0.118398427683471</c:v>
                </c:pt>
                <c:pt idx="37">
                  <c:v>0.119975720668882</c:v>
                </c:pt>
                <c:pt idx="38">
                  <c:v>0.121553013654292</c:v>
                </c:pt>
                <c:pt idx="39">
                  <c:v>0.123130306639703</c:v>
                </c:pt>
                <c:pt idx="40">
                  <c:v>0.124707599625113</c:v>
                </c:pt>
                <c:pt idx="41">
                  <c:v>0.126284892610311</c:v>
                </c:pt>
                <c:pt idx="42">
                  <c:v>0.127862185595388</c:v>
                </c:pt>
                <c:pt idx="43">
                  <c:v>0.129439478580466</c:v>
                </c:pt>
                <c:pt idx="44">
                  <c:v>0.131016771565544</c:v>
                </c:pt>
                <c:pt idx="45">
                  <c:v>0.132594064550621</c:v>
                </c:pt>
                <c:pt idx="46">
                  <c:v>0.134171357535699</c:v>
                </c:pt>
                <c:pt idx="47">
                  <c:v>0.135748650520777</c:v>
                </c:pt>
                <c:pt idx="48">
                  <c:v>0.137325943507322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NOK'!$M$229:$M$278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1"/>
          <c:order val="11"/>
          <c:tx>
            <c:strRef>
              <c:f>'Portefølje med Eiendom i NOK'!$N$228</c:f>
              <c:strCache>
                <c:ptCount val="1"/>
                <c:pt idx="0">
                  <c:v>Andre - Danmark</c:v>
                </c:pt>
              </c:strCache>
            </c:strRef>
          </c:tx>
          <c:spPr>
            <a:solidFill>
              <a:schemeClr val="dk1">
                <a:tint val="30000"/>
              </a:schemeClr>
            </a:solidFill>
            <a:ln>
              <a:noFill/>
            </a:ln>
            <a:effectLst/>
          </c:spPr>
          <c:cat>
            <c:numRef>
              <c:f>'Portefølje med Eiendom i NOK'!$B$229:$B$278</c:f>
              <c:numCache>
                <c:formatCode>[=0]0;[&gt;0]0.00</c:formatCode>
                <c:ptCount val="50"/>
                <c:pt idx="0">
                  <c:v>0.0616158801979279</c:v>
                </c:pt>
                <c:pt idx="1">
                  <c:v>0.0631931731836116</c:v>
                </c:pt>
                <c:pt idx="2">
                  <c:v>0.0647704661693271</c:v>
                </c:pt>
                <c:pt idx="3">
                  <c:v>0.0663477591550433</c:v>
                </c:pt>
                <c:pt idx="4">
                  <c:v>0.0679250521407592</c:v>
                </c:pt>
                <c:pt idx="5">
                  <c:v>0.069502345126475</c:v>
                </c:pt>
                <c:pt idx="6">
                  <c:v>0.0710796381121907</c:v>
                </c:pt>
                <c:pt idx="7">
                  <c:v>0.0726569310979066</c:v>
                </c:pt>
                <c:pt idx="8">
                  <c:v>0.0742342240836225</c:v>
                </c:pt>
                <c:pt idx="9">
                  <c:v>0.0758115170693384</c:v>
                </c:pt>
                <c:pt idx="10">
                  <c:v>0.0773888100550542</c:v>
                </c:pt>
                <c:pt idx="11">
                  <c:v>0.0789661030407701</c:v>
                </c:pt>
                <c:pt idx="12">
                  <c:v>0.0805433960264861</c:v>
                </c:pt>
                <c:pt idx="13">
                  <c:v>0.082120689012202</c:v>
                </c:pt>
                <c:pt idx="14">
                  <c:v>0.0836979819979179</c:v>
                </c:pt>
                <c:pt idx="15">
                  <c:v>0.0852752749836337</c:v>
                </c:pt>
                <c:pt idx="16">
                  <c:v>0.0868525679693495</c:v>
                </c:pt>
                <c:pt idx="17">
                  <c:v>0.0884298609550654</c:v>
                </c:pt>
                <c:pt idx="18">
                  <c:v>0.0900071539407813</c:v>
                </c:pt>
                <c:pt idx="19">
                  <c:v>0.0915844469264971</c:v>
                </c:pt>
                <c:pt idx="20">
                  <c:v>0.093161739912213</c:v>
                </c:pt>
                <c:pt idx="21">
                  <c:v>0.0947390328979289</c:v>
                </c:pt>
                <c:pt idx="22">
                  <c:v>0.0963163258836447</c:v>
                </c:pt>
                <c:pt idx="23">
                  <c:v>0.0978936188693606</c:v>
                </c:pt>
                <c:pt idx="24">
                  <c:v>0.0994709118550765</c:v>
                </c:pt>
                <c:pt idx="25">
                  <c:v>0.101048204840792</c:v>
                </c:pt>
                <c:pt idx="26">
                  <c:v>0.102625497826508</c:v>
                </c:pt>
                <c:pt idx="27">
                  <c:v>0.104202790812224</c:v>
                </c:pt>
                <c:pt idx="28">
                  <c:v>0.10578008379794</c:v>
                </c:pt>
                <c:pt idx="29">
                  <c:v>0.107357376783656</c:v>
                </c:pt>
                <c:pt idx="30">
                  <c:v>0.108934669769372</c:v>
                </c:pt>
                <c:pt idx="31">
                  <c:v>0.110511962755088</c:v>
                </c:pt>
                <c:pt idx="32">
                  <c:v>0.112089255740803</c:v>
                </c:pt>
                <c:pt idx="33">
                  <c:v>0.113666548726519</c:v>
                </c:pt>
                <c:pt idx="34">
                  <c:v>0.115243841712235</c:v>
                </c:pt>
                <c:pt idx="35">
                  <c:v>0.116821134697951</c:v>
                </c:pt>
                <c:pt idx="36">
                  <c:v>0.118398427683471</c:v>
                </c:pt>
                <c:pt idx="37">
                  <c:v>0.119975720668882</c:v>
                </c:pt>
                <c:pt idx="38">
                  <c:v>0.121553013654292</c:v>
                </c:pt>
                <c:pt idx="39">
                  <c:v>0.123130306639703</c:v>
                </c:pt>
                <c:pt idx="40">
                  <c:v>0.124707599625113</c:v>
                </c:pt>
                <c:pt idx="41">
                  <c:v>0.126284892610311</c:v>
                </c:pt>
                <c:pt idx="42">
                  <c:v>0.127862185595388</c:v>
                </c:pt>
                <c:pt idx="43">
                  <c:v>0.129439478580466</c:v>
                </c:pt>
                <c:pt idx="44">
                  <c:v>0.131016771565544</c:v>
                </c:pt>
                <c:pt idx="45">
                  <c:v>0.132594064550621</c:v>
                </c:pt>
                <c:pt idx="46">
                  <c:v>0.134171357535699</c:v>
                </c:pt>
                <c:pt idx="47">
                  <c:v>0.135748650520777</c:v>
                </c:pt>
                <c:pt idx="48">
                  <c:v>0.137325943507322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NOK'!$N$229:$N$278</c:f>
              <c:numCache>
                <c:formatCode>[=0]0;[&gt;0]0.00</c:formatCode>
                <c:ptCount val="50"/>
                <c:pt idx="0">
                  <c:v>0.0330786538757714</c:v>
                </c:pt>
                <c:pt idx="1">
                  <c:v>0.040859546367094</c:v>
                </c:pt>
                <c:pt idx="2">
                  <c:v>0.0482150450317715</c:v>
                </c:pt>
                <c:pt idx="3">
                  <c:v>0.0555705436964521</c:v>
                </c:pt>
                <c:pt idx="4">
                  <c:v>0.0629260423611314</c:v>
                </c:pt>
                <c:pt idx="5">
                  <c:v>0.0702815410258098</c:v>
                </c:pt>
                <c:pt idx="6">
                  <c:v>0.0776370396904883</c:v>
                </c:pt>
                <c:pt idx="7">
                  <c:v>0.0849925383551672</c:v>
                </c:pt>
                <c:pt idx="8">
                  <c:v>0.0923480370198469</c:v>
                </c:pt>
                <c:pt idx="9">
                  <c:v>0.099703535684526</c:v>
                </c:pt>
                <c:pt idx="10">
                  <c:v>0.107059034349205</c:v>
                </c:pt>
                <c:pt idx="11">
                  <c:v>0.114414533013884</c:v>
                </c:pt>
                <c:pt idx="12">
                  <c:v>0.121770031678563</c:v>
                </c:pt>
                <c:pt idx="13">
                  <c:v>0.129125530343242</c:v>
                </c:pt>
                <c:pt idx="14">
                  <c:v>0.136481029007922</c:v>
                </c:pt>
                <c:pt idx="15">
                  <c:v>0.143836527672601</c:v>
                </c:pt>
                <c:pt idx="16">
                  <c:v>0.151192026337279</c:v>
                </c:pt>
                <c:pt idx="17">
                  <c:v>0.158547525001958</c:v>
                </c:pt>
                <c:pt idx="18">
                  <c:v>0.165903023666638</c:v>
                </c:pt>
                <c:pt idx="19">
                  <c:v>0.173258522331317</c:v>
                </c:pt>
                <c:pt idx="20">
                  <c:v>0.180614020995996</c:v>
                </c:pt>
                <c:pt idx="21">
                  <c:v>0.187969519660675</c:v>
                </c:pt>
                <c:pt idx="22">
                  <c:v>0.195325018325353</c:v>
                </c:pt>
                <c:pt idx="23">
                  <c:v>0.202680516990033</c:v>
                </c:pt>
                <c:pt idx="24">
                  <c:v>0.210036015654712</c:v>
                </c:pt>
                <c:pt idx="25">
                  <c:v>0.217391514319391</c:v>
                </c:pt>
                <c:pt idx="26">
                  <c:v>0.22474701298407</c:v>
                </c:pt>
                <c:pt idx="27">
                  <c:v>0.232102511648749</c:v>
                </c:pt>
                <c:pt idx="28">
                  <c:v>0.239458010313428</c:v>
                </c:pt>
                <c:pt idx="29">
                  <c:v>0.246813508978107</c:v>
                </c:pt>
                <c:pt idx="30">
                  <c:v>0.254169007642786</c:v>
                </c:pt>
                <c:pt idx="31">
                  <c:v>0.261524506307465</c:v>
                </c:pt>
                <c:pt idx="32">
                  <c:v>0.268880004972144</c:v>
                </c:pt>
                <c:pt idx="33">
                  <c:v>0.276235503636823</c:v>
                </c:pt>
                <c:pt idx="34">
                  <c:v>0.283591002301502</c:v>
                </c:pt>
                <c:pt idx="35">
                  <c:v>0.290946500966181</c:v>
                </c:pt>
                <c:pt idx="36">
                  <c:v>0.279814352286615</c:v>
                </c:pt>
                <c:pt idx="37">
                  <c:v>0.258290171349044</c:v>
                </c:pt>
                <c:pt idx="38">
                  <c:v>0.236765990411472</c:v>
                </c:pt>
                <c:pt idx="39">
                  <c:v>0.2152418094739</c:v>
                </c:pt>
                <c:pt idx="40">
                  <c:v>0.193717628536327</c:v>
                </c:pt>
                <c:pt idx="41">
                  <c:v>0.172193447602487</c:v>
                </c:pt>
                <c:pt idx="42">
                  <c:v>0.150669266670748</c:v>
                </c:pt>
                <c:pt idx="43">
                  <c:v>0.129145085739009</c:v>
                </c:pt>
                <c:pt idx="44">
                  <c:v>0.107620904807269</c:v>
                </c:pt>
                <c:pt idx="45">
                  <c:v>0.0860967238755293</c:v>
                </c:pt>
                <c:pt idx="46">
                  <c:v>0.0645725429437895</c:v>
                </c:pt>
                <c:pt idx="47">
                  <c:v>0.0430483620120512</c:v>
                </c:pt>
                <c:pt idx="48">
                  <c:v>0.0215241810761251</c:v>
                </c:pt>
                <c:pt idx="49">
                  <c:v>0.0</c:v>
                </c:pt>
              </c:numCache>
            </c:numRef>
          </c:val>
        </c:ser>
        <c:ser>
          <c:idx val="12"/>
          <c:order val="12"/>
          <c:tx>
            <c:strRef>
              <c:f>'Portefølje med Eiendom i NOK'!$O$228</c:f>
              <c:strCache>
                <c:ptCount val="1"/>
                <c:pt idx="0">
                  <c:v>Handel - Sverige</c:v>
                </c:pt>
              </c:strCache>
            </c:strRef>
          </c:tx>
          <c:spPr>
            <a:solidFill>
              <a:schemeClr val="dk1">
                <a:tint val="60000"/>
              </a:schemeClr>
            </a:solidFill>
            <a:ln>
              <a:noFill/>
            </a:ln>
            <a:effectLst/>
          </c:spPr>
          <c:cat>
            <c:numRef>
              <c:f>'Portefølje med Eiendom i NOK'!$B$229:$B$278</c:f>
              <c:numCache>
                <c:formatCode>[=0]0;[&gt;0]0.00</c:formatCode>
                <c:ptCount val="50"/>
                <c:pt idx="0">
                  <c:v>0.0616158801979279</c:v>
                </c:pt>
                <c:pt idx="1">
                  <c:v>0.0631931731836116</c:v>
                </c:pt>
                <c:pt idx="2">
                  <c:v>0.0647704661693271</c:v>
                </c:pt>
                <c:pt idx="3">
                  <c:v>0.0663477591550433</c:v>
                </c:pt>
                <c:pt idx="4">
                  <c:v>0.0679250521407592</c:v>
                </c:pt>
                <c:pt idx="5">
                  <c:v>0.069502345126475</c:v>
                </c:pt>
                <c:pt idx="6">
                  <c:v>0.0710796381121907</c:v>
                </c:pt>
                <c:pt idx="7">
                  <c:v>0.0726569310979066</c:v>
                </c:pt>
                <c:pt idx="8">
                  <c:v>0.0742342240836225</c:v>
                </c:pt>
                <c:pt idx="9">
                  <c:v>0.0758115170693384</c:v>
                </c:pt>
                <c:pt idx="10">
                  <c:v>0.0773888100550542</c:v>
                </c:pt>
                <c:pt idx="11">
                  <c:v>0.0789661030407701</c:v>
                </c:pt>
                <c:pt idx="12">
                  <c:v>0.0805433960264861</c:v>
                </c:pt>
                <c:pt idx="13">
                  <c:v>0.082120689012202</c:v>
                </c:pt>
                <c:pt idx="14">
                  <c:v>0.0836979819979179</c:v>
                </c:pt>
                <c:pt idx="15">
                  <c:v>0.0852752749836337</c:v>
                </c:pt>
                <c:pt idx="16">
                  <c:v>0.0868525679693495</c:v>
                </c:pt>
                <c:pt idx="17">
                  <c:v>0.0884298609550654</c:v>
                </c:pt>
                <c:pt idx="18">
                  <c:v>0.0900071539407813</c:v>
                </c:pt>
                <c:pt idx="19">
                  <c:v>0.0915844469264971</c:v>
                </c:pt>
                <c:pt idx="20">
                  <c:v>0.093161739912213</c:v>
                </c:pt>
                <c:pt idx="21">
                  <c:v>0.0947390328979289</c:v>
                </c:pt>
                <c:pt idx="22">
                  <c:v>0.0963163258836447</c:v>
                </c:pt>
                <c:pt idx="23">
                  <c:v>0.0978936188693606</c:v>
                </c:pt>
                <c:pt idx="24">
                  <c:v>0.0994709118550765</c:v>
                </c:pt>
                <c:pt idx="25">
                  <c:v>0.101048204840792</c:v>
                </c:pt>
                <c:pt idx="26">
                  <c:v>0.102625497826508</c:v>
                </c:pt>
                <c:pt idx="27">
                  <c:v>0.104202790812224</c:v>
                </c:pt>
                <c:pt idx="28">
                  <c:v>0.10578008379794</c:v>
                </c:pt>
                <c:pt idx="29">
                  <c:v>0.107357376783656</c:v>
                </c:pt>
                <c:pt idx="30">
                  <c:v>0.108934669769372</c:v>
                </c:pt>
                <c:pt idx="31">
                  <c:v>0.110511962755088</c:v>
                </c:pt>
                <c:pt idx="32">
                  <c:v>0.112089255740803</c:v>
                </c:pt>
                <c:pt idx="33">
                  <c:v>0.113666548726519</c:v>
                </c:pt>
                <c:pt idx="34">
                  <c:v>0.115243841712235</c:v>
                </c:pt>
                <c:pt idx="35">
                  <c:v>0.116821134697951</c:v>
                </c:pt>
                <c:pt idx="36">
                  <c:v>0.118398427683471</c:v>
                </c:pt>
                <c:pt idx="37">
                  <c:v>0.119975720668882</c:v>
                </c:pt>
                <c:pt idx="38">
                  <c:v>0.121553013654292</c:v>
                </c:pt>
                <c:pt idx="39">
                  <c:v>0.123130306639703</c:v>
                </c:pt>
                <c:pt idx="40">
                  <c:v>0.124707599625113</c:v>
                </c:pt>
                <c:pt idx="41">
                  <c:v>0.126284892610311</c:v>
                </c:pt>
                <c:pt idx="42">
                  <c:v>0.127862185595388</c:v>
                </c:pt>
                <c:pt idx="43">
                  <c:v>0.129439478580466</c:v>
                </c:pt>
                <c:pt idx="44">
                  <c:v>0.131016771565544</c:v>
                </c:pt>
                <c:pt idx="45">
                  <c:v>0.132594064550621</c:v>
                </c:pt>
                <c:pt idx="46">
                  <c:v>0.134171357535699</c:v>
                </c:pt>
                <c:pt idx="47">
                  <c:v>0.135748650520777</c:v>
                </c:pt>
                <c:pt idx="48">
                  <c:v>0.137325943507322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NOK'!$O$229:$O$278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3"/>
          <c:order val="13"/>
          <c:tx>
            <c:strRef>
              <c:f>'Portefølje med Eiendom i NOK'!$P$228</c:f>
              <c:strCache>
                <c:ptCount val="1"/>
                <c:pt idx="0">
                  <c:v>Kontor - Sverige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noFill/>
            </a:ln>
            <a:effectLst/>
          </c:spPr>
          <c:cat>
            <c:numRef>
              <c:f>'Portefølje med Eiendom i NOK'!$B$229:$B$278</c:f>
              <c:numCache>
                <c:formatCode>[=0]0;[&gt;0]0.00</c:formatCode>
                <c:ptCount val="50"/>
                <c:pt idx="0">
                  <c:v>0.0616158801979279</c:v>
                </c:pt>
                <c:pt idx="1">
                  <c:v>0.0631931731836116</c:v>
                </c:pt>
                <c:pt idx="2">
                  <c:v>0.0647704661693271</c:v>
                </c:pt>
                <c:pt idx="3">
                  <c:v>0.0663477591550433</c:v>
                </c:pt>
                <c:pt idx="4">
                  <c:v>0.0679250521407592</c:v>
                </c:pt>
                <c:pt idx="5">
                  <c:v>0.069502345126475</c:v>
                </c:pt>
                <c:pt idx="6">
                  <c:v>0.0710796381121907</c:v>
                </c:pt>
                <c:pt idx="7">
                  <c:v>0.0726569310979066</c:v>
                </c:pt>
                <c:pt idx="8">
                  <c:v>0.0742342240836225</c:v>
                </c:pt>
                <c:pt idx="9">
                  <c:v>0.0758115170693384</c:v>
                </c:pt>
                <c:pt idx="10">
                  <c:v>0.0773888100550542</c:v>
                </c:pt>
                <c:pt idx="11">
                  <c:v>0.0789661030407701</c:v>
                </c:pt>
                <c:pt idx="12">
                  <c:v>0.0805433960264861</c:v>
                </c:pt>
                <c:pt idx="13">
                  <c:v>0.082120689012202</c:v>
                </c:pt>
                <c:pt idx="14">
                  <c:v>0.0836979819979179</c:v>
                </c:pt>
                <c:pt idx="15">
                  <c:v>0.0852752749836337</c:v>
                </c:pt>
                <c:pt idx="16">
                  <c:v>0.0868525679693495</c:v>
                </c:pt>
                <c:pt idx="17">
                  <c:v>0.0884298609550654</c:v>
                </c:pt>
                <c:pt idx="18">
                  <c:v>0.0900071539407813</c:v>
                </c:pt>
                <c:pt idx="19">
                  <c:v>0.0915844469264971</c:v>
                </c:pt>
                <c:pt idx="20">
                  <c:v>0.093161739912213</c:v>
                </c:pt>
                <c:pt idx="21">
                  <c:v>0.0947390328979289</c:v>
                </c:pt>
                <c:pt idx="22">
                  <c:v>0.0963163258836447</c:v>
                </c:pt>
                <c:pt idx="23">
                  <c:v>0.0978936188693606</c:v>
                </c:pt>
                <c:pt idx="24">
                  <c:v>0.0994709118550765</c:v>
                </c:pt>
                <c:pt idx="25">
                  <c:v>0.101048204840792</c:v>
                </c:pt>
                <c:pt idx="26">
                  <c:v>0.102625497826508</c:v>
                </c:pt>
                <c:pt idx="27">
                  <c:v>0.104202790812224</c:v>
                </c:pt>
                <c:pt idx="28">
                  <c:v>0.10578008379794</c:v>
                </c:pt>
                <c:pt idx="29">
                  <c:v>0.107357376783656</c:v>
                </c:pt>
                <c:pt idx="30">
                  <c:v>0.108934669769372</c:v>
                </c:pt>
                <c:pt idx="31">
                  <c:v>0.110511962755088</c:v>
                </c:pt>
                <c:pt idx="32">
                  <c:v>0.112089255740803</c:v>
                </c:pt>
                <c:pt idx="33">
                  <c:v>0.113666548726519</c:v>
                </c:pt>
                <c:pt idx="34">
                  <c:v>0.115243841712235</c:v>
                </c:pt>
                <c:pt idx="35">
                  <c:v>0.116821134697951</c:v>
                </c:pt>
                <c:pt idx="36">
                  <c:v>0.118398427683471</c:v>
                </c:pt>
                <c:pt idx="37">
                  <c:v>0.119975720668882</c:v>
                </c:pt>
                <c:pt idx="38">
                  <c:v>0.121553013654292</c:v>
                </c:pt>
                <c:pt idx="39">
                  <c:v>0.123130306639703</c:v>
                </c:pt>
                <c:pt idx="40">
                  <c:v>0.124707599625113</c:v>
                </c:pt>
                <c:pt idx="41">
                  <c:v>0.126284892610311</c:v>
                </c:pt>
                <c:pt idx="42">
                  <c:v>0.127862185595388</c:v>
                </c:pt>
                <c:pt idx="43">
                  <c:v>0.129439478580466</c:v>
                </c:pt>
                <c:pt idx="44">
                  <c:v>0.131016771565544</c:v>
                </c:pt>
                <c:pt idx="45">
                  <c:v>0.132594064550621</c:v>
                </c:pt>
                <c:pt idx="46">
                  <c:v>0.134171357535699</c:v>
                </c:pt>
                <c:pt idx="47">
                  <c:v>0.135748650520777</c:v>
                </c:pt>
                <c:pt idx="48">
                  <c:v>0.137325943507322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NOK'!$P$229:$P$278</c:f>
              <c:numCache>
                <c:formatCode>[=0]0;[&gt;0]0.00</c:formatCode>
                <c:ptCount val="50"/>
                <c:pt idx="0">
                  <c:v>6.25458886072128E-14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4"/>
          <c:order val="14"/>
          <c:tx>
            <c:strRef>
              <c:f>'Portefølje med Eiendom i NOK'!$Q$228</c:f>
              <c:strCache>
                <c:ptCount val="1"/>
                <c:pt idx="0">
                  <c:v>Industri - Sverige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'Portefølje med Eiendom i NOK'!$B$229:$B$278</c:f>
              <c:numCache>
                <c:formatCode>[=0]0;[&gt;0]0.00</c:formatCode>
                <c:ptCount val="50"/>
                <c:pt idx="0">
                  <c:v>0.0616158801979279</c:v>
                </c:pt>
                <c:pt idx="1">
                  <c:v>0.0631931731836116</c:v>
                </c:pt>
                <c:pt idx="2">
                  <c:v>0.0647704661693271</c:v>
                </c:pt>
                <c:pt idx="3">
                  <c:v>0.0663477591550433</c:v>
                </c:pt>
                <c:pt idx="4">
                  <c:v>0.0679250521407592</c:v>
                </c:pt>
                <c:pt idx="5">
                  <c:v>0.069502345126475</c:v>
                </c:pt>
                <c:pt idx="6">
                  <c:v>0.0710796381121907</c:v>
                </c:pt>
                <c:pt idx="7">
                  <c:v>0.0726569310979066</c:v>
                </c:pt>
                <c:pt idx="8">
                  <c:v>0.0742342240836225</c:v>
                </c:pt>
                <c:pt idx="9">
                  <c:v>0.0758115170693384</c:v>
                </c:pt>
                <c:pt idx="10">
                  <c:v>0.0773888100550542</c:v>
                </c:pt>
                <c:pt idx="11">
                  <c:v>0.0789661030407701</c:v>
                </c:pt>
                <c:pt idx="12">
                  <c:v>0.0805433960264861</c:v>
                </c:pt>
                <c:pt idx="13">
                  <c:v>0.082120689012202</c:v>
                </c:pt>
                <c:pt idx="14">
                  <c:v>0.0836979819979179</c:v>
                </c:pt>
                <c:pt idx="15">
                  <c:v>0.0852752749836337</c:v>
                </c:pt>
                <c:pt idx="16">
                  <c:v>0.0868525679693495</c:v>
                </c:pt>
                <c:pt idx="17">
                  <c:v>0.0884298609550654</c:v>
                </c:pt>
                <c:pt idx="18">
                  <c:v>0.0900071539407813</c:v>
                </c:pt>
                <c:pt idx="19">
                  <c:v>0.0915844469264971</c:v>
                </c:pt>
                <c:pt idx="20">
                  <c:v>0.093161739912213</c:v>
                </c:pt>
                <c:pt idx="21">
                  <c:v>0.0947390328979289</c:v>
                </c:pt>
                <c:pt idx="22">
                  <c:v>0.0963163258836447</c:v>
                </c:pt>
                <c:pt idx="23">
                  <c:v>0.0978936188693606</c:v>
                </c:pt>
                <c:pt idx="24">
                  <c:v>0.0994709118550765</c:v>
                </c:pt>
                <c:pt idx="25">
                  <c:v>0.101048204840792</c:v>
                </c:pt>
                <c:pt idx="26">
                  <c:v>0.102625497826508</c:v>
                </c:pt>
                <c:pt idx="27">
                  <c:v>0.104202790812224</c:v>
                </c:pt>
                <c:pt idx="28">
                  <c:v>0.10578008379794</c:v>
                </c:pt>
                <c:pt idx="29">
                  <c:v>0.107357376783656</c:v>
                </c:pt>
                <c:pt idx="30">
                  <c:v>0.108934669769372</c:v>
                </c:pt>
                <c:pt idx="31">
                  <c:v>0.110511962755088</c:v>
                </c:pt>
                <c:pt idx="32">
                  <c:v>0.112089255740803</c:v>
                </c:pt>
                <c:pt idx="33">
                  <c:v>0.113666548726519</c:v>
                </c:pt>
                <c:pt idx="34">
                  <c:v>0.115243841712235</c:v>
                </c:pt>
                <c:pt idx="35">
                  <c:v>0.116821134697951</c:v>
                </c:pt>
                <c:pt idx="36">
                  <c:v>0.118398427683471</c:v>
                </c:pt>
                <c:pt idx="37">
                  <c:v>0.119975720668882</c:v>
                </c:pt>
                <c:pt idx="38">
                  <c:v>0.121553013654292</c:v>
                </c:pt>
                <c:pt idx="39">
                  <c:v>0.123130306639703</c:v>
                </c:pt>
                <c:pt idx="40">
                  <c:v>0.124707599625113</c:v>
                </c:pt>
                <c:pt idx="41">
                  <c:v>0.126284892610311</c:v>
                </c:pt>
                <c:pt idx="42">
                  <c:v>0.127862185595388</c:v>
                </c:pt>
                <c:pt idx="43">
                  <c:v>0.129439478580466</c:v>
                </c:pt>
                <c:pt idx="44">
                  <c:v>0.131016771565544</c:v>
                </c:pt>
                <c:pt idx="45">
                  <c:v>0.132594064550621</c:v>
                </c:pt>
                <c:pt idx="46">
                  <c:v>0.134171357535699</c:v>
                </c:pt>
                <c:pt idx="47">
                  <c:v>0.135748650520777</c:v>
                </c:pt>
                <c:pt idx="48">
                  <c:v>0.137325943507322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NOK'!$Q$229:$Q$278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5"/>
          <c:order val="15"/>
          <c:tx>
            <c:strRef>
              <c:f>'Portefølje med Eiendom i NOK'!$R$228</c:f>
              <c:strCache>
                <c:ptCount val="1"/>
                <c:pt idx="0">
                  <c:v>Bolig - Sverige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'Portefølje med Eiendom i NOK'!$B$229:$B$278</c:f>
              <c:numCache>
                <c:formatCode>[=0]0;[&gt;0]0.00</c:formatCode>
                <c:ptCount val="50"/>
                <c:pt idx="0">
                  <c:v>0.0616158801979279</c:v>
                </c:pt>
                <c:pt idx="1">
                  <c:v>0.0631931731836116</c:v>
                </c:pt>
                <c:pt idx="2">
                  <c:v>0.0647704661693271</c:v>
                </c:pt>
                <c:pt idx="3">
                  <c:v>0.0663477591550433</c:v>
                </c:pt>
                <c:pt idx="4">
                  <c:v>0.0679250521407592</c:v>
                </c:pt>
                <c:pt idx="5">
                  <c:v>0.069502345126475</c:v>
                </c:pt>
                <c:pt idx="6">
                  <c:v>0.0710796381121907</c:v>
                </c:pt>
                <c:pt idx="7">
                  <c:v>0.0726569310979066</c:v>
                </c:pt>
                <c:pt idx="8">
                  <c:v>0.0742342240836225</c:v>
                </c:pt>
                <c:pt idx="9">
                  <c:v>0.0758115170693384</c:v>
                </c:pt>
                <c:pt idx="10">
                  <c:v>0.0773888100550542</c:v>
                </c:pt>
                <c:pt idx="11">
                  <c:v>0.0789661030407701</c:v>
                </c:pt>
                <c:pt idx="12">
                  <c:v>0.0805433960264861</c:v>
                </c:pt>
                <c:pt idx="13">
                  <c:v>0.082120689012202</c:v>
                </c:pt>
                <c:pt idx="14">
                  <c:v>0.0836979819979179</c:v>
                </c:pt>
                <c:pt idx="15">
                  <c:v>0.0852752749836337</c:v>
                </c:pt>
                <c:pt idx="16">
                  <c:v>0.0868525679693495</c:v>
                </c:pt>
                <c:pt idx="17">
                  <c:v>0.0884298609550654</c:v>
                </c:pt>
                <c:pt idx="18">
                  <c:v>0.0900071539407813</c:v>
                </c:pt>
                <c:pt idx="19">
                  <c:v>0.0915844469264971</c:v>
                </c:pt>
                <c:pt idx="20">
                  <c:v>0.093161739912213</c:v>
                </c:pt>
                <c:pt idx="21">
                  <c:v>0.0947390328979289</c:v>
                </c:pt>
                <c:pt idx="22">
                  <c:v>0.0963163258836447</c:v>
                </c:pt>
                <c:pt idx="23">
                  <c:v>0.0978936188693606</c:v>
                </c:pt>
                <c:pt idx="24">
                  <c:v>0.0994709118550765</c:v>
                </c:pt>
                <c:pt idx="25">
                  <c:v>0.101048204840792</c:v>
                </c:pt>
                <c:pt idx="26">
                  <c:v>0.102625497826508</c:v>
                </c:pt>
                <c:pt idx="27">
                  <c:v>0.104202790812224</c:v>
                </c:pt>
                <c:pt idx="28">
                  <c:v>0.10578008379794</c:v>
                </c:pt>
                <c:pt idx="29">
                  <c:v>0.107357376783656</c:v>
                </c:pt>
                <c:pt idx="30">
                  <c:v>0.108934669769372</c:v>
                </c:pt>
                <c:pt idx="31">
                  <c:v>0.110511962755088</c:v>
                </c:pt>
                <c:pt idx="32">
                  <c:v>0.112089255740803</c:v>
                </c:pt>
                <c:pt idx="33">
                  <c:v>0.113666548726519</c:v>
                </c:pt>
                <c:pt idx="34">
                  <c:v>0.115243841712235</c:v>
                </c:pt>
                <c:pt idx="35">
                  <c:v>0.116821134697951</c:v>
                </c:pt>
                <c:pt idx="36">
                  <c:v>0.118398427683471</c:v>
                </c:pt>
                <c:pt idx="37">
                  <c:v>0.119975720668882</c:v>
                </c:pt>
                <c:pt idx="38">
                  <c:v>0.121553013654292</c:v>
                </c:pt>
                <c:pt idx="39">
                  <c:v>0.123130306639703</c:v>
                </c:pt>
                <c:pt idx="40">
                  <c:v>0.124707599625113</c:v>
                </c:pt>
                <c:pt idx="41">
                  <c:v>0.126284892610311</c:v>
                </c:pt>
                <c:pt idx="42">
                  <c:v>0.127862185595388</c:v>
                </c:pt>
                <c:pt idx="43">
                  <c:v>0.129439478580466</c:v>
                </c:pt>
                <c:pt idx="44">
                  <c:v>0.131016771565544</c:v>
                </c:pt>
                <c:pt idx="45">
                  <c:v>0.132594064550621</c:v>
                </c:pt>
                <c:pt idx="46">
                  <c:v>0.134171357535699</c:v>
                </c:pt>
                <c:pt idx="47">
                  <c:v>0.135748650520777</c:v>
                </c:pt>
                <c:pt idx="48">
                  <c:v>0.137325943507322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NOK'!$R$229:$R$278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6"/>
          <c:order val="16"/>
          <c:tx>
            <c:strRef>
              <c:f>'Portefølje med Eiendom i NOK'!$S$228</c:f>
              <c:strCache>
                <c:ptCount val="1"/>
                <c:pt idx="0">
                  <c:v>Andre - Sverige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'Portefølje med Eiendom i NOK'!$B$229:$B$278</c:f>
              <c:numCache>
                <c:formatCode>[=0]0;[&gt;0]0.00</c:formatCode>
                <c:ptCount val="50"/>
                <c:pt idx="0">
                  <c:v>0.0616158801979279</c:v>
                </c:pt>
                <c:pt idx="1">
                  <c:v>0.0631931731836116</c:v>
                </c:pt>
                <c:pt idx="2">
                  <c:v>0.0647704661693271</c:v>
                </c:pt>
                <c:pt idx="3">
                  <c:v>0.0663477591550433</c:v>
                </c:pt>
                <c:pt idx="4">
                  <c:v>0.0679250521407592</c:v>
                </c:pt>
                <c:pt idx="5">
                  <c:v>0.069502345126475</c:v>
                </c:pt>
                <c:pt idx="6">
                  <c:v>0.0710796381121907</c:v>
                </c:pt>
                <c:pt idx="7">
                  <c:v>0.0726569310979066</c:v>
                </c:pt>
                <c:pt idx="8">
                  <c:v>0.0742342240836225</c:v>
                </c:pt>
                <c:pt idx="9">
                  <c:v>0.0758115170693384</c:v>
                </c:pt>
                <c:pt idx="10">
                  <c:v>0.0773888100550542</c:v>
                </c:pt>
                <c:pt idx="11">
                  <c:v>0.0789661030407701</c:v>
                </c:pt>
                <c:pt idx="12">
                  <c:v>0.0805433960264861</c:v>
                </c:pt>
                <c:pt idx="13">
                  <c:v>0.082120689012202</c:v>
                </c:pt>
                <c:pt idx="14">
                  <c:v>0.0836979819979179</c:v>
                </c:pt>
                <c:pt idx="15">
                  <c:v>0.0852752749836337</c:v>
                </c:pt>
                <c:pt idx="16">
                  <c:v>0.0868525679693495</c:v>
                </c:pt>
                <c:pt idx="17">
                  <c:v>0.0884298609550654</c:v>
                </c:pt>
                <c:pt idx="18">
                  <c:v>0.0900071539407813</c:v>
                </c:pt>
                <c:pt idx="19">
                  <c:v>0.0915844469264971</c:v>
                </c:pt>
                <c:pt idx="20">
                  <c:v>0.093161739912213</c:v>
                </c:pt>
                <c:pt idx="21">
                  <c:v>0.0947390328979289</c:v>
                </c:pt>
                <c:pt idx="22">
                  <c:v>0.0963163258836447</c:v>
                </c:pt>
                <c:pt idx="23">
                  <c:v>0.0978936188693606</c:v>
                </c:pt>
                <c:pt idx="24">
                  <c:v>0.0994709118550765</c:v>
                </c:pt>
                <c:pt idx="25">
                  <c:v>0.101048204840792</c:v>
                </c:pt>
                <c:pt idx="26">
                  <c:v>0.102625497826508</c:v>
                </c:pt>
                <c:pt idx="27">
                  <c:v>0.104202790812224</c:v>
                </c:pt>
                <c:pt idx="28">
                  <c:v>0.10578008379794</c:v>
                </c:pt>
                <c:pt idx="29">
                  <c:v>0.107357376783656</c:v>
                </c:pt>
                <c:pt idx="30">
                  <c:v>0.108934669769372</c:v>
                </c:pt>
                <c:pt idx="31">
                  <c:v>0.110511962755088</c:v>
                </c:pt>
                <c:pt idx="32">
                  <c:v>0.112089255740803</c:v>
                </c:pt>
                <c:pt idx="33">
                  <c:v>0.113666548726519</c:v>
                </c:pt>
                <c:pt idx="34">
                  <c:v>0.115243841712235</c:v>
                </c:pt>
                <c:pt idx="35">
                  <c:v>0.116821134697951</c:v>
                </c:pt>
                <c:pt idx="36">
                  <c:v>0.118398427683471</c:v>
                </c:pt>
                <c:pt idx="37">
                  <c:v>0.119975720668882</c:v>
                </c:pt>
                <c:pt idx="38">
                  <c:v>0.121553013654292</c:v>
                </c:pt>
                <c:pt idx="39">
                  <c:v>0.123130306639703</c:v>
                </c:pt>
                <c:pt idx="40">
                  <c:v>0.124707599625113</c:v>
                </c:pt>
                <c:pt idx="41">
                  <c:v>0.126284892610311</c:v>
                </c:pt>
                <c:pt idx="42">
                  <c:v>0.127862185595388</c:v>
                </c:pt>
                <c:pt idx="43">
                  <c:v>0.129439478580466</c:v>
                </c:pt>
                <c:pt idx="44">
                  <c:v>0.131016771565544</c:v>
                </c:pt>
                <c:pt idx="45">
                  <c:v>0.132594064550621</c:v>
                </c:pt>
                <c:pt idx="46">
                  <c:v>0.134171357535699</c:v>
                </c:pt>
                <c:pt idx="47">
                  <c:v>0.135748650520777</c:v>
                </c:pt>
                <c:pt idx="48">
                  <c:v>0.137325943507322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NOK'!$S$229:$S$278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3780272"/>
        <c:axId val="-2099202800"/>
      </c:areaChart>
      <c:catAx>
        <c:axId val="2133780272"/>
        <c:scaling>
          <c:orientation val="minMax"/>
        </c:scaling>
        <c:delete val="0"/>
        <c:axPos val="b"/>
        <c:numFmt formatCode="0.0\ 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9202800"/>
        <c:crosses val="autoZero"/>
        <c:auto val="1"/>
        <c:lblAlgn val="ctr"/>
        <c:lblOffset val="100"/>
        <c:tickLblSkip val="7"/>
        <c:noMultiLvlLbl val="0"/>
      </c:catAx>
      <c:valAx>
        <c:axId val="-209920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3780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Norge med svensk eiendom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'Portefølje med Eiendom i NOK'!$C$281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'Portefølje med Eiendom i NOK'!$B$282:$B$331</c:f>
              <c:numCache>
                <c:formatCode>General</c:formatCode>
                <c:ptCount val="50"/>
                <c:pt idx="0">
                  <c:v>0.0606581603871626</c:v>
                </c:pt>
                <c:pt idx="1">
                  <c:v>0.0622549986748522</c:v>
                </c:pt>
                <c:pt idx="2">
                  <c:v>0.0638518369627463</c:v>
                </c:pt>
                <c:pt idx="3">
                  <c:v>0.0654486752506405</c:v>
                </c:pt>
                <c:pt idx="4">
                  <c:v>0.0670455135385369</c:v>
                </c:pt>
                <c:pt idx="5">
                  <c:v>0.0686423518264342</c:v>
                </c:pt>
                <c:pt idx="6">
                  <c:v>0.0702391901143277</c:v>
                </c:pt>
                <c:pt idx="7">
                  <c:v>0.0718360284022212</c:v>
                </c:pt>
                <c:pt idx="8">
                  <c:v>0.0734328666901147</c:v>
                </c:pt>
                <c:pt idx="9">
                  <c:v>0.0750297049780082</c:v>
                </c:pt>
                <c:pt idx="10">
                  <c:v>0.0766265432659016</c:v>
                </c:pt>
                <c:pt idx="11">
                  <c:v>0.0782233815537951</c:v>
                </c:pt>
                <c:pt idx="12">
                  <c:v>0.0798202198416886</c:v>
                </c:pt>
                <c:pt idx="13">
                  <c:v>0.0814170581295821</c:v>
                </c:pt>
                <c:pt idx="14">
                  <c:v>0.0830138964174753</c:v>
                </c:pt>
                <c:pt idx="15">
                  <c:v>0.0846107347053689</c:v>
                </c:pt>
                <c:pt idx="16">
                  <c:v>0.0862075729932623</c:v>
                </c:pt>
                <c:pt idx="17">
                  <c:v>0.0878044112811559</c:v>
                </c:pt>
                <c:pt idx="18">
                  <c:v>0.0894012495690493</c:v>
                </c:pt>
                <c:pt idx="19">
                  <c:v>0.0909980878569427</c:v>
                </c:pt>
                <c:pt idx="20">
                  <c:v>0.0925949261448363</c:v>
                </c:pt>
                <c:pt idx="21">
                  <c:v>0.0941917644327297</c:v>
                </c:pt>
                <c:pt idx="22">
                  <c:v>0.0957886027206233</c:v>
                </c:pt>
                <c:pt idx="23">
                  <c:v>0.0973854410085166</c:v>
                </c:pt>
                <c:pt idx="24">
                  <c:v>0.0989822792964104</c:v>
                </c:pt>
                <c:pt idx="25">
                  <c:v>0.100579117584304</c:v>
                </c:pt>
                <c:pt idx="26">
                  <c:v>0.102175955872197</c:v>
                </c:pt>
                <c:pt idx="27">
                  <c:v>0.103772794160091</c:v>
                </c:pt>
                <c:pt idx="28">
                  <c:v>0.105369632447984</c:v>
                </c:pt>
                <c:pt idx="29">
                  <c:v>0.106966470735878</c:v>
                </c:pt>
                <c:pt idx="30">
                  <c:v>0.108563309023771</c:v>
                </c:pt>
                <c:pt idx="31">
                  <c:v>0.110160147311665</c:v>
                </c:pt>
                <c:pt idx="32">
                  <c:v>0.111756985599558</c:v>
                </c:pt>
                <c:pt idx="33">
                  <c:v>0.113353823887452</c:v>
                </c:pt>
                <c:pt idx="34">
                  <c:v>0.114950662175345</c:v>
                </c:pt>
                <c:pt idx="35">
                  <c:v>0.116547500463239</c:v>
                </c:pt>
                <c:pt idx="36">
                  <c:v>0.118144338751132</c:v>
                </c:pt>
                <c:pt idx="37">
                  <c:v>0.119741177039026</c:v>
                </c:pt>
                <c:pt idx="38">
                  <c:v>0.121338015326919</c:v>
                </c:pt>
                <c:pt idx="39">
                  <c:v>0.122934853614813</c:v>
                </c:pt>
                <c:pt idx="40">
                  <c:v>0.124531691902706</c:v>
                </c:pt>
                <c:pt idx="41">
                  <c:v>0.1261285301906</c:v>
                </c:pt>
                <c:pt idx="42">
                  <c:v>0.127725368478493</c:v>
                </c:pt>
                <c:pt idx="43">
                  <c:v>0.129322206766387</c:v>
                </c:pt>
                <c:pt idx="44">
                  <c:v>0.13091904505428</c:v>
                </c:pt>
                <c:pt idx="45">
                  <c:v>0.132515883342174</c:v>
                </c:pt>
                <c:pt idx="46">
                  <c:v>0.134112721630067</c:v>
                </c:pt>
                <c:pt idx="47">
                  <c:v>0.135709559917961</c:v>
                </c:pt>
                <c:pt idx="48">
                  <c:v>0.137306398205795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NOK'!$C$282:$C$331</c:f>
              <c:numCache>
                <c:formatCode>General</c:formatCode>
                <c:ptCount val="50"/>
                <c:pt idx="0">
                  <c:v>0.0</c:v>
                </c:pt>
                <c:pt idx="1">
                  <c:v>0.00865013740051743</c:v>
                </c:pt>
                <c:pt idx="2">
                  <c:v>0.0293714807127165</c:v>
                </c:pt>
                <c:pt idx="3">
                  <c:v>0.0500928240249156</c:v>
                </c:pt>
                <c:pt idx="4">
                  <c:v>0.0693546782846605</c:v>
                </c:pt>
                <c:pt idx="5">
                  <c:v>0.0878382981717452</c:v>
                </c:pt>
                <c:pt idx="6">
                  <c:v>0.108483232745151</c:v>
                </c:pt>
                <c:pt idx="7">
                  <c:v>0.129128167318555</c:v>
                </c:pt>
                <c:pt idx="8">
                  <c:v>0.149773101891961</c:v>
                </c:pt>
                <c:pt idx="9">
                  <c:v>0.170418036465365</c:v>
                </c:pt>
                <c:pt idx="10">
                  <c:v>0.191062971038768</c:v>
                </c:pt>
                <c:pt idx="11">
                  <c:v>0.211707905612174</c:v>
                </c:pt>
                <c:pt idx="12">
                  <c:v>0.232352840185578</c:v>
                </c:pt>
                <c:pt idx="13">
                  <c:v>0.252997774758983</c:v>
                </c:pt>
                <c:pt idx="14">
                  <c:v>0.273642709332386</c:v>
                </c:pt>
                <c:pt idx="15">
                  <c:v>0.294287643905791</c:v>
                </c:pt>
                <c:pt idx="16">
                  <c:v>0.314932578479196</c:v>
                </c:pt>
                <c:pt idx="17">
                  <c:v>0.335577513052599</c:v>
                </c:pt>
                <c:pt idx="18">
                  <c:v>0.356222447626005</c:v>
                </c:pt>
                <c:pt idx="19">
                  <c:v>0.376867382199408</c:v>
                </c:pt>
                <c:pt idx="20">
                  <c:v>0.397512316772814</c:v>
                </c:pt>
                <c:pt idx="21">
                  <c:v>0.418157251346218</c:v>
                </c:pt>
                <c:pt idx="22">
                  <c:v>0.438802185919624</c:v>
                </c:pt>
                <c:pt idx="23">
                  <c:v>0.459447120493027</c:v>
                </c:pt>
                <c:pt idx="24">
                  <c:v>0.480092055066435</c:v>
                </c:pt>
                <c:pt idx="25">
                  <c:v>0.500736989639841</c:v>
                </c:pt>
                <c:pt idx="26">
                  <c:v>0.521381924213245</c:v>
                </c:pt>
                <c:pt idx="27">
                  <c:v>0.542026858786651</c:v>
                </c:pt>
                <c:pt idx="28">
                  <c:v>0.562671793360055</c:v>
                </c:pt>
                <c:pt idx="29">
                  <c:v>0.583316727933461</c:v>
                </c:pt>
                <c:pt idx="30">
                  <c:v>0.603961662506865</c:v>
                </c:pt>
                <c:pt idx="31">
                  <c:v>0.624606597080269</c:v>
                </c:pt>
                <c:pt idx="32">
                  <c:v>0.645251531653675</c:v>
                </c:pt>
                <c:pt idx="33">
                  <c:v>0.665896466227079</c:v>
                </c:pt>
                <c:pt idx="34">
                  <c:v>0.686541400800484</c:v>
                </c:pt>
                <c:pt idx="35">
                  <c:v>0.707186335373889</c:v>
                </c:pt>
                <c:pt idx="36">
                  <c:v>0.727831269947294</c:v>
                </c:pt>
                <c:pt idx="37">
                  <c:v>0.748476204520699</c:v>
                </c:pt>
                <c:pt idx="38">
                  <c:v>0.769121139094103</c:v>
                </c:pt>
                <c:pt idx="39">
                  <c:v>0.789766073667508</c:v>
                </c:pt>
                <c:pt idx="40">
                  <c:v>0.810411008240912</c:v>
                </c:pt>
                <c:pt idx="41">
                  <c:v>0.831055942814317</c:v>
                </c:pt>
                <c:pt idx="42">
                  <c:v>0.851700877387722</c:v>
                </c:pt>
                <c:pt idx="43">
                  <c:v>0.872345811961128</c:v>
                </c:pt>
                <c:pt idx="44">
                  <c:v>0.892990746534532</c:v>
                </c:pt>
                <c:pt idx="45">
                  <c:v>0.913635681107936</c:v>
                </c:pt>
                <c:pt idx="46">
                  <c:v>0.934280615681341</c:v>
                </c:pt>
                <c:pt idx="47">
                  <c:v>0.954925550254747</c:v>
                </c:pt>
                <c:pt idx="48">
                  <c:v>0.975570484824527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'Portefølje med Eiendom i NOK'!$D$281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'Portefølje med Eiendom i NOK'!$B$282:$B$331</c:f>
              <c:numCache>
                <c:formatCode>General</c:formatCode>
                <c:ptCount val="50"/>
                <c:pt idx="0">
                  <c:v>0.0606581603871626</c:v>
                </c:pt>
                <c:pt idx="1">
                  <c:v>0.0622549986748522</c:v>
                </c:pt>
                <c:pt idx="2">
                  <c:v>0.0638518369627463</c:v>
                </c:pt>
                <c:pt idx="3">
                  <c:v>0.0654486752506405</c:v>
                </c:pt>
                <c:pt idx="4">
                  <c:v>0.0670455135385369</c:v>
                </c:pt>
                <c:pt idx="5">
                  <c:v>0.0686423518264342</c:v>
                </c:pt>
                <c:pt idx="6">
                  <c:v>0.0702391901143277</c:v>
                </c:pt>
                <c:pt idx="7">
                  <c:v>0.0718360284022212</c:v>
                </c:pt>
                <c:pt idx="8">
                  <c:v>0.0734328666901147</c:v>
                </c:pt>
                <c:pt idx="9">
                  <c:v>0.0750297049780082</c:v>
                </c:pt>
                <c:pt idx="10">
                  <c:v>0.0766265432659016</c:v>
                </c:pt>
                <c:pt idx="11">
                  <c:v>0.0782233815537951</c:v>
                </c:pt>
                <c:pt idx="12">
                  <c:v>0.0798202198416886</c:v>
                </c:pt>
                <c:pt idx="13">
                  <c:v>0.0814170581295821</c:v>
                </c:pt>
                <c:pt idx="14">
                  <c:v>0.0830138964174753</c:v>
                </c:pt>
                <c:pt idx="15">
                  <c:v>0.0846107347053689</c:v>
                </c:pt>
                <c:pt idx="16">
                  <c:v>0.0862075729932623</c:v>
                </c:pt>
                <c:pt idx="17">
                  <c:v>0.0878044112811559</c:v>
                </c:pt>
                <c:pt idx="18">
                  <c:v>0.0894012495690493</c:v>
                </c:pt>
                <c:pt idx="19">
                  <c:v>0.0909980878569427</c:v>
                </c:pt>
                <c:pt idx="20">
                  <c:v>0.0925949261448363</c:v>
                </c:pt>
                <c:pt idx="21">
                  <c:v>0.0941917644327297</c:v>
                </c:pt>
                <c:pt idx="22">
                  <c:v>0.0957886027206233</c:v>
                </c:pt>
                <c:pt idx="23">
                  <c:v>0.0973854410085166</c:v>
                </c:pt>
                <c:pt idx="24">
                  <c:v>0.0989822792964104</c:v>
                </c:pt>
                <c:pt idx="25">
                  <c:v>0.100579117584304</c:v>
                </c:pt>
                <c:pt idx="26">
                  <c:v>0.102175955872197</c:v>
                </c:pt>
                <c:pt idx="27">
                  <c:v>0.103772794160091</c:v>
                </c:pt>
                <c:pt idx="28">
                  <c:v>0.105369632447984</c:v>
                </c:pt>
                <c:pt idx="29">
                  <c:v>0.106966470735878</c:v>
                </c:pt>
                <c:pt idx="30">
                  <c:v>0.108563309023771</c:v>
                </c:pt>
                <c:pt idx="31">
                  <c:v>0.110160147311665</c:v>
                </c:pt>
                <c:pt idx="32">
                  <c:v>0.111756985599558</c:v>
                </c:pt>
                <c:pt idx="33">
                  <c:v>0.113353823887452</c:v>
                </c:pt>
                <c:pt idx="34">
                  <c:v>0.114950662175345</c:v>
                </c:pt>
                <c:pt idx="35">
                  <c:v>0.116547500463239</c:v>
                </c:pt>
                <c:pt idx="36">
                  <c:v>0.118144338751132</c:v>
                </c:pt>
                <c:pt idx="37">
                  <c:v>0.119741177039026</c:v>
                </c:pt>
                <c:pt idx="38">
                  <c:v>0.121338015326919</c:v>
                </c:pt>
                <c:pt idx="39">
                  <c:v>0.122934853614813</c:v>
                </c:pt>
                <c:pt idx="40">
                  <c:v>0.124531691902706</c:v>
                </c:pt>
                <c:pt idx="41">
                  <c:v>0.1261285301906</c:v>
                </c:pt>
                <c:pt idx="42">
                  <c:v>0.127725368478493</c:v>
                </c:pt>
                <c:pt idx="43">
                  <c:v>0.129322206766387</c:v>
                </c:pt>
                <c:pt idx="44">
                  <c:v>0.13091904505428</c:v>
                </c:pt>
                <c:pt idx="45">
                  <c:v>0.132515883342174</c:v>
                </c:pt>
                <c:pt idx="46">
                  <c:v>0.134112721630067</c:v>
                </c:pt>
                <c:pt idx="47">
                  <c:v>0.135709559917961</c:v>
                </c:pt>
                <c:pt idx="48">
                  <c:v>0.137306398205795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NOK'!$D$282:$D$331</c:f>
              <c:numCache>
                <c:formatCode>0.00E+00</c:formatCode>
                <c:ptCount val="50"/>
                <c:pt idx="0" formatCode="General">
                  <c:v>0.0</c:v>
                </c:pt>
                <c:pt idx="1">
                  <c:v>3.43921289017168E-13</c:v>
                </c:pt>
                <c:pt idx="2">
                  <c:v>4.64489341087115E-13</c:v>
                </c:pt>
                <c:pt idx="3">
                  <c:v>5.85055007912283E-13</c:v>
                </c:pt>
                <c:pt idx="4">
                  <c:v>7.04371999095399E-13</c:v>
                </c:pt>
                <c:pt idx="5">
                  <c:v>8.23607675115579E-13</c:v>
                </c:pt>
                <c:pt idx="6">
                  <c:v>9.45633762267084E-13</c:v>
                </c:pt>
                <c:pt idx="7">
                  <c:v>1.06765941573772E-12</c:v>
                </c:pt>
                <c:pt idx="8">
                  <c:v>1.18968203344227E-12</c:v>
                </c:pt>
                <c:pt idx="9">
                  <c:v>1.31171375844508E-12</c:v>
                </c:pt>
                <c:pt idx="10">
                  <c:v>1.4339102821781E-12</c:v>
                </c:pt>
                <c:pt idx="11">
                  <c:v>1.55595675233045E-12</c:v>
                </c:pt>
                <c:pt idx="12">
                  <c:v>1.67800669192975E-12</c:v>
                </c:pt>
                <c:pt idx="13">
                  <c:v>1.80003061067691E-12</c:v>
                </c:pt>
                <c:pt idx="14">
                  <c:v>1.9221169794692E-12</c:v>
                </c:pt>
                <c:pt idx="15">
                  <c:v>2.04411834681117E-12</c:v>
                </c:pt>
                <c:pt idx="16">
                  <c:v>2.16615787806962E-12</c:v>
                </c:pt>
                <c:pt idx="17">
                  <c:v>2.2881661843055E-12</c:v>
                </c:pt>
                <c:pt idx="18">
                  <c:v>2.41024908365084E-12</c:v>
                </c:pt>
                <c:pt idx="19">
                  <c:v>2.53229555380319E-12</c:v>
                </c:pt>
                <c:pt idx="20">
                  <c:v>2.65434549340249E-12</c:v>
                </c:pt>
                <c:pt idx="21">
                  <c:v>2.77638675938441E-12</c:v>
                </c:pt>
                <c:pt idx="22">
                  <c:v>2.89845578094194E-12</c:v>
                </c:pt>
                <c:pt idx="23">
                  <c:v>3.02051786360558E-12</c:v>
                </c:pt>
                <c:pt idx="24">
                  <c:v>3.14234749332343E-12</c:v>
                </c:pt>
                <c:pt idx="25">
                  <c:v>3.26437488151754E-12</c:v>
                </c:pt>
                <c:pt idx="26">
                  <c:v>3.38642308639336E-12</c:v>
                </c:pt>
                <c:pt idx="27">
                  <c:v>3.50843659679967E-12</c:v>
                </c:pt>
                <c:pt idx="28">
                  <c:v>3.63047092388769E-12</c:v>
                </c:pt>
                <c:pt idx="29">
                  <c:v>3.75251218986961E-12</c:v>
                </c:pt>
                <c:pt idx="30">
                  <c:v>3.87453957806372E-12</c:v>
                </c:pt>
                <c:pt idx="31">
                  <c:v>3.99657390515174E-12</c:v>
                </c:pt>
                <c:pt idx="32">
                  <c:v>4.11862211002756E-12</c:v>
                </c:pt>
                <c:pt idx="33">
                  <c:v>4.24065990656253E-12</c:v>
                </c:pt>
                <c:pt idx="34">
                  <c:v>4.3627046419914E-12</c:v>
                </c:pt>
                <c:pt idx="35">
                  <c:v>4.48473549963246E-12</c:v>
                </c:pt>
                <c:pt idx="36">
                  <c:v>4.60677676561438E-12</c:v>
                </c:pt>
                <c:pt idx="37">
                  <c:v>4.72879374546764E-12</c:v>
                </c:pt>
                <c:pt idx="38">
                  <c:v>4.85083154200261E-12</c:v>
                </c:pt>
                <c:pt idx="39">
                  <c:v>4.97287627743148E-12</c:v>
                </c:pt>
                <c:pt idx="40">
                  <c:v>5.09492795175426E-12</c:v>
                </c:pt>
                <c:pt idx="41">
                  <c:v>5.21695533994837E-12</c:v>
                </c:pt>
                <c:pt idx="42">
                  <c:v>5.33897231980163E-12</c:v>
                </c:pt>
                <c:pt idx="43">
                  <c:v>5.46103440246526E-12</c:v>
                </c:pt>
                <c:pt idx="44">
                  <c:v>5.58306526010632E-12</c:v>
                </c:pt>
                <c:pt idx="45">
                  <c:v>5.70509958719434E-12</c:v>
                </c:pt>
                <c:pt idx="46">
                  <c:v>5.82716860875188E-12</c:v>
                </c:pt>
                <c:pt idx="47">
                  <c:v>5.94915089413561E-12</c:v>
                </c:pt>
                <c:pt idx="48">
                  <c:v>6.29997443102326E-12</c:v>
                </c:pt>
                <c:pt idx="49" formatCode="General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'Portefølje med Eiendom i NOK'!$E$281</c:f>
              <c:strCache>
                <c:ptCount val="1"/>
                <c:pt idx="0">
                  <c:v>Obligasjoner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'Portefølje med Eiendom i NOK'!$B$282:$B$331</c:f>
              <c:numCache>
                <c:formatCode>General</c:formatCode>
                <c:ptCount val="50"/>
                <c:pt idx="0">
                  <c:v>0.0606581603871626</c:v>
                </c:pt>
                <c:pt idx="1">
                  <c:v>0.0622549986748522</c:v>
                </c:pt>
                <c:pt idx="2">
                  <c:v>0.0638518369627463</c:v>
                </c:pt>
                <c:pt idx="3">
                  <c:v>0.0654486752506405</c:v>
                </c:pt>
                <c:pt idx="4">
                  <c:v>0.0670455135385369</c:v>
                </c:pt>
                <c:pt idx="5">
                  <c:v>0.0686423518264342</c:v>
                </c:pt>
                <c:pt idx="6">
                  <c:v>0.0702391901143277</c:v>
                </c:pt>
                <c:pt idx="7">
                  <c:v>0.0718360284022212</c:v>
                </c:pt>
                <c:pt idx="8">
                  <c:v>0.0734328666901147</c:v>
                </c:pt>
                <c:pt idx="9">
                  <c:v>0.0750297049780082</c:v>
                </c:pt>
                <c:pt idx="10">
                  <c:v>0.0766265432659016</c:v>
                </c:pt>
                <c:pt idx="11">
                  <c:v>0.0782233815537951</c:v>
                </c:pt>
                <c:pt idx="12">
                  <c:v>0.0798202198416886</c:v>
                </c:pt>
                <c:pt idx="13">
                  <c:v>0.0814170581295821</c:v>
                </c:pt>
                <c:pt idx="14">
                  <c:v>0.0830138964174753</c:v>
                </c:pt>
                <c:pt idx="15">
                  <c:v>0.0846107347053689</c:v>
                </c:pt>
                <c:pt idx="16">
                  <c:v>0.0862075729932623</c:v>
                </c:pt>
                <c:pt idx="17">
                  <c:v>0.0878044112811559</c:v>
                </c:pt>
                <c:pt idx="18">
                  <c:v>0.0894012495690493</c:v>
                </c:pt>
                <c:pt idx="19">
                  <c:v>0.0909980878569427</c:v>
                </c:pt>
                <c:pt idx="20">
                  <c:v>0.0925949261448363</c:v>
                </c:pt>
                <c:pt idx="21">
                  <c:v>0.0941917644327297</c:v>
                </c:pt>
                <c:pt idx="22">
                  <c:v>0.0957886027206233</c:v>
                </c:pt>
                <c:pt idx="23">
                  <c:v>0.0973854410085166</c:v>
                </c:pt>
                <c:pt idx="24">
                  <c:v>0.0989822792964104</c:v>
                </c:pt>
                <c:pt idx="25">
                  <c:v>0.100579117584304</c:v>
                </c:pt>
                <c:pt idx="26">
                  <c:v>0.102175955872197</c:v>
                </c:pt>
                <c:pt idx="27">
                  <c:v>0.103772794160091</c:v>
                </c:pt>
                <c:pt idx="28">
                  <c:v>0.105369632447984</c:v>
                </c:pt>
                <c:pt idx="29">
                  <c:v>0.106966470735878</c:v>
                </c:pt>
                <c:pt idx="30">
                  <c:v>0.108563309023771</c:v>
                </c:pt>
                <c:pt idx="31">
                  <c:v>0.110160147311665</c:v>
                </c:pt>
                <c:pt idx="32">
                  <c:v>0.111756985599558</c:v>
                </c:pt>
                <c:pt idx="33">
                  <c:v>0.113353823887452</c:v>
                </c:pt>
                <c:pt idx="34">
                  <c:v>0.114950662175345</c:v>
                </c:pt>
                <c:pt idx="35">
                  <c:v>0.116547500463239</c:v>
                </c:pt>
                <c:pt idx="36">
                  <c:v>0.118144338751132</c:v>
                </c:pt>
                <c:pt idx="37">
                  <c:v>0.119741177039026</c:v>
                </c:pt>
                <c:pt idx="38">
                  <c:v>0.121338015326919</c:v>
                </c:pt>
                <c:pt idx="39">
                  <c:v>0.122934853614813</c:v>
                </c:pt>
                <c:pt idx="40">
                  <c:v>0.124531691902706</c:v>
                </c:pt>
                <c:pt idx="41">
                  <c:v>0.1261285301906</c:v>
                </c:pt>
                <c:pt idx="42">
                  <c:v>0.127725368478493</c:v>
                </c:pt>
                <c:pt idx="43">
                  <c:v>0.129322206766387</c:v>
                </c:pt>
                <c:pt idx="44">
                  <c:v>0.13091904505428</c:v>
                </c:pt>
                <c:pt idx="45">
                  <c:v>0.132515883342174</c:v>
                </c:pt>
                <c:pt idx="46">
                  <c:v>0.134112721630067</c:v>
                </c:pt>
                <c:pt idx="47">
                  <c:v>0.135709559917961</c:v>
                </c:pt>
                <c:pt idx="48">
                  <c:v>0.137306398205795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NOK'!$E$282:$E$331</c:f>
              <c:numCache>
                <c:formatCode>General</c:formatCode>
                <c:ptCount val="50"/>
                <c:pt idx="0">
                  <c:v>0.974487106358375</c:v>
                </c:pt>
                <c:pt idx="1">
                  <c:v>0.964170156998964</c:v>
                </c:pt>
                <c:pt idx="2">
                  <c:v>0.945363349545505</c:v>
                </c:pt>
                <c:pt idx="3">
                  <c:v>0.926556542092046</c:v>
                </c:pt>
                <c:pt idx="4">
                  <c:v>0.908158905250734</c:v>
                </c:pt>
                <c:pt idx="5">
                  <c:v>0.889305718546682</c:v>
                </c:pt>
                <c:pt idx="6">
                  <c:v>0.86876061611121</c:v>
                </c:pt>
                <c:pt idx="7">
                  <c:v>0.848215513675739</c:v>
                </c:pt>
                <c:pt idx="8">
                  <c:v>0.827670411240267</c:v>
                </c:pt>
                <c:pt idx="9">
                  <c:v>0.807125308804797</c:v>
                </c:pt>
                <c:pt idx="10">
                  <c:v>0.786580206369328</c:v>
                </c:pt>
                <c:pt idx="11">
                  <c:v>0.766035103933856</c:v>
                </c:pt>
                <c:pt idx="12">
                  <c:v>0.745490001498386</c:v>
                </c:pt>
                <c:pt idx="13">
                  <c:v>0.724944899062914</c:v>
                </c:pt>
                <c:pt idx="14">
                  <c:v>0.704399796627444</c:v>
                </c:pt>
                <c:pt idx="15">
                  <c:v>0.683854694191973</c:v>
                </c:pt>
                <c:pt idx="16">
                  <c:v>0.663309591756503</c:v>
                </c:pt>
                <c:pt idx="17">
                  <c:v>0.642764489321033</c:v>
                </c:pt>
                <c:pt idx="18">
                  <c:v>0.622219386885561</c:v>
                </c:pt>
                <c:pt idx="19">
                  <c:v>0.601674284450091</c:v>
                </c:pt>
                <c:pt idx="20">
                  <c:v>0.58112918201462</c:v>
                </c:pt>
                <c:pt idx="21">
                  <c:v>0.560584079579149</c:v>
                </c:pt>
                <c:pt idx="22">
                  <c:v>0.540038977143678</c:v>
                </c:pt>
                <c:pt idx="23">
                  <c:v>0.519493874708207</c:v>
                </c:pt>
                <c:pt idx="24">
                  <c:v>0.498948772272733</c:v>
                </c:pt>
                <c:pt idx="25">
                  <c:v>0.478403669837261</c:v>
                </c:pt>
                <c:pt idx="26">
                  <c:v>0.457858567401791</c:v>
                </c:pt>
                <c:pt idx="27">
                  <c:v>0.437313464966319</c:v>
                </c:pt>
                <c:pt idx="28">
                  <c:v>0.416768362530849</c:v>
                </c:pt>
                <c:pt idx="29">
                  <c:v>0.396223260095377</c:v>
                </c:pt>
                <c:pt idx="30">
                  <c:v>0.375678157659906</c:v>
                </c:pt>
                <c:pt idx="31">
                  <c:v>0.355133055224436</c:v>
                </c:pt>
                <c:pt idx="32">
                  <c:v>0.334587952788964</c:v>
                </c:pt>
                <c:pt idx="33">
                  <c:v>0.314042850353494</c:v>
                </c:pt>
                <c:pt idx="34">
                  <c:v>0.293497747918022</c:v>
                </c:pt>
                <c:pt idx="35">
                  <c:v>0.272952645482552</c:v>
                </c:pt>
                <c:pt idx="36">
                  <c:v>0.25240754304708</c:v>
                </c:pt>
                <c:pt idx="37">
                  <c:v>0.231862440611609</c:v>
                </c:pt>
                <c:pt idx="38">
                  <c:v>0.211317338176139</c:v>
                </c:pt>
                <c:pt idx="39">
                  <c:v>0.190772235740667</c:v>
                </c:pt>
                <c:pt idx="40">
                  <c:v>0.170227133305197</c:v>
                </c:pt>
                <c:pt idx="41">
                  <c:v>0.149682030869727</c:v>
                </c:pt>
                <c:pt idx="42">
                  <c:v>0.129136928434255</c:v>
                </c:pt>
                <c:pt idx="43">
                  <c:v>0.108591825998783</c:v>
                </c:pt>
                <c:pt idx="44">
                  <c:v>0.0880467235633126</c:v>
                </c:pt>
                <c:pt idx="45">
                  <c:v>0.0675016211278425</c:v>
                </c:pt>
                <c:pt idx="46">
                  <c:v>0.0469565186923709</c:v>
                </c:pt>
                <c:pt idx="47">
                  <c:v>0.0264114162568993</c:v>
                </c:pt>
                <c:pt idx="48">
                  <c:v>0.0058663138267312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'Portefølje med Eiendom i NOK'!$F$281</c:f>
              <c:strCache>
                <c:ptCount val="1"/>
                <c:pt idx="0">
                  <c:v>Handel - Norge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cat>
            <c:numRef>
              <c:f>'Portefølje med Eiendom i NOK'!$B$282:$B$331</c:f>
              <c:numCache>
                <c:formatCode>General</c:formatCode>
                <c:ptCount val="50"/>
                <c:pt idx="0">
                  <c:v>0.0606581603871626</c:v>
                </c:pt>
                <c:pt idx="1">
                  <c:v>0.0622549986748522</c:v>
                </c:pt>
                <c:pt idx="2">
                  <c:v>0.0638518369627463</c:v>
                </c:pt>
                <c:pt idx="3">
                  <c:v>0.0654486752506405</c:v>
                </c:pt>
                <c:pt idx="4">
                  <c:v>0.0670455135385369</c:v>
                </c:pt>
                <c:pt idx="5">
                  <c:v>0.0686423518264342</c:v>
                </c:pt>
                <c:pt idx="6">
                  <c:v>0.0702391901143277</c:v>
                </c:pt>
                <c:pt idx="7">
                  <c:v>0.0718360284022212</c:v>
                </c:pt>
                <c:pt idx="8">
                  <c:v>0.0734328666901147</c:v>
                </c:pt>
                <c:pt idx="9">
                  <c:v>0.0750297049780082</c:v>
                </c:pt>
                <c:pt idx="10">
                  <c:v>0.0766265432659016</c:v>
                </c:pt>
                <c:pt idx="11">
                  <c:v>0.0782233815537951</c:v>
                </c:pt>
                <c:pt idx="12">
                  <c:v>0.0798202198416886</c:v>
                </c:pt>
                <c:pt idx="13">
                  <c:v>0.0814170581295821</c:v>
                </c:pt>
                <c:pt idx="14">
                  <c:v>0.0830138964174753</c:v>
                </c:pt>
                <c:pt idx="15">
                  <c:v>0.0846107347053689</c:v>
                </c:pt>
                <c:pt idx="16">
                  <c:v>0.0862075729932623</c:v>
                </c:pt>
                <c:pt idx="17">
                  <c:v>0.0878044112811559</c:v>
                </c:pt>
                <c:pt idx="18">
                  <c:v>0.0894012495690493</c:v>
                </c:pt>
                <c:pt idx="19">
                  <c:v>0.0909980878569427</c:v>
                </c:pt>
                <c:pt idx="20">
                  <c:v>0.0925949261448363</c:v>
                </c:pt>
                <c:pt idx="21">
                  <c:v>0.0941917644327297</c:v>
                </c:pt>
                <c:pt idx="22">
                  <c:v>0.0957886027206233</c:v>
                </c:pt>
                <c:pt idx="23">
                  <c:v>0.0973854410085166</c:v>
                </c:pt>
                <c:pt idx="24">
                  <c:v>0.0989822792964104</c:v>
                </c:pt>
                <c:pt idx="25">
                  <c:v>0.100579117584304</c:v>
                </c:pt>
                <c:pt idx="26">
                  <c:v>0.102175955872197</c:v>
                </c:pt>
                <c:pt idx="27">
                  <c:v>0.103772794160091</c:v>
                </c:pt>
                <c:pt idx="28">
                  <c:v>0.105369632447984</c:v>
                </c:pt>
                <c:pt idx="29">
                  <c:v>0.106966470735878</c:v>
                </c:pt>
                <c:pt idx="30">
                  <c:v>0.108563309023771</c:v>
                </c:pt>
                <c:pt idx="31">
                  <c:v>0.110160147311665</c:v>
                </c:pt>
                <c:pt idx="32">
                  <c:v>0.111756985599558</c:v>
                </c:pt>
                <c:pt idx="33">
                  <c:v>0.113353823887452</c:v>
                </c:pt>
                <c:pt idx="34">
                  <c:v>0.114950662175345</c:v>
                </c:pt>
                <c:pt idx="35">
                  <c:v>0.116547500463239</c:v>
                </c:pt>
                <c:pt idx="36">
                  <c:v>0.118144338751132</c:v>
                </c:pt>
                <c:pt idx="37">
                  <c:v>0.119741177039026</c:v>
                </c:pt>
                <c:pt idx="38">
                  <c:v>0.121338015326919</c:v>
                </c:pt>
                <c:pt idx="39">
                  <c:v>0.122934853614813</c:v>
                </c:pt>
                <c:pt idx="40">
                  <c:v>0.124531691902706</c:v>
                </c:pt>
                <c:pt idx="41">
                  <c:v>0.1261285301906</c:v>
                </c:pt>
                <c:pt idx="42">
                  <c:v>0.127725368478493</c:v>
                </c:pt>
                <c:pt idx="43">
                  <c:v>0.129322206766387</c:v>
                </c:pt>
                <c:pt idx="44">
                  <c:v>0.13091904505428</c:v>
                </c:pt>
                <c:pt idx="45">
                  <c:v>0.132515883342174</c:v>
                </c:pt>
                <c:pt idx="46">
                  <c:v>0.134112721630067</c:v>
                </c:pt>
                <c:pt idx="47">
                  <c:v>0.135709559917961</c:v>
                </c:pt>
                <c:pt idx="48">
                  <c:v>0.137306398205795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NOK'!$F$282:$F$331</c:f>
              <c:numCache>
                <c:formatCode>0.00E+00</c:formatCode>
                <c:ptCount val="50"/>
                <c:pt idx="0" formatCode="General">
                  <c:v>0.0</c:v>
                </c:pt>
                <c:pt idx="1">
                  <c:v>1.74732841043412E-13</c:v>
                </c:pt>
                <c:pt idx="2">
                  <c:v>2.34300426282807E-13</c:v>
                </c:pt>
                <c:pt idx="3">
                  <c:v>2.93866493639161E-13</c:v>
                </c:pt>
                <c:pt idx="4">
                  <c:v>3.53468122826772E-13</c:v>
                </c:pt>
                <c:pt idx="5">
                  <c:v>4.13427321890869E-13</c:v>
                </c:pt>
                <c:pt idx="6">
                  <c:v>4.73864437272598E-13</c:v>
                </c:pt>
                <c:pt idx="7">
                  <c:v>5.34305672622581E-13</c:v>
                </c:pt>
                <c:pt idx="8">
                  <c:v>5.94748209015172E-13</c:v>
                </c:pt>
                <c:pt idx="9">
                  <c:v>6.55188577003418E-13</c:v>
                </c:pt>
                <c:pt idx="10">
                  <c:v>7.15731293676747E-13</c:v>
                </c:pt>
                <c:pt idx="11">
                  <c:v>7.76182937367587E-13</c:v>
                </c:pt>
                <c:pt idx="12">
                  <c:v>8.36629376887998E-13</c:v>
                </c:pt>
                <c:pt idx="13">
                  <c:v>8.97072346961458E-13</c:v>
                </c:pt>
                <c:pt idx="14">
                  <c:v>9.58150225827126E-13</c:v>
                </c:pt>
                <c:pt idx="15">
                  <c:v>1.01743093117168E-12</c:v>
                </c:pt>
                <c:pt idx="16">
                  <c:v>1.07782879843477E-12</c:v>
                </c:pt>
                <c:pt idx="17">
                  <c:v>1.13950515689965E-12</c:v>
                </c:pt>
                <c:pt idx="18">
                  <c:v>1.19978679768984E-12</c:v>
                </c:pt>
                <c:pt idx="19">
                  <c:v>1.26026966640325E-12</c:v>
                </c:pt>
                <c:pt idx="20">
                  <c:v>1.32074559622275E-12</c:v>
                </c:pt>
                <c:pt idx="21">
                  <c:v>1.38120417880749E-12</c:v>
                </c:pt>
                <c:pt idx="22">
                  <c:v>1.4416870475209E-12</c:v>
                </c:pt>
                <c:pt idx="23">
                  <c:v>1.50139622956402E-12</c:v>
                </c:pt>
                <c:pt idx="24">
                  <c:v>1.56234400416899E-12</c:v>
                </c:pt>
                <c:pt idx="25">
                  <c:v>1.62279564785983E-12</c:v>
                </c:pt>
                <c:pt idx="26">
                  <c:v>1.68326810823238E-12</c:v>
                </c:pt>
                <c:pt idx="27">
                  <c:v>1.74372669081713E-12</c:v>
                </c:pt>
                <c:pt idx="28">
                  <c:v>1.80418874284882E-12</c:v>
                </c:pt>
                <c:pt idx="29">
                  <c:v>1.86464385598661E-12</c:v>
                </c:pt>
                <c:pt idx="30">
                  <c:v>1.92509549967745E-12</c:v>
                </c:pt>
                <c:pt idx="31">
                  <c:v>1.98557142949696E-12</c:v>
                </c:pt>
                <c:pt idx="32">
                  <c:v>2.04603695097561E-12</c:v>
                </c:pt>
                <c:pt idx="33">
                  <c:v>2.1065059419012E-12</c:v>
                </c:pt>
                <c:pt idx="34">
                  <c:v>2.16695411614509E-12</c:v>
                </c:pt>
                <c:pt idx="35">
                  <c:v>2.22742310707069E-12</c:v>
                </c:pt>
                <c:pt idx="36">
                  <c:v>2.2879059757841E-12</c:v>
                </c:pt>
                <c:pt idx="37">
                  <c:v>2.34833333334628E-12</c:v>
                </c:pt>
                <c:pt idx="38">
                  <c:v>2.40880926316578E-12</c:v>
                </c:pt>
                <c:pt idx="39">
                  <c:v>2.46926090685662E-12</c:v>
                </c:pt>
                <c:pt idx="40">
                  <c:v>2.52974030612307E-12</c:v>
                </c:pt>
                <c:pt idx="41">
                  <c:v>2.59019194981391E-12</c:v>
                </c:pt>
                <c:pt idx="42">
                  <c:v>2.65066787963342E-12</c:v>
                </c:pt>
                <c:pt idx="43">
                  <c:v>2.71113687055902E-12</c:v>
                </c:pt>
                <c:pt idx="44">
                  <c:v>2.77155728922729E-12</c:v>
                </c:pt>
                <c:pt idx="45">
                  <c:v>2.83205750517546E-12</c:v>
                </c:pt>
                <c:pt idx="46">
                  <c:v>2.89255078222972E-12</c:v>
                </c:pt>
                <c:pt idx="47">
                  <c:v>2.95292956753457E-12</c:v>
                </c:pt>
                <c:pt idx="48">
                  <c:v>3.84910159301199E-12</c:v>
                </c:pt>
                <c:pt idx="49" formatCode="General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'Portefølje med Eiendom i NOK'!$G$281</c:f>
              <c:strCache>
                <c:ptCount val="1"/>
                <c:pt idx="0">
                  <c:v>Kontor - Norge</c:v>
                </c:pt>
              </c:strCache>
            </c:strRef>
          </c:tx>
          <c:spPr>
            <a:solidFill>
              <a:schemeClr val="dk1">
                <a:tint val="30000"/>
              </a:schemeClr>
            </a:solidFill>
            <a:ln>
              <a:noFill/>
            </a:ln>
            <a:effectLst/>
          </c:spPr>
          <c:cat>
            <c:numRef>
              <c:f>'Portefølje med Eiendom i NOK'!$B$282:$B$331</c:f>
              <c:numCache>
                <c:formatCode>General</c:formatCode>
                <c:ptCount val="50"/>
                <c:pt idx="0">
                  <c:v>0.0606581603871626</c:v>
                </c:pt>
                <c:pt idx="1">
                  <c:v>0.0622549986748522</c:v>
                </c:pt>
                <c:pt idx="2">
                  <c:v>0.0638518369627463</c:v>
                </c:pt>
                <c:pt idx="3">
                  <c:v>0.0654486752506405</c:v>
                </c:pt>
                <c:pt idx="4">
                  <c:v>0.0670455135385369</c:v>
                </c:pt>
                <c:pt idx="5">
                  <c:v>0.0686423518264342</c:v>
                </c:pt>
                <c:pt idx="6">
                  <c:v>0.0702391901143277</c:v>
                </c:pt>
                <c:pt idx="7">
                  <c:v>0.0718360284022212</c:v>
                </c:pt>
                <c:pt idx="8">
                  <c:v>0.0734328666901147</c:v>
                </c:pt>
                <c:pt idx="9">
                  <c:v>0.0750297049780082</c:v>
                </c:pt>
                <c:pt idx="10">
                  <c:v>0.0766265432659016</c:v>
                </c:pt>
                <c:pt idx="11">
                  <c:v>0.0782233815537951</c:v>
                </c:pt>
                <c:pt idx="12">
                  <c:v>0.0798202198416886</c:v>
                </c:pt>
                <c:pt idx="13">
                  <c:v>0.0814170581295821</c:v>
                </c:pt>
                <c:pt idx="14">
                  <c:v>0.0830138964174753</c:v>
                </c:pt>
                <c:pt idx="15">
                  <c:v>0.0846107347053689</c:v>
                </c:pt>
                <c:pt idx="16">
                  <c:v>0.0862075729932623</c:v>
                </c:pt>
                <c:pt idx="17">
                  <c:v>0.0878044112811559</c:v>
                </c:pt>
                <c:pt idx="18">
                  <c:v>0.0894012495690493</c:v>
                </c:pt>
                <c:pt idx="19">
                  <c:v>0.0909980878569427</c:v>
                </c:pt>
                <c:pt idx="20">
                  <c:v>0.0925949261448363</c:v>
                </c:pt>
                <c:pt idx="21">
                  <c:v>0.0941917644327297</c:v>
                </c:pt>
                <c:pt idx="22">
                  <c:v>0.0957886027206233</c:v>
                </c:pt>
                <c:pt idx="23">
                  <c:v>0.0973854410085166</c:v>
                </c:pt>
                <c:pt idx="24">
                  <c:v>0.0989822792964104</c:v>
                </c:pt>
                <c:pt idx="25">
                  <c:v>0.100579117584304</c:v>
                </c:pt>
                <c:pt idx="26">
                  <c:v>0.102175955872197</c:v>
                </c:pt>
                <c:pt idx="27">
                  <c:v>0.103772794160091</c:v>
                </c:pt>
                <c:pt idx="28">
                  <c:v>0.105369632447984</c:v>
                </c:pt>
                <c:pt idx="29">
                  <c:v>0.106966470735878</c:v>
                </c:pt>
                <c:pt idx="30">
                  <c:v>0.108563309023771</c:v>
                </c:pt>
                <c:pt idx="31">
                  <c:v>0.110160147311665</c:v>
                </c:pt>
                <c:pt idx="32">
                  <c:v>0.111756985599558</c:v>
                </c:pt>
                <c:pt idx="33">
                  <c:v>0.113353823887452</c:v>
                </c:pt>
                <c:pt idx="34">
                  <c:v>0.114950662175345</c:v>
                </c:pt>
                <c:pt idx="35">
                  <c:v>0.116547500463239</c:v>
                </c:pt>
                <c:pt idx="36">
                  <c:v>0.118144338751132</c:v>
                </c:pt>
                <c:pt idx="37">
                  <c:v>0.119741177039026</c:v>
                </c:pt>
                <c:pt idx="38">
                  <c:v>0.121338015326919</c:v>
                </c:pt>
                <c:pt idx="39">
                  <c:v>0.122934853614813</c:v>
                </c:pt>
                <c:pt idx="40">
                  <c:v>0.124531691902706</c:v>
                </c:pt>
                <c:pt idx="41">
                  <c:v>0.1261285301906</c:v>
                </c:pt>
                <c:pt idx="42">
                  <c:v>0.127725368478493</c:v>
                </c:pt>
                <c:pt idx="43">
                  <c:v>0.129322206766387</c:v>
                </c:pt>
                <c:pt idx="44">
                  <c:v>0.13091904505428</c:v>
                </c:pt>
                <c:pt idx="45">
                  <c:v>0.132515883342174</c:v>
                </c:pt>
                <c:pt idx="46">
                  <c:v>0.134112721630067</c:v>
                </c:pt>
                <c:pt idx="47">
                  <c:v>0.135709559917961</c:v>
                </c:pt>
                <c:pt idx="48">
                  <c:v>0.137306398205795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NOK'!$G$282:$G$331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'Portefølje med Eiendom i NOK'!$H$281</c:f>
              <c:strCache>
                <c:ptCount val="1"/>
                <c:pt idx="0">
                  <c:v>Industri - Norge</c:v>
                </c:pt>
              </c:strCache>
            </c:strRef>
          </c:tx>
          <c:spPr>
            <a:solidFill>
              <a:schemeClr val="dk1">
                <a:tint val="60000"/>
              </a:schemeClr>
            </a:solidFill>
            <a:ln>
              <a:noFill/>
            </a:ln>
            <a:effectLst/>
          </c:spPr>
          <c:cat>
            <c:numRef>
              <c:f>'Portefølje med Eiendom i NOK'!$B$282:$B$331</c:f>
              <c:numCache>
                <c:formatCode>General</c:formatCode>
                <c:ptCount val="50"/>
                <c:pt idx="0">
                  <c:v>0.0606581603871626</c:v>
                </c:pt>
                <c:pt idx="1">
                  <c:v>0.0622549986748522</c:v>
                </c:pt>
                <c:pt idx="2">
                  <c:v>0.0638518369627463</c:v>
                </c:pt>
                <c:pt idx="3">
                  <c:v>0.0654486752506405</c:v>
                </c:pt>
                <c:pt idx="4">
                  <c:v>0.0670455135385369</c:v>
                </c:pt>
                <c:pt idx="5">
                  <c:v>0.0686423518264342</c:v>
                </c:pt>
                <c:pt idx="6">
                  <c:v>0.0702391901143277</c:v>
                </c:pt>
                <c:pt idx="7">
                  <c:v>0.0718360284022212</c:v>
                </c:pt>
                <c:pt idx="8">
                  <c:v>0.0734328666901147</c:v>
                </c:pt>
                <c:pt idx="9">
                  <c:v>0.0750297049780082</c:v>
                </c:pt>
                <c:pt idx="10">
                  <c:v>0.0766265432659016</c:v>
                </c:pt>
                <c:pt idx="11">
                  <c:v>0.0782233815537951</c:v>
                </c:pt>
                <c:pt idx="12">
                  <c:v>0.0798202198416886</c:v>
                </c:pt>
                <c:pt idx="13">
                  <c:v>0.0814170581295821</c:v>
                </c:pt>
                <c:pt idx="14">
                  <c:v>0.0830138964174753</c:v>
                </c:pt>
                <c:pt idx="15">
                  <c:v>0.0846107347053689</c:v>
                </c:pt>
                <c:pt idx="16">
                  <c:v>0.0862075729932623</c:v>
                </c:pt>
                <c:pt idx="17">
                  <c:v>0.0878044112811559</c:v>
                </c:pt>
                <c:pt idx="18">
                  <c:v>0.0894012495690493</c:v>
                </c:pt>
                <c:pt idx="19">
                  <c:v>0.0909980878569427</c:v>
                </c:pt>
                <c:pt idx="20">
                  <c:v>0.0925949261448363</c:v>
                </c:pt>
                <c:pt idx="21">
                  <c:v>0.0941917644327297</c:v>
                </c:pt>
                <c:pt idx="22">
                  <c:v>0.0957886027206233</c:v>
                </c:pt>
                <c:pt idx="23">
                  <c:v>0.0973854410085166</c:v>
                </c:pt>
                <c:pt idx="24">
                  <c:v>0.0989822792964104</c:v>
                </c:pt>
                <c:pt idx="25">
                  <c:v>0.100579117584304</c:v>
                </c:pt>
                <c:pt idx="26">
                  <c:v>0.102175955872197</c:v>
                </c:pt>
                <c:pt idx="27">
                  <c:v>0.103772794160091</c:v>
                </c:pt>
                <c:pt idx="28">
                  <c:v>0.105369632447984</c:v>
                </c:pt>
                <c:pt idx="29">
                  <c:v>0.106966470735878</c:v>
                </c:pt>
                <c:pt idx="30">
                  <c:v>0.108563309023771</c:v>
                </c:pt>
                <c:pt idx="31">
                  <c:v>0.110160147311665</c:v>
                </c:pt>
                <c:pt idx="32">
                  <c:v>0.111756985599558</c:v>
                </c:pt>
                <c:pt idx="33">
                  <c:v>0.113353823887452</c:v>
                </c:pt>
                <c:pt idx="34">
                  <c:v>0.114950662175345</c:v>
                </c:pt>
                <c:pt idx="35">
                  <c:v>0.116547500463239</c:v>
                </c:pt>
                <c:pt idx="36">
                  <c:v>0.118144338751132</c:v>
                </c:pt>
                <c:pt idx="37">
                  <c:v>0.119741177039026</c:v>
                </c:pt>
                <c:pt idx="38">
                  <c:v>0.121338015326919</c:v>
                </c:pt>
                <c:pt idx="39">
                  <c:v>0.122934853614813</c:v>
                </c:pt>
                <c:pt idx="40">
                  <c:v>0.124531691902706</c:v>
                </c:pt>
                <c:pt idx="41">
                  <c:v>0.1261285301906</c:v>
                </c:pt>
                <c:pt idx="42">
                  <c:v>0.127725368478493</c:v>
                </c:pt>
                <c:pt idx="43">
                  <c:v>0.129322206766387</c:v>
                </c:pt>
                <c:pt idx="44">
                  <c:v>0.13091904505428</c:v>
                </c:pt>
                <c:pt idx="45">
                  <c:v>0.132515883342174</c:v>
                </c:pt>
                <c:pt idx="46">
                  <c:v>0.134112721630067</c:v>
                </c:pt>
                <c:pt idx="47">
                  <c:v>0.135709559917961</c:v>
                </c:pt>
                <c:pt idx="48">
                  <c:v>0.137306398205795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NOK'!$H$282:$H$331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'Portefølje med Eiendom i NOK'!$I$281</c:f>
              <c:strCache>
                <c:ptCount val="1"/>
                <c:pt idx="0">
                  <c:v>Andre - Norge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noFill/>
            </a:ln>
            <a:effectLst/>
          </c:spPr>
          <c:cat>
            <c:numRef>
              <c:f>'Portefølje med Eiendom i NOK'!$B$282:$B$331</c:f>
              <c:numCache>
                <c:formatCode>General</c:formatCode>
                <c:ptCount val="50"/>
                <c:pt idx="0">
                  <c:v>0.0606581603871626</c:v>
                </c:pt>
                <c:pt idx="1">
                  <c:v>0.0622549986748522</c:v>
                </c:pt>
                <c:pt idx="2">
                  <c:v>0.0638518369627463</c:v>
                </c:pt>
                <c:pt idx="3">
                  <c:v>0.0654486752506405</c:v>
                </c:pt>
                <c:pt idx="4">
                  <c:v>0.0670455135385369</c:v>
                </c:pt>
                <c:pt idx="5">
                  <c:v>0.0686423518264342</c:v>
                </c:pt>
                <c:pt idx="6">
                  <c:v>0.0702391901143277</c:v>
                </c:pt>
                <c:pt idx="7">
                  <c:v>0.0718360284022212</c:v>
                </c:pt>
                <c:pt idx="8">
                  <c:v>0.0734328666901147</c:v>
                </c:pt>
                <c:pt idx="9">
                  <c:v>0.0750297049780082</c:v>
                </c:pt>
                <c:pt idx="10">
                  <c:v>0.0766265432659016</c:v>
                </c:pt>
                <c:pt idx="11">
                  <c:v>0.0782233815537951</c:v>
                </c:pt>
                <c:pt idx="12">
                  <c:v>0.0798202198416886</c:v>
                </c:pt>
                <c:pt idx="13">
                  <c:v>0.0814170581295821</c:v>
                </c:pt>
                <c:pt idx="14">
                  <c:v>0.0830138964174753</c:v>
                </c:pt>
                <c:pt idx="15">
                  <c:v>0.0846107347053689</c:v>
                </c:pt>
                <c:pt idx="16">
                  <c:v>0.0862075729932623</c:v>
                </c:pt>
                <c:pt idx="17">
                  <c:v>0.0878044112811559</c:v>
                </c:pt>
                <c:pt idx="18">
                  <c:v>0.0894012495690493</c:v>
                </c:pt>
                <c:pt idx="19">
                  <c:v>0.0909980878569427</c:v>
                </c:pt>
                <c:pt idx="20">
                  <c:v>0.0925949261448363</c:v>
                </c:pt>
                <c:pt idx="21">
                  <c:v>0.0941917644327297</c:v>
                </c:pt>
                <c:pt idx="22">
                  <c:v>0.0957886027206233</c:v>
                </c:pt>
                <c:pt idx="23">
                  <c:v>0.0973854410085166</c:v>
                </c:pt>
                <c:pt idx="24">
                  <c:v>0.0989822792964104</c:v>
                </c:pt>
                <c:pt idx="25">
                  <c:v>0.100579117584304</c:v>
                </c:pt>
                <c:pt idx="26">
                  <c:v>0.102175955872197</c:v>
                </c:pt>
                <c:pt idx="27">
                  <c:v>0.103772794160091</c:v>
                </c:pt>
                <c:pt idx="28">
                  <c:v>0.105369632447984</c:v>
                </c:pt>
                <c:pt idx="29">
                  <c:v>0.106966470735878</c:v>
                </c:pt>
                <c:pt idx="30">
                  <c:v>0.108563309023771</c:v>
                </c:pt>
                <c:pt idx="31">
                  <c:v>0.110160147311665</c:v>
                </c:pt>
                <c:pt idx="32">
                  <c:v>0.111756985599558</c:v>
                </c:pt>
                <c:pt idx="33">
                  <c:v>0.113353823887452</c:v>
                </c:pt>
                <c:pt idx="34">
                  <c:v>0.114950662175345</c:v>
                </c:pt>
                <c:pt idx="35">
                  <c:v>0.116547500463239</c:v>
                </c:pt>
                <c:pt idx="36">
                  <c:v>0.118144338751132</c:v>
                </c:pt>
                <c:pt idx="37">
                  <c:v>0.119741177039026</c:v>
                </c:pt>
                <c:pt idx="38">
                  <c:v>0.121338015326919</c:v>
                </c:pt>
                <c:pt idx="39">
                  <c:v>0.122934853614813</c:v>
                </c:pt>
                <c:pt idx="40">
                  <c:v>0.124531691902706</c:v>
                </c:pt>
                <c:pt idx="41">
                  <c:v>0.1261285301906</c:v>
                </c:pt>
                <c:pt idx="42">
                  <c:v>0.127725368478493</c:v>
                </c:pt>
                <c:pt idx="43">
                  <c:v>0.129322206766387</c:v>
                </c:pt>
                <c:pt idx="44">
                  <c:v>0.13091904505428</c:v>
                </c:pt>
                <c:pt idx="45">
                  <c:v>0.132515883342174</c:v>
                </c:pt>
                <c:pt idx="46">
                  <c:v>0.134112721630067</c:v>
                </c:pt>
                <c:pt idx="47">
                  <c:v>0.135709559917961</c:v>
                </c:pt>
                <c:pt idx="48">
                  <c:v>0.137306398205795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NOK'!$I$282:$I$331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'Portefølje med Eiendom i NOK'!$J$281</c:f>
              <c:strCache>
                <c:ptCount val="1"/>
                <c:pt idx="0">
                  <c:v>Handel - Danmark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'Portefølje med Eiendom i NOK'!$B$282:$B$331</c:f>
              <c:numCache>
                <c:formatCode>General</c:formatCode>
                <c:ptCount val="50"/>
                <c:pt idx="0">
                  <c:v>0.0606581603871626</c:v>
                </c:pt>
                <c:pt idx="1">
                  <c:v>0.0622549986748522</c:v>
                </c:pt>
                <c:pt idx="2">
                  <c:v>0.0638518369627463</c:v>
                </c:pt>
                <c:pt idx="3">
                  <c:v>0.0654486752506405</c:v>
                </c:pt>
                <c:pt idx="4">
                  <c:v>0.0670455135385369</c:v>
                </c:pt>
                <c:pt idx="5">
                  <c:v>0.0686423518264342</c:v>
                </c:pt>
                <c:pt idx="6">
                  <c:v>0.0702391901143277</c:v>
                </c:pt>
                <c:pt idx="7">
                  <c:v>0.0718360284022212</c:v>
                </c:pt>
                <c:pt idx="8">
                  <c:v>0.0734328666901147</c:v>
                </c:pt>
                <c:pt idx="9">
                  <c:v>0.0750297049780082</c:v>
                </c:pt>
                <c:pt idx="10">
                  <c:v>0.0766265432659016</c:v>
                </c:pt>
                <c:pt idx="11">
                  <c:v>0.0782233815537951</c:v>
                </c:pt>
                <c:pt idx="12">
                  <c:v>0.0798202198416886</c:v>
                </c:pt>
                <c:pt idx="13">
                  <c:v>0.0814170581295821</c:v>
                </c:pt>
                <c:pt idx="14">
                  <c:v>0.0830138964174753</c:v>
                </c:pt>
                <c:pt idx="15">
                  <c:v>0.0846107347053689</c:v>
                </c:pt>
                <c:pt idx="16">
                  <c:v>0.0862075729932623</c:v>
                </c:pt>
                <c:pt idx="17">
                  <c:v>0.0878044112811559</c:v>
                </c:pt>
                <c:pt idx="18">
                  <c:v>0.0894012495690493</c:v>
                </c:pt>
                <c:pt idx="19">
                  <c:v>0.0909980878569427</c:v>
                </c:pt>
                <c:pt idx="20">
                  <c:v>0.0925949261448363</c:v>
                </c:pt>
                <c:pt idx="21">
                  <c:v>0.0941917644327297</c:v>
                </c:pt>
                <c:pt idx="22">
                  <c:v>0.0957886027206233</c:v>
                </c:pt>
                <c:pt idx="23">
                  <c:v>0.0973854410085166</c:v>
                </c:pt>
                <c:pt idx="24">
                  <c:v>0.0989822792964104</c:v>
                </c:pt>
                <c:pt idx="25">
                  <c:v>0.100579117584304</c:v>
                </c:pt>
                <c:pt idx="26">
                  <c:v>0.102175955872197</c:v>
                </c:pt>
                <c:pt idx="27">
                  <c:v>0.103772794160091</c:v>
                </c:pt>
                <c:pt idx="28">
                  <c:v>0.105369632447984</c:v>
                </c:pt>
                <c:pt idx="29">
                  <c:v>0.106966470735878</c:v>
                </c:pt>
                <c:pt idx="30">
                  <c:v>0.108563309023771</c:v>
                </c:pt>
                <c:pt idx="31">
                  <c:v>0.110160147311665</c:v>
                </c:pt>
                <c:pt idx="32">
                  <c:v>0.111756985599558</c:v>
                </c:pt>
                <c:pt idx="33">
                  <c:v>0.113353823887452</c:v>
                </c:pt>
                <c:pt idx="34">
                  <c:v>0.114950662175345</c:v>
                </c:pt>
                <c:pt idx="35">
                  <c:v>0.116547500463239</c:v>
                </c:pt>
                <c:pt idx="36">
                  <c:v>0.118144338751132</c:v>
                </c:pt>
                <c:pt idx="37">
                  <c:v>0.119741177039026</c:v>
                </c:pt>
                <c:pt idx="38">
                  <c:v>0.121338015326919</c:v>
                </c:pt>
                <c:pt idx="39">
                  <c:v>0.122934853614813</c:v>
                </c:pt>
                <c:pt idx="40">
                  <c:v>0.124531691902706</c:v>
                </c:pt>
                <c:pt idx="41">
                  <c:v>0.1261285301906</c:v>
                </c:pt>
                <c:pt idx="42">
                  <c:v>0.127725368478493</c:v>
                </c:pt>
                <c:pt idx="43">
                  <c:v>0.129322206766387</c:v>
                </c:pt>
                <c:pt idx="44">
                  <c:v>0.13091904505428</c:v>
                </c:pt>
                <c:pt idx="45">
                  <c:v>0.132515883342174</c:v>
                </c:pt>
                <c:pt idx="46">
                  <c:v>0.134112721630067</c:v>
                </c:pt>
                <c:pt idx="47">
                  <c:v>0.135709559917961</c:v>
                </c:pt>
                <c:pt idx="48">
                  <c:v>0.137306398205795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NOK'!$J$282:$J$331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8"/>
          <c:order val="8"/>
          <c:tx>
            <c:strRef>
              <c:f>'Portefølje med Eiendom i NOK'!$K$281</c:f>
              <c:strCache>
                <c:ptCount val="1"/>
                <c:pt idx="0">
                  <c:v>Kontor - Danmark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'Portefølje med Eiendom i NOK'!$B$282:$B$331</c:f>
              <c:numCache>
                <c:formatCode>General</c:formatCode>
                <c:ptCount val="50"/>
                <c:pt idx="0">
                  <c:v>0.0606581603871626</c:v>
                </c:pt>
                <c:pt idx="1">
                  <c:v>0.0622549986748522</c:v>
                </c:pt>
                <c:pt idx="2">
                  <c:v>0.0638518369627463</c:v>
                </c:pt>
                <c:pt idx="3">
                  <c:v>0.0654486752506405</c:v>
                </c:pt>
                <c:pt idx="4">
                  <c:v>0.0670455135385369</c:v>
                </c:pt>
                <c:pt idx="5">
                  <c:v>0.0686423518264342</c:v>
                </c:pt>
                <c:pt idx="6">
                  <c:v>0.0702391901143277</c:v>
                </c:pt>
                <c:pt idx="7">
                  <c:v>0.0718360284022212</c:v>
                </c:pt>
                <c:pt idx="8">
                  <c:v>0.0734328666901147</c:v>
                </c:pt>
                <c:pt idx="9">
                  <c:v>0.0750297049780082</c:v>
                </c:pt>
                <c:pt idx="10">
                  <c:v>0.0766265432659016</c:v>
                </c:pt>
                <c:pt idx="11">
                  <c:v>0.0782233815537951</c:v>
                </c:pt>
                <c:pt idx="12">
                  <c:v>0.0798202198416886</c:v>
                </c:pt>
                <c:pt idx="13">
                  <c:v>0.0814170581295821</c:v>
                </c:pt>
                <c:pt idx="14">
                  <c:v>0.0830138964174753</c:v>
                </c:pt>
                <c:pt idx="15">
                  <c:v>0.0846107347053689</c:v>
                </c:pt>
                <c:pt idx="16">
                  <c:v>0.0862075729932623</c:v>
                </c:pt>
                <c:pt idx="17">
                  <c:v>0.0878044112811559</c:v>
                </c:pt>
                <c:pt idx="18">
                  <c:v>0.0894012495690493</c:v>
                </c:pt>
                <c:pt idx="19">
                  <c:v>0.0909980878569427</c:v>
                </c:pt>
                <c:pt idx="20">
                  <c:v>0.0925949261448363</c:v>
                </c:pt>
                <c:pt idx="21">
                  <c:v>0.0941917644327297</c:v>
                </c:pt>
                <c:pt idx="22">
                  <c:v>0.0957886027206233</c:v>
                </c:pt>
                <c:pt idx="23">
                  <c:v>0.0973854410085166</c:v>
                </c:pt>
                <c:pt idx="24">
                  <c:v>0.0989822792964104</c:v>
                </c:pt>
                <c:pt idx="25">
                  <c:v>0.100579117584304</c:v>
                </c:pt>
                <c:pt idx="26">
                  <c:v>0.102175955872197</c:v>
                </c:pt>
                <c:pt idx="27">
                  <c:v>0.103772794160091</c:v>
                </c:pt>
                <c:pt idx="28">
                  <c:v>0.105369632447984</c:v>
                </c:pt>
                <c:pt idx="29">
                  <c:v>0.106966470735878</c:v>
                </c:pt>
                <c:pt idx="30">
                  <c:v>0.108563309023771</c:v>
                </c:pt>
                <c:pt idx="31">
                  <c:v>0.110160147311665</c:v>
                </c:pt>
                <c:pt idx="32">
                  <c:v>0.111756985599558</c:v>
                </c:pt>
                <c:pt idx="33">
                  <c:v>0.113353823887452</c:v>
                </c:pt>
                <c:pt idx="34">
                  <c:v>0.114950662175345</c:v>
                </c:pt>
                <c:pt idx="35">
                  <c:v>0.116547500463239</c:v>
                </c:pt>
                <c:pt idx="36">
                  <c:v>0.118144338751132</c:v>
                </c:pt>
                <c:pt idx="37">
                  <c:v>0.119741177039026</c:v>
                </c:pt>
                <c:pt idx="38">
                  <c:v>0.121338015326919</c:v>
                </c:pt>
                <c:pt idx="39">
                  <c:v>0.122934853614813</c:v>
                </c:pt>
                <c:pt idx="40">
                  <c:v>0.124531691902706</c:v>
                </c:pt>
                <c:pt idx="41">
                  <c:v>0.1261285301906</c:v>
                </c:pt>
                <c:pt idx="42">
                  <c:v>0.127725368478493</c:v>
                </c:pt>
                <c:pt idx="43">
                  <c:v>0.129322206766387</c:v>
                </c:pt>
                <c:pt idx="44">
                  <c:v>0.13091904505428</c:v>
                </c:pt>
                <c:pt idx="45">
                  <c:v>0.132515883342174</c:v>
                </c:pt>
                <c:pt idx="46">
                  <c:v>0.134112721630067</c:v>
                </c:pt>
                <c:pt idx="47">
                  <c:v>0.135709559917961</c:v>
                </c:pt>
                <c:pt idx="48">
                  <c:v>0.137306398205795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NOK'!$K$282:$K$331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9"/>
          <c:order val="9"/>
          <c:tx>
            <c:strRef>
              <c:f>'Portefølje med Eiendom i NOK'!$L$281</c:f>
              <c:strCache>
                <c:ptCount val="1"/>
                <c:pt idx="0">
                  <c:v>Industri - Danmark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'Portefølje med Eiendom i NOK'!$B$282:$B$331</c:f>
              <c:numCache>
                <c:formatCode>General</c:formatCode>
                <c:ptCount val="50"/>
                <c:pt idx="0">
                  <c:v>0.0606581603871626</c:v>
                </c:pt>
                <c:pt idx="1">
                  <c:v>0.0622549986748522</c:v>
                </c:pt>
                <c:pt idx="2">
                  <c:v>0.0638518369627463</c:v>
                </c:pt>
                <c:pt idx="3">
                  <c:v>0.0654486752506405</c:v>
                </c:pt>
                <c:pt idx="4">
                  <c:v>0.0670455135385369</c:v>
                </c:pt>
                <c:pt idx="5">
                  <c:v>0.0686423518264342</c:v>
                </c:pt>
                <c:pt idx="6">
                  <c:v>0.0702391901143277</c:v>
                </c:pt>
                <c:pt idx="7">
                  <c:v>0.0718360284022212</c:v>
                </c:pt>
                <c:pt idx="8">
                  <c:v>0.0734328666901147</c:v>
                </c:pt>
                <c:pt idx="9">
                  <c:v>0.0750297049780082</c:v>
                </c:pt>
                <c:pt idx="10">
                  <c:v>0.0766265432659016</c:v>
                </c:pt>
                <c:pt idx="11">
                  <c:v>0.0782233815537951</c:v>
                </c:pt>
                <c:pt idx="12">
                  <c:v>0.0798202198416886</c:v>
                </c:pt>
                <c:pt idx="13">
                  <c:v>0.0814170581295821</c:v>
                </c:pt>
                <c:pt idx="14">
                  <c:v>0.0830138964174753</c:v>
                </c:pt>
                <c:pt idx="15">
                  <c:v>0.0846107347053689</c:v>
                </c:pt>
                <c:pt idx="16">
                  <c:v>0.0862075729932623</c:v>
                </c:pt>
                <c:pt idx="17">
                  <c:v>0.0878044112811559</c:v>
                </c:pt>
                <c:pt idx="18">
                  <c:v>0.0894012495690493</c:v>
                </c:pt>
                <c:pt idx="19">
                  <c:v>0.0909980878569427</c:v>
                </c:pt>
                <c:pt idx="20">
                  <c:v>0.0925949261448363</c:v>
                </c:pt>
                <c:pt idx="21">
                  <c:v>0.0941917644327297</c:v>
                </c:pt>
                <c:pt idx="22">
                  <c:v>0.0957886027206233</c:v>
                </c:pt>
                <c:pt idx="23">
                  <c:v>0.0973854410085166</c:v>
                </c:pt>
                <c:pt idx="24">
                  <c:v>0.0989822792964104</c:v>
                </c:pt>
                <c:pt idx="25">
                  <c:v>0.100579117584304</c:v>
                </c:pt>
                <c:pt idx="26">
                  <c:v>0.102175955872197</c:v>
                </c:pt>
                <c:pt idx="27">
                  <c:v>0.103772794160091</c:v>
                </c:pt>
                <c:pt idx="28">
                  <c:v>0.105369632447984</c:v>
                </c:pt>
                <c:pt idx="29">
                  <c:v>0.106966470735878</c:v>
                </c:pt>
                <c:pt idx="30">
                  <c:v>0.108563309023771</c:v>
                </c:pt>
                <c:pt idx="31">
                  <c:v>0.110160147311665</c:v>
                </c:pt>
                <c:pt idx="32">
                  <c:v>0.111756985599558</c:v>
                </c:pt>
                <c:pt idx="33">
                  <c:v>0.113353823887452</c:v>
                </c:pt>
                <c:pt idx="34">
                  <c:v>0.114950662175345</c:v>
                </c:pt>
                <c:pt idx="35">
                  <c:v>0.116547500463239</c:v>
                </c:pt>
                <c:pt idx="36">
                  <c:v>0.118144338751132</c:v>
                </c:pt>
                <c:pt idx="37">
                  <c:v>0.119741177039026</c:v>
                </c:pt>
                <c:pt idx="38">
                  <c:v>0.121338015326919</c:v>
                </c:pt>
                <c:pt idx="39">
                  <c:v>0.122934853614813</c:v>
                </c:pt>
                <c:pt idx="40">
                  <c:v>0.124531691902706</c:v>
                </c:pt>
                <c:pt idx="41">
                  <c:v>0.1261285301906</c:v>
                </c:pt>
                <c:pt idx="42">
                  <c:v>0.127725368478493</c:v>
                </c:pt>
                <c:pt idx="43">
                  <c:v>0.129322206766387</c:v>
                </c:pt>
                <c:pt idx="44">
                  <c:v>0.13091904505428</c:v>
                </c:pt>
                <c:pt idx="45">
                  <c:v>0.132515883342174</c:v>
                </c:pt>
                <c:pt idx="46">
                  <c:v>0.134112721630067</c:v>
                </c:pt>
                <c:pt idx="47">
                  <c:v>0.135709559917961</c:v>
                </c:pt>
                <c:pt idx="48">
                  <c:v>0.137306398205795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NOK'!$L$282:$L$331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0"/>
          <c:order val="10"/>
          <c:tx>
            <c:strRef>
              <c:f>'Portefølje med Eiendom i NOK'!$M$281</c:f>
              <c:strCache>
                <c:ptCount val="1"/>
                <c:pt idx="0">
                  <c:v>Bolig - Danmark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cat>
            <c:numRef>
              <c:f>'Portefølje med Eiendom i NOK'!$B$282:$B$331</c:f>
              <c:numCache>
                <c:formatCode>General</c:formatCode>
                <c:ptCount val="50"/>
                <c:pt idx="0">
                  <c:v>0.0606581603871626</c:v>
                </c:pt>
                <c:pt idx="1">
                  <c:v>0.0622549986748522</c:v>
                </c:pt>
                <c:pt idx="2">
                  <c:v>0.0638518369627463</c:v>
                </c:pt>
                <c:pt idx="3">
                  <c:v>0.0654486752506405</c:v>
                </c:pt>
                <c:pt idx="4">
                  <c:v>0.0670455135385369</c:v>
                </c:pt>
                <c:pt idx="5">
                  <c:v>0.0686423518264342</c:v>
                </c:pt>
                <c:pt idx="6">
                  <c:v>0.0702391901143277</c:v>
                </c:pt>
                <c:pt idx="7">
                  <c:v>0.0718360284022212</c:v>
                </c:pt>
                <c:pt idx="8">
                  <c:v>0.0734328666901147</c:v>
                </c:pt>
                <c:pt idx="9">
                  <c:v>0.0750297049780082</c:v>
                </c:pt>
                <c:pt idx="10">
                  <c:v>0.0766265432659016</c:v>
                </c:pt>
                <c:pt idx="11">
                  <c:v>0.0782233815537951</c:v>
                </c:pt>
                <c:pt idx="12">
                  <c:v>0.0798202198416886</c:v>
                </c:pt>
                <c:pt idx="13">
                  <c:v>0.0814170581295821</c:v>
                </c:pt>
                <c:pt idx="14">
                  <c:v>0.0830138964174753</c:v>
                </c:pt>
                <c:pt idx="15">
                  <c:v>0.0846107347053689</c:v>
                </c:pt>
                <c:pt idx="16">
                  <c:v>0.0862075729932623</c:v>
                </c:pt>
                <c:pt idx="17">
                  <c:v>0.0878044112811559</c:v>
                </c:pt>
                <c:pt idx="18">
                  <c:v>0.0894012495690493</c:v>
                </c:pt>
                <c:pt idx="19">
                  <c:v>0.0909980878569427</c:v>
                </c:pt>
                <c:pt idx="20">
                  <c:v>0.0925949261448363</c:v>
                </c:pt>
                <c:pt idx="21">
                  <c:v>0.0941917644327297</c:v>
                </c:pt>
                <c:pt idx="22">
                  <c:v>0.0957886027206233</c:v>
                </c:pt>
                <c:pt idx="23">
                  <c:v>0.0973854410085166</c:v>
                </c:pt>
                <c:pt idx="24">
                  <c:v>0.0989822792964104</c:v>
                </c:pt>
                <c:pt idx="25">
                  <c:v>0.100579117584304</c:v>
                </c:pt>
                <c:pt idx="26">
                  <c:v>0.102175955872197</c:v>
                </c:pt>
                <c:pt idx="27">
                  <c:v>0.103772794160091</c:v>
                </c:pt>
                <c:pt idx="28">
                  <c:v>0.105369632447984</c:v>
                </c:pt>
                <c:pt idx="29">
                  <c:v>0.106966470735878</c:v>
                </c:pt>
                <c:pt idx="30">
                  <c:v>0.108563309023771</c:v>
                </c:pt>
                <c:pt idx="31">
                  <c:v>0.110160147311665</c:v>
                </c:pt>
                <c:pt idx="32">
                  <c:v>0.111756985599558</c:v>
                </c:pt>
                <c:pt idx="33">
                  <c:v>0.113353823887452</c:v>
                </c:pt>
                <c:pt idx="34">
                  <c:v>0.114950662175345</c:v>
                </c:pt>
                <c:pt idx="35">
                  <c:v>0.116547500463239</c:v>
                </c:pt>
                <c:pt idx="36">
                  <c:v>0.118144338751132</c:v>
                </c:pt>
                <c:pt idx="37">
                  <c:v>0.119741177039026</c:v>
                </c:pt>
                <c:pt idx="38">
                  <c:v>0.121338015326919</c:v>
                </c:pt>
                <c:pt idx="39">
                  <c:v>0.122934853614813</c:v>
                </c:pt>
                <c:pt idx="40">
                  <c:v>0.124531691902706</c:v>
                </c:pt>
                <c:pt idx="41">
                  <c:v>0.1261285301906</c:v>
                </c:pt>
                <c:pt idx="42">
                  <c:v>0.127725368478493</c:v>
                </c:pt>
                <c:pt idx="43">
                  <c:v>0.129322206766387</c:v>
                </c:pt>
                <c:pt idx="44">
                  <c:v>0.13091904505428</c:v>
                </c:pt>
                <c:pt idx="45">
                  <c:v>0.132515883342174</c:v>
                </c:pt>
                <c:pt idx="46">
                  <c:v>0.134112721630067</c:v>
                </c:pt>
                <c:pt idx="47">
                  <c:v>0.135709559917961</c:v>
                </c:pt>
                <c:pt idx="48">
                  <c:v>0.137306398205795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NOK'!$M$282:$M$331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1"/>
          <c:order val="11"/>
          <c:tx>
            <c:strRef>
              <c:f>'Portefølje med Eiendom i NOK'!$N$281</c:f>
              <c:strCache>
                <c:ptCount val="1"/>
                <c:pt idx="0">
                  <c:v>Andre - Danmark</c:v>
                </c:pt>
              </c:strCache>
            </c:strRef>
          </c:tx>
          <c:spPr>
            <a:solidFill>
              <a:schemeClr val="dk1">
                <a:tint val="30000"/>
              </a:schemeClr>
            </a:solidFill>
            <a:ln>
              <a:noFill/>
            </a:ln>
            <a:effectLst/>
          </c:spPr>
          <c:cat>
            <c:numRef>
              <c:f>'Portefølje med Eiendom i NOK'!$B$282:$B$331</c:f>
              <c:numCache>
                <c:formatCode>General</c:formatCode>
                <c:ptCount val="50"/>
                <c:pt idx="0">
                  <c:v>0.0606581603871626</c:v>
                </c:pt>
                <c:pt idx="1">
                  <c:v>0.0622549986748522</c:v>
                </c:pt>
                <c:pt idx="2">
                  <c:v>0.0638518369627463</c:v>
                </c:pt>
                <c:pt idx="3">
                  <c:v>0.0654486752506405</c:v>
                </c:pt>
                <c:pt idx="4">
                  <c:v>0.0670455135385369</c:v>
                </c:pt>
                <c:pt idx="5">
                  <c:v>0.0686423518264342</c:v>
                </c:pt>
                <c:pt idx="6">
                  <c:v>0.0702391901143277</c:v>
                </c:pt>
                <c:pt idx="7">
                  <c:v>0.0718360284022212</c:v>
                </c:pt>
                <c:pt idx="8">
                  <c:v>0.0734328666901147</c:v>
                </c:pt>
                <c:pt idx="9">
                  <c:v>0.0750297049780082</c:v>
                </c:pt>
                <c:pt idx="10">
                  <c:v>0.0766265432659016</c:v>
                </c:pt>
                <c:pt idx="11">
                  <c:v>0.0782233815537951</c:v>
                </c:pt>
                <c:pt idx="12">
                  <c:v>0.0798202198416886</c:v>
                </c:pt>
                <c:pt idx="13">
                  <c:v>0.0814170581295821</c:v>
                </c:pt>
                <c:pt idx="14">
                  <c:v>0.0830138964174753</c:v>
                </c:pt>
                <c:pt idx="15">
                  <c:v>0.0846107347053689</c:v>
                </c:pt>
                <c:pt idx="16">
                  <c:v>0.0862075729932623</c:v>
                </c:pt>
                <c:pt idx="17">
                  <c:v>0.0878044112811559</c:v>
                </c:pt>
                <c:pt idx="18">
                  <c:v>0.0894012495690493</c:v>
                </c:pt>
                <c:pt idx="19">
                  <c:v>0.0909980878569427</c:v>
                </c:pt>
                <c:pt idx="20">
                  <c:v>0.0925949261448363</c:v>
                </c:pt>
                <c:pt idx="21">
                  <c:v>0.0941917644327297</c:v>
                </c:pt>
                <c:pt idx="22">
                  <c:v>0.0957886027206233</c:v>
                </c:pt>
                <c:pt idx="23">
                  <c:v>0.0973854410085166</c:v>
                </c:pt>
                <c:pt idx="24">
                  <c:v>0.0989822792964104</c:v>
                </c:pt>
                <c:pt idx="25">
                  <c:v>0.100579117584304</c:v>
                </c:pt>
                <c:pt idx="26">
                  <c:v>0.102175955872197</c:v>
                </c:pt>
                <c:pt idx="27">
                  <c:v>0.103772794160091</c:v>
                </c:pt>
                <c:pt idx="28">
                  <c:v>0.105369632447984</c:v>
                </c:pt>
                <c:pt idx="29">
                  <c:v>0.106966470735878</c:v>
                </c:pt>
                <c:pt idx="30">
                  <c:v>0.108563309023771</c:v>
                </c:pt>
                <c:pt idx="31">
                  <c:v>0.110160147311665</c:v>
                </c:pt>
                <c:pt idx="32">
                  <c:v>0.111756985599558</c:v>
                </c:pt>
                <c:pt idx="33">
                  <c:v>0.113353823887452</c:v>
                </c:pt>
                <c:pt idx="34">
                  <c:v>0.114950662175345</c:v>
                </c:pt>
                <c:pt idx="35">
                  <c:v>0.116547500463239</c:v>
                </c:pt>
                <c:pt idx="36">
                  <c:v>0.118144338751132</c:v>
                </c:pt>
                <c:pt idx="37">
                  <c:v>0.119741177039026</c:v>
                </c:pt>
                <c:pt idx="38">
                  <c:v>0.121338015326919</c:v>
                </c:pt>
                <c:pt idx="39">
                  <c:v>0.122934853614813</c:v>
                </c:pt>
                <c:pt idx="40">
                  <c:v>0.124531691902706</c:v>
                </c:pt>
                <c:pt idx="41">
                  <c:v>0.1261285301906</c:v>
                </c:pt>
                <c:pt idx="42">
                  <c:v>0.127725368478493</c:v>
                </c:pt>
                <c:pt idx="43">
                  <c:v>0.129322206766387</c:v>
                </c:pt>
                <c:pt idx="44">
                  <c:v>0.13091904505428</c:v>
                </c:pt>
                <c:pt idx="45">
                  <c:v>0.132515883342174</c:v>
                </c:pt>
                <c:pt idx="46">
                  <c:v>0.134112721630067</c:v>
                </c:pt>
                <c:pt idx="47">
                  <c:v>0.135709559917961</c:v>
                </c:pt>
                <c:pt idx="48">
                  <c:v>0.137306398205795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NOK'!$N$282:$N$331</c:f>
              <c:numCache>
                <c:formatCode>General</c:formatCode>
                <c:ptCount val="50"/>
                <c:pt idx="0" formatCode="0.00E+00">
                  <c:v>1.71390679426509E-15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2"/>
          <c:order val="12"/>
          <c:tx>
            <c:strRef>
              <c:f>'Portefølje med Eiendom i NOK'!$O$281</c:f>
              <c:strCache>
                <c:ptCount val="1"/>
                <c:pt idx="0">
                  <c:v>Handel - Sverige</c:v>
                </c:pt>
              </c:strCache>
            </c:strRef>
          </c:tx>
          <c:spPr>
            <a:solidFill>
              <a:schemeClr val="dk1">
                <a:tint val="60000"/>
              </a:schemeClr>
            </a:solidFill>
            <a:ln>
              <a:noFill/>
            </a:ln>
            <a:effectLst/>
          </c:spPr>
          <c:cat>
            <c:numRef>
              <c:f>'Portefølje med Eiendom i NOK'!$B$282:$B$331</c:f>
              <c:numCache>
                <c:formatCode>General</c:formatCode>
                <c:ptCount val="50"/>
                <c:pt idx="0">
                  <c:v>0.0606581603871626</c:v>
                </c:pt>
                <c:pt idx="1">
                  <c:v>0.0622549986748522</c:v>
                </c:pt>
                <c:pt idx="2">
                  <c:v>0.0638518369627463</c:v>
                </c:pt>
                <c:pt idx="3">
                  <c:v>0.0654486752506405</c:v>
                </c:pt>
                <c:pt idx="4">
                  <c:v>0.0670455135385369</c:v>
                </c:pt>
                <c:pt idx="5">
                  <c:v>0.0686423518264342</c:v>
                </c:pt>
                <c:pt idx="6">
                  <c:v>0.0702391901143277</c:v>
                </c:pt>
                <c:pt idx="7">
                  <c:v>0.0718360284022212</c:v>
                </c:pt>
                <c:pt idx="8">
                  <c:v>0.0734328666901147</c:v>
                </c:pt>
                <c:pt idx="9">
                  <c:v>0.0750297049780082</c:v>
                </c:pt>
                <c:pt idx="10">
                  <c:v>0.0766265432659016</c:v>
                </c:pt>
                <c:pt idx="11">
                  <c:v>0.0782233815537951</c:v>
                </c:pt>
                <c:pt idx="12">
                  <c:v>0.0798202198416886</c:v>
                </c:pt>
                <c:pt idx="13">
                  <c:v>0.0814170581295821</c:v>
                </c:pt>
                <c:pt idx="14">
                  <c:v>0.0830138964174753</c:v>
                </c:pt>
                <c:pt idx="15">
                  <c:v>0.0846107347053689</c:v>
                </c:pt>
                <c:pt idx="16">
                  <c:v>0.0862075729932623</c:v>
                </c:pt>
                <c:pt idx="17">
                  <c:v>0.0878044112811559</c:v>
                </c:pt>
                <c:pt idx="18">
                  <c:v>0.0894012495690493</c:v>
                </c:pt>
                <c:pt idx="19">
                  <c:v>0.0909980878569427</c:v>
                </c:pt>
                <c:pt idx="20">
                  <c:v>0.0925949261448363</c:v>
                </c:pt>
                <c:pt idx="21">
                  <c:v>0.0941917644327297</c:v>
                </c:pt>
                <c:pt idx="22">
                  <c:v>0.0957886027206233</c:v>
                </c:pt>
                <c:pt idx="23">
                  <c:v>0.0973854410085166</c:v>
                </c:pt>
                <c:pt idx="24">
                  <c:v>0.0989822792964104</c:v>
                </c:pt>
                <c:pt idx="25">
                  <c:v>0.100579117584304</c:v>
                </c:pt>
                <c:pt idx="26">
                  <c:v>0.102175955872197</c:v>
                </c:pt>
                <c:pt idx="27">
                  <c:v>0.103772794160091</c:v>
                </c:pt>
                <c:pt idx="28">
                  <c:v>0.105369632447984</c:v>
                </c:pt>
                <c:pt idx="29">
                  <c:v>0.106966470735878</c:v>
                </c:pt>
                <c:pt idx="30">
                  <c:v>0.108563309023771</c:v>
                </c:pt>
                <c:pt idx="31">
                  <c:v>0.110160147311665</c:v>
                </c:pt>
                <c:pt idx="32">
                  <c:v>0.111756985599558</c:v>
                </c:pt>
                <c:pt idx="33">
                  <c:v>0.113353823887452</c:v>
                </c:pt>
                <c:pt idx="34">
                  <c:v>0.114950662175345</c:v>
                </c:pt>
                <c:pt idx="35">
                  <c:v>0.116547500463239</c:v>
                </c:pt>
                <c:pt idx="36">
                  <c:v>0.118144338751132</c:v>
                </c:pt>
                <c:pt idx="37">
                  <c:v>0.119741177039026</c:v>
                </c:pt>
                <c:pt idx="38">
                  <c:v>0.121338015326919</c:v>
                </c:pt>
                <c:pt idx="39">
                  <c:v>0.122934853614813</c:v>
                </c:pt>
                <c:pt idx="40">
                  <c:v>0.124531691902706</c:v>
                </c:pt>
                <c:pt idx="41">
                  <c:v>0.1261285301906</c:v>
                </c:pt>
                <c:pt idx="42">
                  <c:v>0.127725368478493</c:v>
                </c:pt>
                <c:pt idx="43">
                  <c:v>0.129322206766387</c:v>
                </c:pt>
                <c:pt idx="44">
                  <c:v>0.13091904505428</c:v>
                </c:pt>
                <c:pt idx="45">
                  <c:v>0.132515883342174</c:v>
                </c:pt>
                <c:pt idx="46">
                  <c:v>0.134112721630067</c:v>
                </c:pt>
                <c:pt idx="47">
                  <c:v>0.135709559917961</c:v>
                </c:pt>
                <c:pt idx="48">
                  <c:v>0.137306398205795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NOK'!$O$282:$O$331</c:f>
              <c:numCache>
                <c:formatCode>General</c:formatCode>
                <c:ptCount val="50"/>
                <c:pt idx="0">
                  <c:v>0.0</c:v>
                </c:pt>
                <c:pt idx="1">
                  <c:v>0.0271797056003626</c:v>
                </c:pt>
                <c:pt idx="2">
                  <c:v>0.0252651697415716</c:v>
                </c:pt>
                <c:pt idx="3">
                  <c:v>0.0233506338827805</c:v>
                </c:pt>
                <c:pt idx="4">
                  <c:v>0.0133767598193784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3"/>
          <c:order val="13"/>
          <c:tx>
            <c:strRef>
              <c:f>'Portefølje med Eiendom i NOK'!$P$281</c:f>
              <c:strCache>
                <c:ptCount val="1"/>
                <c:pt idx="0">
                  <c:v>Kontor - Sverige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noFill/>
            </a:ln>
            <a:effectLst/>
          </c:spPr>
          <c:cat>
            <c:numRef>
              <c:f>'Portefølje med Eiendom i NOK'!$B$282:$B$331</c:f>
              <c:numCache>
                <c:formatCode>General</c:formatCode>
                <c:ptCount val="50"/>
                <c:pt idx="0">
                  <c:v>0.0606581603871626</c:v>
                </c:pt>
                <c:pt idx="1">
                  <c:v>0.0622549986748522</c:v>
                </c:pt>
                <c:pt idx="2">
                  <c:v>0.0638518369627463</c:v>
                </c:pt>
                <c:pt idx="3">
                  <c:v>0.0654486752506405</c:v>
                </c:pt>
                <c:pt idx="4">
                  <c:v>0.0670455135385369</c:v>
                </c:pt>
                <c:pt idx="5">
                  <c:v>0.0686423518264342</c:v>
                </c:pt>
                <c:pt idx="6">
                  <c:v>0.0702391901143277</c:v>
                </c:pt>
                <c:pt idx="7">
                  <c:v>0.0718360284022212</c:v>
                </c:pt>
                <c:pt idx="8">
                  <c:v>0.0734328666901147</c:v>
                </c:pt>
                <c:pt idx="9">
                  <c:v>0.0750297049780082</c:v>
                </c:pt>
                <c:pt idx="10">
                  <c:v>0.0766265432659016</c:v>
                </c:pt>
                <c:pt idx="11">
                  <c:v>0.0782233815537951</c:v>
                </c:pt>
                <c:pt idx="12">
                  <c:v>0.0798202198416886</c:v>
                </c:pt>
                <c:pt idx="13">
                  <c:v>0.0814170581295821</c:v>
                </c:pt>
                <c:pt idx="14">
                  <c:v>0.0830138964174753</c:v>
                </c:pt>
                <c:pt idx="15">
                  <c:v>0.0846107347053689</c:v>
                </c:pt>
                <c:pt idx="16">
                  <c:v>0.0862075729932623</c:v>
                </c:pt>
                <c:pt idx="17">
                  <c:v>0.0878044112811559</c:v>
                </c:pt>
                <c:pt idx="18">
                  <c:v>0.0894012495690493</c:v>
                </c:pt>
                <c:pt idx="19">
                  <c:v>0.0909980878569427</c:v>
                </c:pt>
                <c:pt idx="20">
                  <c:v>0.0925949261448363</c:v>
                </c:pt>
                <c:pt idx="21">
                  <c:v>0.0941917644327297</c:v>
                </c:pt>
                <c:pt idx="22">
                  <c:v>0.0957886027206233</c:v>
                </c:pt>
                <c:pt idx="23">
                  <c:v>0.0973854410085166</c:v>
                </c:pt>
                <c:pt idx="24">
                  <c:v>0.0989822792964104</c:v>
                </c:pt>
                <c:pt idx="25">
                  <c:v>0.100579117584304</c:v>
                </c:pt>
                <c:pt idx="26">
                  <c:v>0.102175955872197</c:v>
                </c:pt>
                <c:pt idx="27">
                  <c:v>0.103772794160091</c:v>
                </c:pt>
                <c:pt idx="28">
                  <c:v>0.105369632447984</c:v>
                </c:pt>
                <c:pt idx="29">
                  <c:v>0.106966470735878</c:v>
                </c:pt>
                <c:pt idx="30">
                  <c:v>0.108563309023771</c:v>
                </c:pt>
                <c:pt idx="31">
                  <c:v>0.110160147311665</c:v>
                </c:pt>
                <c:pt idx="32">
                  <c:v>0.111756985599558</c:v>
                </c:pt>
                <c:pt idx="33">
                  <c:v>0.113353823887452</c:v>
                </c:pt>
                <c:pt idx="34">
                  <c:v>0.114950662175345</c:v>
                </c:pt>
                <c:pt idx="35">
                  <c:v>0.116547500463239</c:v>
                </c:pt>
                <c:pt idx="36">
                  <c:v>0.118144338751132</c:v>
                </c:pt>
                <c:pt idx="37">
                  <c:v>0.119741177039026</c:v>
                </c:pt>
                <c:pt idx="38">
                  <c:v>0.121338015326919</c:v>
                </c:pt>
                <c:pt idx="39">
                  <c:v>0.122934853614813</c:v>
                </c:pt>
                <c:pt idx="40">
                  <c:v>0.124531691902706</c:v>
                </c:pt>
                <c:pt idx="41">
                  <c:v>0.1261285301906</c:v>
                </c:pt>
                <c:pt idx="42">
                  <c:v>0.127725368478493</c:v>
                </c:pt>
                <c:pt idx="43">
                  <c:v>0.129322206766387</c:v>
                </c:pt>
                <c:pt idx="44">
                  <c:v>0.13091904505428</c:v>
                </c:pt>
                <c:pt idx="45">
                  <c:v>0.132515883342174</c:v>
                </c:pt>
                <c:pt idx="46">
                  <c:v>0.134112721630067</c:v>
                </c:pt>
                <c:pt idx="47">
                  <c:v>0.135709559917961</c:v>
                </c:pt>
                <c:pt idx="48">
                  <c:v>0.137306398205795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NOK'!$P$282:$P$331</c:f>
              <c:numCache>
                <c:formatCode>General</c:formatCode>
                <c:ptCount val="50"/>
                <c:pt idx="0">
                  <c:v>0.0255128936415945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4"/>
          <c:order val="14"/>
          <c:tx>
            <c:strRef>
              <c:f>'Portefølje med Eiendom i NOK'!$Q$281</c:f>
              <c:strCache>
                <c:ptCount val="1"/>
                <c:pt idx="0">
                  <c:v>Industri - Sverige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'Portefølje med Eiendom i NOK'!$B$282:$B$331</c:f>
              <c:numCache>
                <c:formatCode>General</c:formatCode>
                <c:ptCount val="50"/>
                <c:pt idx="0">
                  <c:v>0.0606581603871626</c:v>
                </c:pt>
                <c:pt idx="1">
                  <c:v>0.0622549986748522</c:v>
                </c:pt>
                <c:pt idx="2">
                  <c:v>0.0638518369627463</c:v>
                </c:pt>
                <c:pt idx="3">
                  <c:v>0.0654486752506405</c:v>
                </c:pt>
                <c:pt idx="4">
                  <c:v>0.0670455135385369</c:v>
                </c:pt>
                <c:pt idx="5">
                  <c:v>0.0686423518264342</c:v>
                </c:pt>
                <c:pt idx="6">
                  <c:v>0.0702391901143277</c:v>
                </c:pt>
                <c:pt idx="7">
                  <c:v>0.0718360284022212</c:v>
                </c:pt>
                <c:pt idx="8">
                  <c:v>0.0734328666901147</c:v>
                </c:pt>
                <c:pt idx="9">
                  <c:v>0.0750297049780082</c:v>
                </c:pt>
                <c:pt idx="10">
                  <c:v>0.0766265432659016</c:v>
                </c:pt>
                <c:pt idx="11">
                  <c:v>0.0782233815537951</c:v>
                </c:pt>
                <c:pt idx="12">
                  <c:v>0.0798202198416886</c:v>
                </c:pt>
                <c:pt idx="13">
                  <c:v>0.0814170581295821</c:v>
                </c:pt>
                <c:pt idx="14">
                  <c:v>0.0830138964174753</c:v>
                </c:pt>
                <c:pt idx="15">
                  <c:v>0.0846107347053689</c:v>
                </c:pt>
                <c:pt idx="16">
                  <c:v>0.0862075729932623</c:v>
                </c:pt>
                <c:pt idx="17">
                  <c:v>0.0878044112811559</c:v>
                </c:pt>
                <c:pt idx="18">
                  <c:v>0.0894012495690493</c:v>
                </c:pt>
                <c:pt idx="19">
                  <c:v>0.0909980878569427</c:v>
                </c:pt>
                <c:pt idx="20">
                  <c:v>0.0925949261448363</c:v>
                </c:pt>
                <c:pt idx="21">
                  <c:v>0.0941917644327297</c:v>
                </c:pt>
                <c:pt idx="22">
                  <c:v>0.0957886027206233</c:v>
                </c:pt>
                <c:pt idx="23">
                  <c:v>0.0973854410085166</c:v>
                </c:pt>
                <c:pt idx="24">
                  <c:v>0.0989822792964104</c:v>
                </c:pt>
                <c:pt idx="25">
                  <c:v>0.100579117584304</c:v>
                </c:pt>
                <c:pt idx="26">
                  <c:v>0.102175955872197</c:v>
                </c:pt>
                <c:pt idx="27">
                  <c:v>0.103772794160091</c:v>
                </c:pt>
                <c:pt idx="28">
                  <c:v>0.105369632447984</c:v>
                </c:pt>
                <c:pt idx="29">
                  <c:v>0.106966470735878</c:v>
                </c:pt>
                <c:pt idx="30">
                  <c:v>0.108563309023771</c:v>
                </c:pt>
                <c:pt idx="31">
                  <c:v>0.110160147311665</c:v>
                </c:pt>
                <c:pt idx="32">
                  <c:v>0.111756985599558</c:v>
                </c:pt>
                <c:pt idx="33">
                  <c:v>0.113353823887452</c:v>
                </c:pt>
                <c:pt idx="34">
                  <c:v>0.114950662175345</c:v>
                </c:pt>
                <c:pt idx="35">
                  <c:v>0.116547500463239</c:v>
                </c:pt>
                <c:pt idx="36">
                  <c:v>0.118144338751132</c:v>
                </c:pt>
                <c:pt idx="37">
                  <c:v>0.119741177039026</c:v>
                </c:pt>
                <c:pt idx="38">
                  <c:v>0.121338015326919</c:v>
                </c:pt>
                <c:pt idx="39">
                  <c:v>0.122934853614813</c:v>
                </c:pt>
                <c:pt idx="40">
                  <c:v>0.124531691902706</c:v>
                </c:pt>
                <c:pt idx="41">
                  <c:v>0.1261285301906</c:v>
                </c:pt>
                <c:pt idx="42">
                  <c:v>0.127725368478493</c:v>
                </c:pt>
                <c:pt idx="43">
                  <c:v>0.129322206766387</c:v>
                </c:pt>
                <c:pt idx="44">
                  <c:v>0.13091904505428</c:v>
                </c:pt>
                <c:pt idx="45">
                  <c:v>0.132515883342174</c:v>
                </c:pt>
                <c:pt idx="46">
                  <c:v>0.134112721630067</c:v>
                </c:pt>
                <c:pt idx="47">
                  <c:v>0.135709559917961</c:v>
                </c:pt>
                <c:pt idx="48">
                  <c:v>0.137306398205795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NOK'!$Q$282:$Q$331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5"/>
          <c:order val="15"/>
          <c:tx>
            <c:strRef>
              <c:f>'Portefølje med Eiendom i NOK'!$R$281</c:f>
              <c:strCache>
                <c:ptCount val="1"/>
                <c:pt idx="0">
                  <c:v>Bolig - Sverige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'Portefølje med Eiendom i NOK'!$B$282:$B$331</c:f>
              <c:numCache>
                <c:formatCode>General</c:formatCode>
                <c:ptCount val="50"/>
                <c:pt idx="0">
                  <c:v>0.0606581603871626</c:v>
                </c:pt>
                <c:pt idx="1">
                  <c:v>0.0622549986748522</c:v>
                </c:pt>
                <c:pt idx="2">
                  <c:v>0.0638518369627463</c:v>
                </c:pt>
                <c:pt idx="3">
                  <c:v>0.0654486752506405</c:v>
                </c:pt>
                <c:pt idx="4">
                  <c:v>0.0670455135385369</c:v>
                </c:pt>
                <c:pt idx="5">
                  <c:v>0.0686423518264342</c:v>
                </c:pt>
                <c:pt idx="6">
                  <c:v>0.0702391901143277</c:v>
                </c:pt>
                <c:pt idx="7">
                  <c:v>0.0718360284022212</c:v>
                </c:pt>
                <c:pt idx="8">
                  <c:v>0.0734328666901147</c:v>
                </c:pt>
                <c:pt idx="9">
                  <c:v>0.0750297049780082</c:v>
                </c:pt>
                <c:pt idx="10">
                  <c:v>0.0766265432659016</c:v>
                </c:pt>
                <c:pt idx="11">
                  <c:v>0.0782233815537951</c:v>
                </c:pt>
                <c:pt idx="12">
                  <c:v>0.0798202198416886</c:v>
                </c:pt>
                <c:pt idx="13">
                  <c:v>0.0814170581295821</c:v>
                </c:pt>
                <c:pt idx="14">
                  <c:v>0.0830138964174753</c:v>
                </c:pt>
                <c:pt idx="15">
                  <c:v>0.0846107347053689</c:v>
                </c:pt>
                <c:pt idx="16">
                  <c:v>0.0862075729932623</c:v>
                </c:pt>
                <c:pt idx="17">
                  <c:v>0.0878044112811559</c:v>
                </c:pt>
                <c:pt idx="18">
                  <c:v>0.0894012495690493</c:v>
                </c:pt>
                <c:pt idx="19">
                  <c:v>0.0909980878569427</c:v>
                </c:pt>
                <c:pt idx="20">
                  <c:v>0.0925949261448363</c:v>
                </c:pt>
                <c:pt idx="21">
                  <c:v>0.0941917644327297</c:v>
                </c:pt>
                <c:pt idx="22">
                  <c:v>0.0957886027206233</c:v>
                </c:pt>
                <c:pt idx="23">
                  <c:v>0.0973854410085166</c:v>
                </c:pt>
                <c:pt idx="24">
                  <c:v>0.0989822792964104</c:v>
                </c:pt>
                <c:pt idx="25">
                  <c:v>0.100579117584304</c:v>
                </c:pt>
                <c:pt idx="26">
                  <c:v>0.102175955872197</c:v>
                </c:pt>
                <c:pt idx="27">
                  <c:v>0.103772794160091</c:v>
                </c:pt>
                <c:pt idx="28">
                  <c:v>0.105369632447984</c:v>
                </c:pt>
                <c:pt idx="29">
                  <c:v>0.106966470735878</c:v>
                </c:pt>
                <c:pt idx="30">
                  <c:v>0.108563309023771</c:v>
                </c:pt>
                <c:pt idx="31">
                  <c:v>0.110160147311665</c:v>
                </c:pt>
                <c:pt idx="32">
                  <c:v>0.111756985599558</c:v>
                </c:pt>
                <c:pt idx="33">
                  <c:v>0.113353823887452</c:v>
                </c:pt>
                <c:pt idx="34">
                  <c:v>0.114950662175345</c:v>
                </c:pt>
                <c:pt idx="35">
                  <c:v>0.116547500463239</c:v>
                </c:pt>
                <c:pt idx="36">
                  <c:v>0.118144338751132</c:v>
                </c:pt>
                <c:pt idx="37">
                  <c:v>0.119741177039026</c:v>
                </c:pt>
                <c:pt idx="38">
                  <c:v>0.121338015326919</c:v>
                </c:pt>
                <c:pt idx="39">
                  <c:v>0.122934853614813</c:v>
                </c:pt>
                <c:pt idx="40">
                  <c:v>0.124531691902706</c:v>
                </c:pt>
                <c:pt idx="41">
                  <c:v>0.1261285301906</c:v>
                </c:pt>
                <c:pt idx="42">
                  <c:v>0.127725368478493</c:v>
                </c:pt>
                <c:pt idx="43">
                  <c:v>0.129322206766387</c:v>
                </c:pt>
                <c:pt idx="44">
                  <c:v>0.13091904505428</c:v>
                </c:pt>
                <c:pt idx="45">
                  <c:v>0.132515883342174</c:v>
                </c:pt>
                <c:pt idx="46">
                  <c:v>0.134112721630067</c:v>
                </c:pt>
                <c:pt idx="47">
                  <c:v>0.135709559917961</c:v>
                </c:pt>
                <c:pt idx="48">
                  <c:v>0.137306398205795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NOK'!$R$282:$R$331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0.0091096566449215</c:v>
                </c:pt>
                <c:pt idx="5">
                  <c:v>0.0228559832812213</c:v>
                </c:pt>
                <c:pt idx="6">
                  <c:v>0.0227561511432366</c:v>
                </c:pt>
                <c:pt idx="7">
                  <c:v>0.0226563190052518</c:v>
                </c:pt>
                <c:pt idx="8">
                  <c:v>0.0225564868672671</c:v>
                </c:pt>
                <c:pt idx="9">
                  <c:v>0.0224566547292823</c:v>
                </c:pt>
                <c:pt idx="10">
                  <c:v>0.0223568225912975</c:v>
                </c:pt>
                <c:pt idx="11">
                  <c:v>0.0222569904533128</c:v>
                </c:pt>
                <c:pt idx="12">
                  <c:v>0.022157158315328</c:v>
                </c:pt>
                <c:pt idx="13">
                  <c:v>0.0220573261773433</c:v>
                </c:pt>
                <c:pt idx="14">
                  <c:v>0.0219574940393563</c:v>
                </c:pt>
                <c:pt idx="15">
                  <c:v>0.0218576619013738</c:v>
                </c:pt>
                <c:pt idx="16">
                  <c:v>0.021757829763389</c:v>
                </c:pt>
                <c:pt idx="17">
                  <c:v>0.0216579976254053</c:v>
                </c:pt>
                <c:pt idx="18">
                  <c:v>0.0215581654874193</c:v>
                </c:pt>
                <c:pt idx="19">
                  <c:v>0.0214583333494345</c:v>
                </c:pt>
                <c:pt idx="20">
                  <c:v>0.0213585012114498</c:v>
                </c:pt>
                <c:pt idx="21">
                  <c:v>0.021258669073465</c:v>
                </c:pt>
                <c:pt idx="22">
                  <c:v>0.0211588369354803</c:v>
                </c:pt>
                <c:pt idx="23">
                  <c:v>0.0210590047974956</c:v>
                </c:pt>
                <c:pt idx="24">
                  <c:v>0.0209591726595107</c:v>
                </c:pt>
                <c:pt idx="25">
                  <c:v>0.020859340521526</c:v>
                </c:pt>
                <c:pt idx="26">
                  <c:v>0.0207595083835412</c:v>
                </c:pt>
                <c:pt idx="27">
                  <c:v>0.0206596762455565</c:v>
                </c:pt>
                <c:pt idx="28">
                  <c:v>0.0205598441075717</c:v>
                </c:pt>
                <c:pt idx="29">
                  <c:v>0.0204600119695869</c:v>
                </c:pt>
                <c:pt idx="30">
                  <c:v>0.0203601798316022</c:v>
                </c:pt>
                <c:pt idx="31">
                  <c:v>0.0202603476936174</c:v>
                </c:pt>
                <c:pt idx="32">
                  <c:v>0.0201605155556327</c:v>
                </c:pt>
                <c:pt idx="33">
                  <c:v>0.0200606834176479</c:v>
                </c:pt>
                <c:pt idx="34">
                  <c:v>0.0199608512796631</c:v>
                </c:pt>
                <c:pt idx="35">
                  <c:v>0.0198610191416784</c:v>
                </c:pt>
                <c:pt idx="36">
                  <c:v>0.0197611870036936</c:v>
                </c:pt>
                <c:pt idx="37">
                  <c:v>0.0196613548657089</c:v>
                </c:pt>
                <c:pt idx="38">
                  <c:v>0.0195615227277241</c:v>
                </c:pt>
                <c:pt idx="39">
                  <c:v>0.0194616905897393</c:v>
                </c:pt>
                <c:pt idx="40">
                  <c:v>0.0193618584517546</c:v>
                </c:pt>
                <c:pt idx="41">
                  <c:v>0.0192620263137698</c:v>
                </c:pt>
                <c:pt idx="42">
                  <c:v>0.0191621941757851</c:v>
                </c:pt>
                <c:pt idx="43">
                  <c:v>0.0190623620378003</c:v>
                </c:pt>
                <c:pt idx="44">
                  <c:v>0.0189625298998155</c:v>
                </c:pt>
                <c:pt idx="45">
                  <c:v>0.0188626977618308</c:v>
                </c:pt>
                <c:pt idx="46">
                  <c:v>0.018762865623846</c:v>
                </c:pt>
                <c:pt idx="47">
                  <c:v>0.0186630334858612</c:v>
                </c:pt>
                <c:pt idx="48">
                  <c:v>0.0185632013479214</c:v>
                </c:pt>
                <c:pt idx="49">
                  <c:v>0.0</c:v>
                </c:pt>
              </c:numCache>
            </c:numRef>
          </c:val>
        </c:ser>
        <c:ser>
          <c:idx val="16"/>
          <c:order val="16"/>
          <c:tx>
            <c:strRef>
              <c:f>'Portefølje med Eiendom i NOK'!$S$281</c:f>
              <c:strCache>
                <c:ptCount val="1"/>
                <c:pt idx="0">
                  <c:v>Andre - Sverige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'Portefølje med Eiendom i NOK'!$B$282:$B$331</c:f>
              <c:numCache>
                <c:formatCode>General</c:formatCode>
                <c:ptCount val="50"/>
                <c:pt idx="0">
                  <c:v>0.0606581603871626</c:v>
                </c:pt>
                <c:pt idx="1">
                  <c:v>0.0622549986748522</c:v>
                </c:pt>
                <c:pt idx="2">
                  <c:v>0.0638518369627463</c:v>
                </c:pt>
                <c:pt idx="3">
                  <c:v>0.0654486752506405</c:v>
                </c:pt>
                <c:pt idx="4">
                  <c:v>0.0670455135385369</c:v>
                </c:pt>
                <c:pt idx="5">
                  <c:v>0.0686423518264342</c:v>
                </c:pt>
                <c:pt idx="6">
                  <c:v>0.0702391901143277</c:v>
                </c:pt>
                <c:pt idx="7">
                  <c:v>0.0718360284022212</c:v>
                </c:pt>
                <c:pt idx="8">
                  <c:v>0.0734328666901147</c:v>
                </c:pt>
                <c:pt idx="9">
                  <c:v>0.0750297049780082</c:v>
                </c:pt>
                <c:pt idx="10">
                  <c:v>0.0766265432659016</c:v>
                </c:pt>
                <c:pt idx="11">
                  <c:v>0.0782233815537951</c:v>
                </c:pt>
                <c:pt idx="12">
                  <c:v>0.0798202198416886</c:v>
                </c:pt>
                <c:pt idx="13">
                  <c:v>0.0814170581295821</c:v>
                </c:pt>
                <c:pt idx="14">
                  <c:v>0.0830138964174753</c:v>
                </c:pt>
                <c:pt idx="15">
                  <c:v>0.0846107347053689</c:v>
                </c:pt>
                <c:pt idx="16">
                  <c:v>0.0862075729932623</c:v>
                </c:pt>
                <c:pt idx="17">
                  <c:v>0.0878044112811559</c:v>
                </c:pt>
                <c:pt idx="18">
                  <c:v>0.0894012495690493</c:v>
                </c:pt>
                <c:pt idx="19">
                  <c:v>0.0909980878569427</c:v>
                </c:pt>
                <c:pt idx="20">
                  <c:v>0.0925949261448363</c:v>
                </c:pt>
                <c:pt idx="21">
                  <c:v>0.0941917644327297</c:v>
                </c:pt>
                <c:pt idx="22">
                  <c:v>0.0957886027206233</c:v>
                </c:pt>
                <c:pt idx="23">
                  <c:v>0.0973854410085166</c:v>
                </c:pt>
                <c:pt idx="24">
                  <c:v>0.0989822792964104</c:v>
                </c:pt>
                <c:pt idx="25">
                  <c:v>0.100579117584304</c:v>
                </c:pt>
                <c:pt idx="26">
                  <c:v>0.102175955872197</c:v>
                </c:pt>
                <c:pt idx="27">
                  <c:v>0.103772794160091</c:v>
                </c:pt>
                <c:pt idx="28">
                  <c:v>0.105369632447984</c:v>
                </c:pt>
                <c:pt idx="29">
                  <c:v>0.106966470735878</c:v>
                </c:pt>
                <c:pt idx="30">
                  <c:v>0.108563309023771</c:v>
                </c:pt>
                <c:pt idx="31">
                  <c:v>0.110160147311665</c:v>
                </c:pt>
                <c:pt idx="32">
                  <c:v>0.111756985599558</c:v>
                </c:pt>
                <c:pt idx="33">
                  <c:v>0.113353823887452</c:v>
                </c:pt>
                <c:pt idx="34">
                  <c:v>0.114950662175345</c:v>
                </c:pt>
                <c:pt idx="35">
                  <c:v>0.116547500463239</c:v>
                </c:pt>
                <c:pt idx="36">
                  <c:v>0.118144338751132</c:v>
                </c:pt>
                <c:pt idx="37">
                  <c:v>0.119741177039026</c:v>
                </c:pt>
                <c:pt idx="38">
                  <c:v>0.121338015326919</c:v>
                </c:pt>
                <c:pt idx="39">
                  <c:v>0.122934853614813</c:v>
                </c:pt>
                <c:pt idx="40">
                  <c:v>0.124531691902706</c:v>
                </c:pt>
                <c:pt idx="41">
                  <c:v>0.1261285301906</c:v>
                </c:pt>
                <c:pt idx="42">
                  <c:v>0.127725368478493</c:v>
                </c:pt>
                <c:pt idx="43">
                  <c:v>0.129322206766387</c:v>
                </c:pt>
                <c:pt idx="44">
                  <c:v>0.13091904505428</c:v>
                </c:pt>
                <c:pt idx="45">
                  <c:v>0.132515883342174</c:v>
                </c:pt>
                <c:pt idx="46">
                  <c:v>0.134112721630067</c:v>
                </c:pt>
                <c:pt idx="47">
                  <c:v>0.135709559917961</c:v>
                </c:pt>
                <c:pt idx="48">
                  <c:v>0.137306398205795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NOK'!$S$282:$S$331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2863776"/>
        <c:axId val="-2106103424"/>
      </c:areaChart>
      <c:catAx>
        <c:axId val="-2102863776"/>
        <c:scaling>
          <c:orientation val="minMax"/>
        </c:scaling>
        <c:delete val="0"/>
        <c:axPos val="b"/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6103424"/>
        <c:crosses val="autoZero"/>
        <c:auto val="1"/>
        <c:lblAlgn val="ctr"/>
        <c:lblOffset val="100"/>
        <c:tickLblSkip val="7"/>
        <c:noMultiLvlLbl val="0"/>
      </c:catAx>
      <c:valAx>
        <c:axId val="-210610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28637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4"/>
        <c:delete val="1"/>
      </c:legendEntry>
      <c:legendEntry>
        <c:idx val="1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Justert</a:t>
            </a:r>
            <a:r>
              <a:rPr lang="nb-NO" baseline="0"/>
              <a:t> Norge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 4-1,2 tabell 4-5'!$AH$72</c:f>
              <c:strCache>
                <c:ptCount val="1"/>
                <c:pt idx="0">
                  <c:v>Kjøpesenter</c:v>
                </c:pt>
              </c:strCache>
            </c:strRef>
          </c:tx>
          <c:spPr>
            <a:ln w="19050" cap="rnd">
              <a:solidFill>
                <a:schemeClr val="dk1">
                  <a:tint val="8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4-5'!$AG$73:$AG$84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'Figur 4-1,2 tabell 4-5'!$AH$73:$AH$84</c:f>
              <c:numCache>
                <c:formatCode>General</c:formatCode>
                <c:ptCount val="12"/>
                <c:pt idx="0">
                  <c:v>0.1121323</c:v>
                </c:pt>
                <c:pt idx="1">
                  <c:v>0.13291705</c:v>
                </c:pt>
                <c:pt idx="2">
                  <c:v>0.142566</c:v>
                </c:pt>
                <c:pt idx="3">
                  <c:v>0.12027055</c:v>
                </c:pt>
                <c:pt idx="4">
                  <c:v>0.22974345</c:v>
                </c:pt>
                <c:pt idx="5">
                  <c:v>0.15744865</c:v>
                </c:pt>
                <c:pt idx="6">
                  <c:v>0.2286609</c:v>
                </c:pt>
                <c:pt idx="7">
                  <c:v>-0.2722216</c:v>
                </c:pt>
                <c:pt idx="8">
                  <c:v>0.11226105</c:v>
                </c:pt>
                <c:pt idx="9">
                  <c:v>0.095803</c:v>
                </c:pt>
                <c:pt idx="10">
                  <c:v>0.0522542</c:v>
                </c:pt>
                <c:pt idx="11">
                  <c:v>0.0122384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'Figur 4-1,2 tabell 4-5'!$AI$72</c:f>
              <c:strCache>
                <c:ptCount val="1"/>
                <c:pt idx="0">
                  <c:v>Annen handel</c:v>
                </c:pt>
              </c:strCache>
            </c:strRef>
          </c:tx>
          <c:spPr>
            <a:ln w="19050" cap="rnd">
              <a:solidFill>
                <a:schemeClr val="dk1">
                  <a:tint val="5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4-5'!$AG$73:$AG$84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'Figur 4-1,2 tabell 4-5'!$AI$73:$AI$84</c:f>
              <c:numCache>
                <c:formatCode>General</c:formatCode>
                <c:ptCount val="12"/>
                <c:pt idx="0">
                  <c:v>0.22031805</c:v>
                </c:pt>
                <c:pt idx="1">
                  <c:v>0.128805</c:v>
                </c:pt>
                <c:pt idx="2">
                  <c:v>0.39499295</c:v>
                </c:pt>
                <c:pt idx="3">
                  <c:v>0.0119315</c:v>
                </c:pt>
                <c:pt idx="4">
                  <c:v>0.4259531</c:v>
                </c:pt>
                <c:pt idx="5">
                  <c:v>-0.04103525</c:v>
                </c:pt>
                <c:pt idx="6">
                  <c:v>0.013761</c:v>
                </c:pt>
                <c:pt idx="7">
                  <c:v>-0.10298175</c:v>
                </c:pt>
                <c:pt idx="8">
                  <c:v>0.15682915</c:v>
                </c:pt>
                <c:pt idx="9">
                  <c:v>0.1840509</c:v>
                </c:pt>
                <c:pt idx="10">
                  <c:v>-0.01668275</c:v>
                </c:pt>
                <c:pt idx="11">
                  <c:v>0.02777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'Figur 4-1,2 tabell 4-5'!$AJ$72</c:f>
              <c:strCache>
                <c:ptCount val="1"/>
                <c:pt idx="0">
                  <c:v>Kontor Oslo-SBD</c:v>
                </c:pt>
              </c:strCache>
            </c:strRef>
          </c:tx>
          <c:spPr>
            <a:ln w="19050" cap="rnd">
              <a:solidFill>
                <a:schemeClr val="dk1">
                  <a:tint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4-5'!$AG$73:$AG$84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'Figur 4-1,2 tabell 4-5'!$AJ$73:$AJ$84</c:f>
              <c:numCache>
                <c:formatCode>General</c:formatCode>
                <c:ptCount val="12"/>
                <c:pt idx="0">
                  <c:v>0.0808897</c:v>
                </c:pt>
                <c:pt idx="1">
                  <c:v>-0.05573255</c:v>
                </c:pt>
                <c:pt idx="2">
                  <c:v>0.1404771</c:v>
                </c:pt>
                <c:pt idx="3">
                  <c:v>0.12623025</c:v>
                </c:pt>
                <c:pt idx="4">
                  <c:v>0.1909154</c:v>
                </c:pt>
                <c:pt idx="5">
                  <c:v>0.3370992</c:v>
                </c:pt>
                <c:pt idx="6">
                  <c:v>0.23076495</c:v>
                </c:pt>
                <c:pt idx="7">
                  <c:v>-0.55607925</c:v>
                </c:pt>
                <c:pt idx="8">
                  <c:v>0.15138525</c:v>
                </c:pt>
                <c:pt idx="9">
                  <c:v>0.2367359</c:v>
                </c:pt>
                <c:pt idx="10">
                  <c:v>0.1533781</c:v>
                </c:pt>
                <c:pt idx="11">
                  <c:v>-0.0302534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'Figur 4-1,2 tabell 4-5'!$AK$72</c:f>
              <c:strCache>
                <c:ptCount val="1"/>
                <c:pt idx="0">
                  <c:v>Kontor Oslo sentrum</c:v>
                </c:pt>
              </c:strCache>
            </c:strRef>
          </c:tx>
          <c:spPr>
            <a:ln w="19050" cap="rnd">
              <a:solidFill>
                <a:schemeClr val="dk1">
                  <a:tint val="9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4-5'!$AG$73:$AG$84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'Figur 4-1,2 tabell 4-5'!$AK$73:$AK$84</c:f>
              <c:numCache>
                <c:formatCode>General</c:formatCode>
                <c:ptCount val="12"/>
                <c:pt idx="0">
                  <c:v>-0.1310426</c:v>
                </c:pt>
                <c:pt idx="1">
                  <c:v>-0.07030255</c:v>
                </c:pt>
                <c:pt idx="2">
                  <c:v>0.0992779</c:v>
                </c:pt>
                <c:pt idx="3">
                  <c:v>0.23046875</c:v>
                </c:pt>
                <c:pt idx="4">
                  <c:v>0.1865729</c:v>
                </c:pt>
                <c:pt idx="5">
                  <c:v>0.18472715</c:v>
                </c:pt>
                <c:pt idx="6">
                  <c:v>0.2299201</c:v>
                </c:pt>
                <c:pt idx="7">
                  <c:v>-0.47138005</c:v>
                </c:pt>
                <c:pt idx="8">
                  <c:v>0.22332645</c:v>
                </c:pt>
                <c:pt idx="9">
                  <c:v>0.205323</c:v>
                </c:pt>
                <c:pt idx="10">
                  <c:v>0.05840765</c:v>
                </c:pt>
                <c:pt idx="11">
                  <c:v>0.04878815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'Figur 4-1,2 tabell 4-5'!$AL$72</c:f>
              <c:strCache>
                <c:ptCount val="1"/>
                <c:pt idx="0">
                  <c:v>Kontor Oslo vest og nord     </c:v>
                </c:pt>
              </c:strCache>
            </c:strRef>
          </c:tx>
          <c:spPr>
            <a:ln w="19050" cap="rnd">
              <a:solidFill>
                <a:schemeClr val="dk1">
                  <a:tint val="3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4-5'!$AG$73:$AG$84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'Figur 4-1,2 tabell 4-5'!$AL$73:$AL$84</c:f>
              <c:numCache>
                <c:formatCode>General</c:formatCode>
                <c:ptCount val="12"/>
                <c:pt idx="0">
                  <c:v>0.1326134</c:v>
                </c:pt>
                <c:pt idx="1">
                  <c:v>-0.0200367</c:v>
                </c:pt>
                <c:pt idx="2">
                  <c:v>-0.05275705</c:v>
                </c:pt>
                <c:pt idx="3">
                  <c:v>0.1580064</c:v>
                </c:pt>
                <c:pt idx="4">
                  <c:v>0.1393509</c:v>
                </c:pt>
                <c:pt idx="5">
                  <c:v>0.26543355</c:v>
                </c:pt>
                <c:pt idx="6">
                  <c:v>0.29647785</c:v>
                </c:pt>
                <c:pt idx="7">
                  <c:v>-0.345764</c:v>
                </c:pt>
                <c:pt idx="8">
                  <c:v>0.1096504</c:v>
                </c:pt>
                <c:pt idx="9">
                  <c:v>0.09983705</c:v>
                </c:pt>
                <c:pt idx="10">
                  <c:v>0.06920915</c:v>
                </c:pt>
                <c:pt idx="11">
                  <c:v>-0.00110335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'Figur 4-1,2 tabell 4-5'!$AM$72</c:f>
              <c:strCache>
                <c:ptCount val="1"/>
                <c:pt idx="0">
                  <c:v>Kontor Oslo øst og sør</c:v>
                </c:pt>
              </c:strCache>
            </c:strRef>
          </c:tx>
          <c:spPr>
            <a:ln w="19050" cap="rnd">
              <a:solidFill>
                <a:schemeClr val="dk1">
                  <a:tint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4-5'!$AG$73:$AG$84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'Figur 4-1,2 tabell 4-5'!$AM$73:$AM$84</c:f>
              <c:numCache>
                <c:formatCode>General</c:formatCode>
                <c:ptCount val="12"/>
                <c:pt idx="0">
                  <c:v>0.1873236</c:v>
                </c:pt>
                <c:pt idx="1">
                  <c:v>-0.05799555</c:v>
                </c:pt>
                <c:pt idx="2">
                  <c:v>0.16564895</c:v>
                </c:pt>
                <c:pt idx="3">
                  <c:v>0.0676157</c:v>
                </c:pt>
                <c:pt idx="4">
                  <c:v>0.18663365</c:v>
                </c:pt>
                <c:pt idx="5">
                  <c:v>0.1911223</c:v>
                </c:pt>
                <c:pt idx="6">
                  <c:v>0.15142955</c:v>
                </c:pt>
                <c:pt idx="7">
                  <c:v>-0.45892505</c:v>
                </c:pt>
                <c:pt idx="8">
                  <c:v>0.23696435</c:v>
                </c:pt>
                <c:pt idx="9">
                  <c:v>0.15145145</c:v>
                </c:pt>
                <c:pt idx="10">
                  <c:v>0.1171962</c:v>
                </c:pt>
                <c:pt idx="11">
                  <c:v>-0.0506618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'Figur 4-1,2 tabell 4-5'!$AN$72</c:f>
              <c:strCache>
                <c:ptCount val="1"/>
                <c:pt idx="0">
                  <c:v>Kontor Bergen</c:v>
                </c:pt>
              </c:strCache>
            </c:strRef>
          </c:tx>
          <c:spPr>
            <a:ln w="19050" cap="rnd">
              <a:solidFill>
                <a:schemeClr val="dk1">
                  <a:tint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4-5'!$AG$73:$AG$84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'Figur 4-1,2 tabell 4-5'!$AN$73:$AN$84</c:f>
              <c:numCache>
                <c:formatCode>General</c:formatCode>
                <c:ptCount val="12"/>
                <c:pt idx="2">
                  <c:v>0.15430515</c:v>
                </c:pt>
                <c:pt idx="3">
                  <c:v>0.0483477</c:v>
                </c:pt>
                <c:pt idx="4">
                  <c:v>0.42065335</c:v>
                </c:pt>
                <c:pt idx="5">
                  <c:v>0.42763745</c:v>
                </c:pt>
                <c:pt idx="6">
                  <c:v>-0.1393667</c:v>
                </c:pt>
                <c:pt idx="7">
                  <c:v>-0.3133277</c:v>
                </c:pt>
                <c:pt idx="8">
                  <c:v>0.2748223</c:v>
                </c:pt>
                <c:pt idx="9">
                  <c:v>0.082096</c:v>
                </c:pt>
                <c:pt idx="10">
                  <c:v>0.06593305</c:v>
                </c:pt>
                <c:pt idx="11">
                  <c:v>0.02890985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'Figur 4-1,2 tabell 4-5'!$AO$72</c:f>
              <c:strCache>
                <c:ptCount val="1"/>
                <c:pt idx="0">
                  <c:v>Kontor Trondheim</c:v>
                </c:pt>
              </c:strCache>
            </c:strRef>
          </c:tx>
          <c:spPr>
            <a:ln w="19050" cap="rnd">
              <a:solidFill>
                <a:schemeClr val="dk1">
                  <a:tint val="8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4-5'!$AG$73:$AG$84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'Figur 4-1,2 tabell 4-5'!$AO$73:$AO$84</c:f>
              <c:numCache>
                <c:formatCode>General</c:formatCode>
                <c:ptCount val="12"/>
                <c:pt idx="1">
                  <c:v>0.15532155</c:v>
                </c:pt>
                <c:pt idx="2">
                  <c:v>0.0643682</c:v>
                </c:pt>
                <c:pt idx="3">
                  <c:v>0.2019351</c:v>
                </c:pt>
                <c:pt idx="4">
                  <c:v>0.1965463</c:v>
                </c:pt>
                <c:pt idx="5">
                  <c:v>0.1239664</c:v>
                </c:pt>
                <c:pt idx="6">
                  <c:v>0.23260845</c:v>
                </c:pt>
                <c:pt idx="7">
                  <c:v>-0.5170843</c:v>
                </c:pt>
                <c:pt idx="8">
                  <c:v>0.2848808</c:v>
                </c:pt>
                <c:pt idx="9">
                  <c:v>0.0576134</c:v>
                </c:pt>
                <c:pt idx="10">
                  <c:v>0.13899755</c:v>
                </c:pt>
                <c:pt idx="11">
                  <c:v>0.045548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'Figur 4-1,2 tabell 4-5'!$AP$72</c:f>
              <c:strCache>
                <c:ptCount val="1"/>
                <c:pt idx="0">
                  <c:v>Kontor Stavanger</c:v>
                </c:pt>
              </c:strCache>
            </c:strRef>
          </c:tx>
          <c:spPr>
            <a:ln w="19050" cap="rnd">
              <a:solidFill>
                <a:schemeClr val="dk1">
                  <a:tint val="5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4-5'!$AG$73:$AG$84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'Figur 4-1,2 tabell 4-5'!$AP$73:$AP$84</c:f>
              <c:numCache>
                <c:formatCode>General</c:formatCode>
                <c:ptCount val="12"/>
                <c:pt idx="4">
                  <c:v>0.46818135</c:v>
                </c:pt>
                <c:pt idx="5">
                  <c:v>0.1988092</c:v>
                </c:pt>
                <c:pt idx="6">
                  <c:v>0.0619247</c:v>
                </c:pt>
                <c:pt idx="7">
                  <c:v>-0.52969685</c:v>
                </c:pt>
                <c:pt idx="8">
                  <c:v>0.2618861</c:v>
                </c:pt>
                <c:pt idx="9">
                  <c:v>0.2369342</c:v>
                </c:pt>
                <c:pt idx="10">
                  <c:v>0.0777789</c:v>
                </c:pt>
                <c:pt idx="11">
                  <c:v>0.08515365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'Figur 4-1,2 tabell 4-5'!$AQ$72</c:f>
              <c:strCache>
                <c:ptCount val="1"/>
                <c:pt idx="0">
                  <c:v>Kontor resten av Norge</c:v>
                </c:pt>
              </c:strCache>
            </c:strRef>
          </c:tx>
          <c:spPr>
            <a:ln w="19050" cap="rnd">
              <a:solidFill>
                <a:schemeClr val="dk1">
                  <a:tint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4-5'!$AG$73:$AG$84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'Figur 4-1,2 tabell 4-5'!$AQ$73:$AQ$84</c:f>
              <c:numCache>
                <c:formatCode>General</c:formatCode>
                <c:ptCount val="12"/>
                <c:pt idx="0">
                  <c:v>0.08450295</c:v>
                </c:pt>
                <c:pt idx="1">
                  <c:v>0.023459</c:v>
                </c:pt>
                <c:pt idx="2">
                  <c:v>0.0667428</c:v>
                </c:pt>
                <c:pt idx="3">
                  <c:v>0.1196909</c:v>
                </c:pt>
                <c:pt idx="4">
                  <c:v>0.4275169</c:v>
                </c:pt>
                <c:pt idx="5">
                  <c:v>0.07480095</c:v>
                </c:pt>
                <c:pt idx="6">
                  <c:v>0.07331865</c:v>
                </c:pt>
                <c:pt idx="7">
                  <c:v>-0.34025555</c:v>
                </c:pt>
                <c:pt idx="8">
                  <c:v>0.2359713</c:v>
                </c:pt>
                <c:pt idx="9">
                  <c:v>0.11576145</c:v>
                </c:pt>
                <c:pt idx="10">
                  <c:v>0.03531675</c:v>
                </c:pt>
                <c:pt idx="11">
                  <c:v>-0.02640625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'Figur 4-1,2 tabell 4-5'!$AR$72</c:f>
              <c:strCache>
                <c:ptCount val="1"/>
                <c:pt idx="0">
                  <c:v>Industriell logistikk</c:v>
                </c:pt>
              </c:strCache>
            </c:strRef>
          </c:tx>
          <c:spPr>
            <a:ln w="19050" cap="rnd">
              <a:solidFill>
                <a:schemeClr val="dk1">
                  <a:tint val="9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4-5'!$AG$73:$AG$84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'Figur 4-1,2 tabell 4-5'!$AR$73:$AR$84</c:f>
              <c:numCache>
                <c:formatCode>General</c:formatCode>
                <c:ptCount val="12"/>
                <c:pt idx="4">
                  <c:v>0.2571936</c:v>
                </c:pt>
                <c:pt idx="5">
                  <c:v>0.28570085</c:v>
                </c:pt>
                <c:pt idx="6">
                  <c:v>0.00244255000000004</c:v>
                </c:pt>
                <c:pt idx="7">
                  <c:v>-0.1430009</c:v>
                </c:pt>
                <c:pt idx="8">
                  <c:v>0.15104115</c:v>
                </c:pt>
                <c:pt idx="9">
                  <c:v>0.146046</c:v>
                </c:pt>
                <c:pt idx="10">
                  <c:v>-0.0631682</c:v>
                </c:pt>
                <c:pt idx="11">
                  <c:v>0.0549344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'Figur 4-1,2 tabell 4-5'!$AS$72</c:f>
              <c:strCache>
                <c:ptCount val="1"/>
                <c:pt idx="0">
                  <c:v>Andre</c:v>
                </c:pt>
              </c:strCache>
            </c:strRef>
          </c:tx>
          <c:spPr>
            <a:ln w="19050" cap="rnd">
              <a:solidFill>
                <a:schemeClr val="dk1">
                  <a:tint val="3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 4-1,2 tabell 4-5'!$AG$73:$AG$84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'Figur 4-1,2 tabell 4-5'!$AS$73:$AS$84</c:f>
              <c:numCache>
                <c:formatCode>General</c:formatCode>
                <c:ptCount val="12"/>
                <c:pt idx="0">
                  <c:v>-0.0283500999999999</c:v>
                </c:pt>
                <c:pt idx="1">
                  <c:v>0.04961365</c:v>
                </c:pt>
                <c:pt idx="2">
                  <c:v>0.064238</c:v>
                </c:pt>
                <c:pt idx="3">
                  <c:v>0.1534627</c:v>
                </c:pt>
                <c:pt idx="4">
                  <c:v>0.2383708</c:v>
                </c:pt>
                <c:pt idx="5">
                  <c:v>0.19068655</c:v>
                </c:pt>
                <c:pt idx="6">
                  <c:v>0.26642235</c:v>
                </c:pt>
                <c:pt idx="7">
                  <c:v>-0.36664285</c:v>
                </c:pt>
                <c:pt idx="8">
                  <c:v>0.2078453</c:v>
                </c:pt>
                <c:pt idx="9">
                  <c:v>0.1154749</c:v>
                </c:pt>
                <c:pt idx="10">
                  <c:v>0.04465795</c:v>
                </c:pt>
                <c:pt idx="11">
                  <c:v>0.01605155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7155712"/>
        <c:axId val="-2087152992"/>
      </c:scatterChart>
      <c:valAx>
        <c:axId val="-2087155712"/>
        <c:scaling>
          <c:orientation val="minMax"/>
          <c:max val="2012.0"/>
          <c:min val="2001.0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87152992"/>
        <c:crosses val="autoZero"/>
        <c:crossBetween val="midCat"/>
      </c:valAx>
      <c:valAx>
        <c:axId val="-2087152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87155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Norge med skandinavisk eiendom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'Portefølje med Eiendom i NOK'!$C$334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'Portefølje med Eiendom i NOK'!$B$335:$B$384</c:f>
              <c:numCache>
                <c:formatCode>General</c:formatCode>
                <c:ptCount val="50"/>
                <c:pt idx="0">
                  <c:v>0.0627014316770899</c:v>
                </c:pt>
                <c:pt idx="1">
                  <c:v>0.0642565705510187</c:v>
                </c:pt>
                <c:pt idx="2">
                  <c:v>0.0658117094249456</c:v>
                </c:pt>
                <c:pt idx="3">
                  <c:v>0.0673668482988889</c:v>
                </c:pt>
                <c:pt idx="4">
                  <c:v>0.0689219871728333</c:v>
                </c:pt>
                <c:pt idx="5">
                  <c:v>0.0704771260467779</c:v>
                </c:pt>
                <c:pt idx="6">
                  <c:v>0.0720322649207215</c:v>
                </c:pt>
                <c:pt idx="7">
                  <c:v>0.0735874037946638</c:v>
                </c:pt>
                <c:pt idx="8">
                  <c:v>0.0751425426686061</c:v>
                </c:pt>
                <c:pt idx="9">
                  <c:v>0.0766976815425483</c:v>
                </c:pt>
                <c:pt idx="10">
                  <c:v>0.0782528204164905</c:v>
                </c:pt>
                <c:pt idx="11">
                  <c:v>0.0798079592904328</c:v>
                </c:pt>
                <c:pt idx="12">
                  <c:v>0.0813630981643751</c:v>
                </c:pt>
                <c:pt idx="13">
                  <c:v>0.0829182370383174</c:v>
                </c:pt>
                <c:pt idx="14">
                  <c:v>0.0844733759122595</c:v>
                </c:pt>
                <c:pt idx="15">
                  <c:v>0.0860285147862018</c:v>
                </c:pt>
                <c:pt idx="16">
                  <c:v>0.087583653660144</c:v>
                </c:pt>
                <c:pt idx="17">
                  <c:v>0.0891387925340862</c:v>
                </c:pt>
                <c:pt idx="18">
                  <c:v>0.0906939314080284</c:v>
                </c:pt>
                <c:pt idx="19">
                  <c:v>0.0922490702819707</c:v>
                </c:pt>
                <c:pt idx="20">
                  <c:v>0.0938042091559128</c:v>
                </c:pt>
                <c:pt idx="21">
                  <c:v>0.0953593480298551</c:v>
                </c:pt>
                <c:pt idx="22">
                  <c:v>0.0969144869037995</c:v>
                </c:pt>
                <c:pt idx="23">
                  <c:v>0.0984696257777943</c:v>
                </c:pt>
                <c:pt idx="24">
                  <c:v>0.100024764651789</c:v>
                </c:pt>
                <c:pt idx="25">
                  <c:v>0.101579903525784</c:v>
                </c:pt>
                <c:pt idx="26">
                  <c:v>0.103135042399779</c:v>
                </c:pt>
                <c:pt idx="27">
                  <c:v>0.104690181273774</c:v>
                </c:pt>
                <c:pt idx="28">
                  <c:v>0.106245320147769</c:v>
                </c:pt>
                <c:pt idx="29">
                  <c:v>0.107800459021764</c:v>
                </c:pt>
                <c:pt idx="30">
                  <c:v>0.109355597895759</c:v>
                </c:pt>
                <c:pt idx="31">
                  <c:v>0.110910736769754</c:v>
                </c:pt>
                <c:pt idx="32">
                  <c:v>0.112465875643749</c:v>
                </c:pt>
                <c:pt idx="33">
                  <c:v>0.114021014517744</c:v>
                </c:pt>
                <c:pt idx="34">
                  <c:v>0.115576153391739</c:v>
                </c:pt>
                <c:pt idx="35">
                  <c:v>0.117131292265734</c:v>
                </c:pt>
                <c:pt idx="36">
                  <c:v>0.118686431139729</c:v>
                </c:pt>
                <c:pt idx="37">
                  <c:v>0.120241570013723</c:v>
                </c:pt>
                <c:pt idx="38">
                  <c:v>0.121796708887718</c:v>
                </c:pt>
                <c:pt idx="39">
                  <c:v>0.123351847761713</c:v>
                </c:pt>
                <c:pt idx="40">
                  <c:v>0.124906986635708</c:v>
                </c:pt>
                <c:pt idx="41">
                  <c:v>0.126462125509851</c:v>
                </c:pt>
                <c:pt idx="42">
                  <c:v>0.128017264384039</c:v>
                </c:pt>
                <c:pt idx="43">
                  <c:v>0.129572403258227</c:v>
                </c:pt>
                <c:pt idx="44">
                  <c:v>0.131127542132415</c:v>
                </c:pt>
                <c:pt idx="45">
                  <c:v>0.132682681006603</c:v>
                </c:pt>
                <c:pt idx="46">
                  <c:v>0.134237819880791</c:v>
                </c:pt>
                <c:pt idx="47">
                  <c:v>0.135792958754979</c:v>
                </c:pt>
                <c:pt idx="48">
                  <c:v>0.137348097629167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NOK'!$C$335:$C$384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0.00367928069958893</c:v>
                </c:pt>
                <c:pt idx="7">
                  <c:v>0.0125059907328168</c:v>
                </c:pt>
                <c:pt idx="8">
                  <c:v>0.0213327007660447</c:v>
                </c:pt>
                <c:pt idx="9">
                  <c:v>0.030159410799272</c:v>
                </c:pt>
                <c:pt idx="10">
                  <c:v>0.0389861208324998</c:v>
                </c:pt>
                <c:pt idx="11">
                  <c:v>0.0478128308657277</c:v>
                </c:pt>
                <c:pt idx="12">
                  <c:v>0.0566395408989556</c:v>
                </c:pt>
                <c:pt idx="13">
                  <c:v>0.0654662509321835</c:v>
                </c:pt>
                <c:pt idx="14">
                  <c:v>0.0742929609654108</c:v>
                </c:pt>
                <c:pt idx="15">
                  <c:v>0.0831196709986387</c:v>
                </c:pt>
                <c:pt idx="16">
                  <c:v>0.0919463810318659</c:v>
                </c:pt>
                <c:pt idx="17">
                  <c:v>0.100773091065094</c:v>
                </c:pt>
                <c:pt idx="18">
                  <c:v>0.109599801098321</c:v>
                </c:pt>
                <c:pt idx="19">
                  <c:v>0.118426511131549</c:v>
                </c:pt>
                <c:pt idx="20">
                  <c:v>0.127253221164776</c:v>
                </c:pt>
                <c:pt idx="21">
                  <c:v>0.136079931198004</c:v>
                </c:pt>
                <c:pt idx="22">
                  <c:v>0.14595577721074</c:v>
                </c:pt>
                <c:pt idx="23">
                  <c:v>0.182588737442485</c:v>
                </c:pt>
                <c:pt idx="24">
                  <c:v>0.219221697674232</c:v>
                </c:pt>
                <c:pt idx="25">
                  <c:v>0.255854657905977</c:v>
                </c:pt>
                <c:pt idx="26">
                  <c:v>0.292487618137725</c:v>
                </c:pt>
                <c:pt idx="27">
                  <c:v>0.329120578369472</c:v>
                </c:pt>
                <c:pt idx="28">
                  <c:v>0.36575353860122</c:v>
                </c:pt>
                <c:pt idx="29">
                  <c:v>0.402386498832967</c:v>
                </c:pt>
                <c:pt idx="30">
                  <c:v>0.43901945906471</c:v>
                </c:pt>
                <c:pt idx="31">
                  <c:v>0.475652419296457</c:v>
                </c:pt>
                <c:pt idx="32">
                  <c:v>0.512285379528202</c:v>
                </c:pt>
                <c:pt idx="33">
                  <c:v>0.548918339759952</c:v>
                </c:pt>
                <c:pt idx="34">
                  <c:v>0.585551299991696</c:v>
                </c:pt>
                <c:pt idx="35">
                  <c:v>0.622184260223444</c:v>
                </c:pt>
                <c:pt idx="36">
                  <c:v>0.658817220455191</c:v>
                </c:pt>
                <c:pt idx="37">
                  <c:v>0.695450180686937</c:v>
                </c:pt>
                <c:pt idx="38">
                  <c:v>0.732083140918684</c:v>
                </c:pt>
                <c:pt idx="39">
                  <c:v>0.768716101150431</c:v>
                </c:pt>
                <c:pt idx="40">
                  <c:v>0.805349061382179</c:v>
                </c:pt>
                <c:pt idx="41">
                  <c:v>0.830225122087036</c:v>
                </c:pt>
                <c:pt idx="42">
                  <c:v>0.851446981830765</c:v>
                </c:pt>
                <c:pt idx="43">
                  <c:v>0.872668841574493</c:v>
                </c:pt>
                <c:pt idx="44">
                  <c:v>0.893890701318224</c:v>
                </c:pt>
                <c:pt idx="45">
                  <c:v>0.915112561061957</c:v>
                </c:pt>
                <c:pt idx="46">
                  <c:v>0.936334420805687</c:v>
                </c:pt>
                <c:pt idx="47">
                  <c:v>0.957556280549418</c:v>
                </c:pt>
                <c:pt idx="48">
                  <c:v>0.978778140293147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'Portefølje med Eiendom i NOK'!$D$334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'Portefølje med Eiendom i NOK'!$B$335:$B$384</c:f>
              <c:numCache>
                <c:formatCode>General</c:formatCode>
                <c:ptCount val="50"/>
                <c:pt idx="0">
                  <c:v>0.0627014316770899</c:v>
                </c:pt>
                <c:pt idx="1">
                  <c:v>0.0642565705510187</c:v>
                </c:pt>
                <c:pt idx="2">
                  <c:v>0.0658117094249456</c:v>
                </c:pt>
                <c:pt idx="3">
                  <c:v>0.0673668482988889</c:v>
                </c:pt>
                <c:pt idx="4">
                  <c:v>0.0689219871728333</c:v>
                </c:pt>
                <c:pt idx="5">
                  <c:v>0.0704771260467779</c:v>
                </c:pt>
                <c:pt idx="6">
                  <c:v>0.0720322649207215</c:v>
                </c:pt>
                <c:pt idx="7">
                  <c:v>0.0735874037946638</c:v>
                </c:pt>
                <c:pt idx="8">
                  <c:v>0.0751425426686061</c:v>
                </c:pt>
                <c:pt idx="9">
                  <c:v>0.0766976815425483</c:v>
                </c:pt>
                <c:pt idx="10">
                  <c:v>0.0782528204164905</c:v>
                </c:pt>
                <c:pt idx="11">
                  <c:v>0.0798079592904328</c:v>
                </c:pt>
                <c:pt idx="12">
                  <c:v>0.0813630981643751</c:v>
                </c:pt>
                <c:pt idx="13">
                  <c:v>0.0829182370383174</c:v>
                </c:pt>
                <c:pt idx="14">
                  <c:v>0.0844733759122595</c:v>
                </c:pt>
                <c:pt idx="15">
                  <c:v>0.0860285147862018</c:v>
                </c:pt>
                <c:pt idx="16">
                  <c:v>0.087583653660144</c:v>
                </c:pt>
                <c:pt idx="17">
                  <c:v>0.0891387925340862</c:v>
                </c:pt>
                <c:pt idx="18">
                  <c:v>0.0906939314080284</c:v>
                </c:pt>
                <c:pt idx="19">
                  <c:v>0.0922490702819707</c:v>
                </c:pt>
                <c:pt idx="20">
                  <c:v>0.0938042091559128</c:v>
                </c:pt>
                <c:pt idx="21">
                  <c:v>0.0953593480298551</c:v>
                </c:pt>
                <c:pt idx="22">
                  <c:v>0.0969144869037995</c:v>
                </c:pt>
                <c:pt idx="23">
                  <c:v>0.0984696257777943</c:v>
                </c:pt>
                <c:pt idx="24">
                  <c:v>0.100024764651789</c:v>
                </c:pt>
                <c:pt idx="25">
                  <c:v>0.101579903525784</c:v>
                </c:pt>
                <c:pt idx="26">
                  <c:v>0.103135042399779</c:v>
                </c:pt>
                <c:pt idx="27">
                  <c:v>0.104690181273774</c:v>
                </c:pt>
                <c:pt idx="28">
                  <c:v>0.106245320147769</c:v>
                </c:pt>
                <c:pt idx="29">
                  <c:v>0.107800459021764</c:v>
                </c:pt>
                <c:pt idx="30">
                  <c:v>0.109355597895759</c:v>
                </c:pt>
                <c:pt idx="31">
                  <c:v>0.110910736769754</c:v>
                </c:pt>
                <c:pt idx="32">
                  <c:v>0.112465875643749</c:v>
                </c:pt>
                <c:pt idx="33">
                  <c:v>0.114021014517744</c:v>
                </c:pt>
                <c:pt idx="34">
                  <c:v>0.115576153391739</c:v>
                </c:pt>
                <c:pt idx="35">
                  <c:v>0.117131292265734</c:v>
                </c:pt>
                <c:pt idx="36">
                  <c:v>0.118686431139729</c:v>
                </c:pt>
                <c:pt idx="37">
                  <c:v>0.120241570013723</c:v>
                </c:pt>
                <c:pt idx="38">
                  <c:v>0.121796708887718</c:v>
                </c:pt>
                <c:pt idx="39">
                  <c:v>0.123351847761713</c:v>
                </c:pt>
                <c:pt idx="40">
                  <c:v>0.124906986635708</c:v>
                </c:pt>
                <c:pt idx="41">
                  <c:v>0.126462125509851</c:v>
                </c:pt>
                <c:pt idx="42">
                  <c:v>0.128017264384039</c:v>
                </c:pt>
                <c:pt idx="43">
                  <c:v>0.129572403258227</c:v>
                </c:pt>
                <c:pt idx="44">
                  <c:v>0.131127542132415</c:v>
                </c:pt>
                <c:pt idx="45">
                  <c:v>0.132682681006603</c:v>
                </c:pt>
                <c:pt idx="46">
                  <c:v>0.134237819880791</c:v>
                </c:pt>
                <c:pt idx="47">
                  <c:v>0.135792958754979</c:v>
                </c:pt>
                <c:pt idx="48">
                  <c:v>0.137348097629167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NOK'!$D$335:$D$384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 formatCode="0.00E+00">
                  <c:v>2.16840434497101E-19</c:v>
                </c:pt>
                <c:pt idx="8" formatCode="0.00E+00">
                  <c:v>4.33680868994202E-19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 formatCode="0.00E+00">
                  <c:v>-8.67361737988404E-19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 formatCode="0.00E+00">
                  <c:v>5.55111512312578E-17</c:v>
                </c:pt>
                <c:pt idx="22" formatCode="0.00E+00">
                  <c:v>6.30870139115003E-17</c:v>
                </c:pt>
                <c:pt idx="23" formatCode="0.00E+00">
                  <c:v>7.82793968534534E-17</c:v>
                </c:pt>
                <c:pt idx="24" formatCode="0.00E+00">
                  <c:v>9.36750677027476E-17</c:v>
                </c:pt>
                <c:pt idx="25" formatCode="0.00E+00">
                  <c:v>1.10154940724527E-16</c:v>
                </c:pt>
                <c:pt idx="26" formatCode="0.00E+00">
                  <c:v>1.24032728532342E-16</c:v>
                </c:pt>
                <c:pt idx="27" formatCode="0.00E+00">
                  <c:v>1.44849410244063E-16</c:v>
                </c:pt>
                <c:pt idx="28" formatCode="0.00E+00">
                  <c:v>1.56125112837913E-16</c:v>
                </c:pt>
                <c:pt idx="29" formatCode="0.00E+00">
                  <c:v>1.82145964977565E-16</c:v>
                </c:pt>
                <c:pt idx="30" formatCode="0.00E+00">
                  <c:v>1.94289029309402E-16</c:v>
                </c:pt>
                <c:pt idx="31" formatCode="0.00E+00">
                  <c:v>1.97758476261356E-16</c:v>
                </c:pt>
                <c:pt idx="32" formatCode="0.00E+00">
                  <c:v>2.22044604925031E-16</c:v>
                </c:pt>
                <c:pt idx="33" formatCode="0.00E+00">
                  <c:v>2.37657116208823E-16</c:v>
                </c:pt>
                <c:pt idx="34" formatCode="0.00E+00">
                  <c:v>2.63677968348475E-16</c:v>
                </c:pt>
                <c:pt idx="35" formatCode="0.00E+00">
                  <c:v>2.74086309204336E-16</c:v>
                </c:pt>
                <c:pt idx="36" formatCode="0.00E+00">
                  <c:v>2.91433543964104E-16</c:v>
                </c:pt>
                <c:pt idx="37" formatCode="0.00E+00">
                  <c:v>3.15719672627779E-16</c:v>
                </c:pt>
                <c:pt idx="38" formatCode="0.00E+00">
                  <c:v>3.33066907387547E-16</c:v>
                </c:pt>
                <c:pt idx="39" formatCode="0.00E+00">
                  <c:v>3.53883589099269E-16</c:v>
                </c:pt>
                <c:pt idx="40" formatCode="0.00E+00">
                  <c:v>3.67761376907083E-16</c:v>
                </c:pt>
                <c:pt idx="41" formatCode="0.00E+00">
                  <c:v>3.95516952522712E-16</c:v>
                </c:pt>
                <c:pt idx="42" formatCode="0.00E+00">
                  <c:v>4.263082942213E-16</c:v>
                </c:pt>
                <c:pt idx="43" formatCode="0.00E+00">
                  <c:v>4.50160742015981E-16</c:v>
                </c:pt>
                <c:pt idx="44" formatCode="0.00E+00">
                  <c:v>4.70110061989715E-16</c:v>
                </c:pt>
                <c:pt idx="45" formatCode="0.00E+00">
                  <c:v>4.97865637605344E-16</c:v>
                </c:pt>
                <c:pt idx="46" formatCode="0.00E+00">
                  <c:v>5.25621213220973E-16</c:v>
                </c:pt>
                <c:pt idx="47" formatCode="0.00E+00">
                  <c:v>5.41233724504764E-16</c:v>
                </c:pt>
                <c:pt idx="48" formatCode="0.00E+00">
                  <c:v>5.93275428784068E-16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'Portefølje med Eiendom i NOK'!$E$334</c:f>
              <c:strCache>
                <c:ptCount val="1"/>
                <c:pt idx="0">
                  <c:v>Obligasjoner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'Portefølje med Eiendom i NOK'!$B$335:$B$384</c:f>
              <c:numCache>
                <c:formatCode>General</c:formatCode>
                <c:ptCount val="50"/>
                <c:pt idx="0">
                  <c:v>0.0627014316770899</c:v>
                </c:pt>
                <c:pt idx="1">
                  <c:v>0.0642565705510187</c:v>
                </c:pt>
                <c:pt idx="2">
                  <c:v>0.0658117094249456</c:v>
                </c:pt>
                <c:pt idx="3">
                  <c:v>0.0673668482988889</c:v>
                </c:pt>
                <c:pt idx="4">
                  <c:v>0.0689219871728333</c:v>
                </c:pt>
                <c:pt idx="5">
                  <c:v>0.0704771260467779</c:v>
                </c:pt>
                <c:pt idx="6">
                  <c:v>0.0720322649207215</c:v>
                </c:pt>
                <c:pt idx="7">
                  <c:v>0.0735874037946638</c:v>
                </c:pt>
                <c:pt idx="8">
                  <c:v>0.0751425426686061</c:v>
                </c:pt>
                <c:pt idx="9">
                  <c:v>0.0766976815425483</c:v>
                </c:pt>
                <c:pt idx="10">
                  <c:v>0.0782528204164905</c:v>
                </c:pt>
                <c:pt idx="11">
                  <c:v>0.0798079592904328</c:v>
                </c:pt>
                <c:pt idx="12">
                  <c:v>0.0813630981643751</c:v>
                </c:pt>
                <c:pt idx="13">
                  <c:v>0.0829182370383174</c:v>
                </c:pt>
                <c:pt idx="14">
                  <c:v>0.0844733759122595</c:v>
                </c:pt>
                <c:pt idx="15">
                  <c:v>0.0860285147862018</c:v>
                </c:pt>
                <c:pt idx="16">
                  <c:v>0.087583653660144</c:v>
                </c:pt>
                <c:pt idx="17">
                  <c:v>0.0891387925340862</c:v>
                </c:pt>
                <c:pt idx="18">
                  <c:v>0.0906939314080284</c:v>
                </c:pt>
                <c:pt idx="19">
                  <c:v>0.0922490702819707</c:v>
                </c:pt>
                <c:pt idx="20">
                  <c:v>0.0938042091559128</c:v>
                </c:pt>
                <c:pt idx="21">
                  <c:v>0.0953593480298551</c:v>
                </c:pt>
                <c:pt idx="22">
                  <c:v>0.0969144869037995</c:v>
                </c:pt>
                <c:pt idx="23">
                  <c:v>0.0984696257777943</c:v>
                </c:pt>
                <c:pt idx="24">
                  <c:v>0.100024764651789</c:v>
                </c:pt>
                <c:pt idx="25">
                  <c:v>0.101579903525784</c:v>
                </c:pt>
                <c:pt idx="26">
                  <c:v>0.103135042399779</c:v>
                </c:pt>
                <c:pt idx="27">
                  <c:v>0.104690181273774</c:v>
                </c:pt>
                <c:pt idx="28">
                  <c:v>0.106245320147769</c:v>
                </c:pt>
                <c:pt idx="29">
                  <c:v>0.107800459021764</c:v>
                </c:pt>
                <c:pt idx="30">
                  <c:v>0.109355597895759</c:v>
                </c:pt>
                <c:pt idx="31">
                  <c:v>0.110910736769754</c:v>
                </c:pt>
                <c:pt idx="32">
                  <c:v>0.112465875643749</c:v>
                </c:pt>
                <c:pt idx="33">
                  <c:v>0.114021014517744</c:v>
                </c:pt>
                <c:pt idx="34">
                  <c:v>0.115576153391739</c:v>
                </c:pt>
                <c:pt idx="35">
                  <c:v>0.117131292265734</c:v>
                </c:pt>
                <c:pt idx="36">
                  <c:v>0.118686431139729</c:v>
                </c:pt>
                <c:pt idx="37">
                  <c:v>0.120241570013723</c:v>
                </c:pt>
                <c:pt idx="38">
                  <c:v>0.121796708887718</c:v>
                </c:pt>
                <c:pt idx="39">
                  <c:v>0.123351847761713</c:v>
                </c:pt>
                <c:pt idx="40">
                  <c:v>0.124906986635708</c:v>
                </c:pt>
                <c:pt idx="41">
                  <c:v>0.126462125509851</c:v>
                </c:pt>
                <c:pt idx="42">
                  <c:v>0.128017264384039</c:v>
                </c:pt>
                <c:pt idx="43">
                  <c:v>0.129572403258227</c:v>
                </c:pt>
                <c:pt idx="44">
                  <c:v>0.131127542132415</c:v>
                </c:pt>
                <c:pt idx="45">
                  <c:v>0.132682681006603</c:v>
                </c:pt>
                <c:pt idx="46">
                  <c:v>0.134237819880791</c:v>
                </c:pt>
                <c:pt idx="47">
                  <c:v>0.135792958754979</c:v>
                </c:pt>
                <c:pt idx="48">
                  <c:v>0.137348097629167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NOK'!$E$335:$E$384</c:f>
              <c:numCache>
                <c:formatCode>General</c:formatCode>
                <c:ptCount val="50"/>
                <c:pt idx="0">
                  <c:v>0.867408855959837</c:v>
                </c:pt>
                <c:pt idx="1">
                  <c:v>0.848300677412274</c:v>
                </c:pt>
                <c:pt idx="2">
                  <c:v>0.829242809172486</c:v>
                </c:pt>
                <c:pt idx="3">
                  <c:v>0.781376775013895</c:v>
                </c:pt>
                <c:pt idx="4">
                  <c:v>0.731050045978332</c:v>
                </c:pt>
                <c:pt idx="5">
                  <c:v>0.680723316942763</c:v>
                </c:pt>
                <c:pt idx="6">
                  <c:v>0.634797572683631</c:v>
                </c:pt>
                <c:pt idx="7">
                  <c:v>0.595028944443849</c:v>
                </c:pt>
                <c:pt idx="8">
                  <c:v>0.555260316204068</c:v>
                </c:pt>
                <c:pt idx="9">
                  <c:v>0.51549168796429</c:v>
                </c:pt>
                <c:pt idx="10">
                  <c:v>0.475723059724509</c:v>
                </c:pt>
                <c:pt idx="11">
                  <c:v>0.435954431484728</c:v>
                </c:pt>
                <c:pt idx="12">
                  <c:v>0.396185803244946</c:v>
                </c:pt>
                <c:pt idx="13">
                  <c:v>0.356417175005165</c:v>
                </c:pt>
                <c:pt idx="14">
                  <c:v>0.316648546765387</c:v>
                </c:pt>
                <c:pt idx="15">
                  <c:v>0.276879918525606</c:v>
                </c:pt>
                <c:pt idx="16">
                  <c:v>0.237111290285827</c:v>
                </c:pt>
                <c:pt idx="17">
                  <c:v>0.197342662046046</c:v>
                </c:pt>
                <c:pt idx="18">
                  <c:v>0.157574033806268</c:v>
                </c:pt>
                <c:pt idx="19">
                  <c:v>0.117805405566487</c:v>
                </c:pt>
                <c:pt idx="20">
                  <c:v>0.0780367773267078</c:v>
                </c:pt>
                <c:pt idx="21">
                  <c:v>0.0382681490869268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'Portefølje med Eiendom i NOK'!$F$334</c:f>
              <c:strCache>
                <c:ptCount val="1"/>
                <c:pt idx="0">
                  <c:v>Handel - Norge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cat>
            <c:numRef>
              <c:f>'Portefølje med Eiendom i NOK'!$B$335:$B$384</c:f>
              <c:numCache>
                <c:formatCode>General</c:formatCode>
                <c:ptCount val="50"/>
                <c:pt idx="0">
                  <c:v>0.0627014316770899</c:v>
                </c:pt>
                <c:pt idx="1">
                  <c:v>0.0642565705510187</c:v>
                </c:pt>
                <c:pt idx="2">
                  <c:v>0.0658117094249456</c:v>
                </c:pt>
                <c:pt idx="3">
                  <c:v>0.0673668482988889</c:v>
                </c:pt>
                <c:pt idx="4">
                  <c:v>0.0689219871728333</c:v>
                </c:pt>
                <c:pt idx="5">
                  <c:v>0.0704771260467779</c:v>
                </c:pt>
                <c:pt idx="6">
                  <c:v>0.0720322649207215</c:v>
                </c:pt>
                <c:pt idx="7">
                  <c:v>0.0735874037946638</c:v>
                </c:pt>
                <c:pt idx="8">
                  <c:v>0.0751425426686061</c:v>
                </c:pt>
                <c:pt idx="9">
                  <c:v>0.0766976815425483</c:v>
                </c:pt>
                <c:pt idx="10">
                  <c:v>0.0782528204164905</c:v>
                </c:pt>
                <c:pt idx="11">
                  <c:v>0.0798079592904328</c:v>
                </c:pt>
                <c:pt idx="12">
                  <c:v>0.0813630981643751</c:v>
                </c:pt>
                <c:pt idx="13">
                  <c:v>0.0829182370383174</c:v>
                </c:pt>
                <c:pt idx="14">
                  <c:v>0.0844733759122595</c:v>
                </c:pt>
                <c:pt idx="15">
                  <c:v>0.0860285147862018</c:v>
                </c:pt>
                <c:pt idx="16">
                  <c:v>0.087583653660144</c:v>
                </c:pt>
                <c:pt idx="17">
                  <c:v>0.0891387925340862</c:v>
                </c:pt>
                <c:pt idx="18">
                  <c:v>0.0906939314080284</c:v>
                </c:pt>
                <c:pt idx="19">
                  <c:v>0.0922490702819707</c:v>
                </c:pt>
                <c:pt idx="20">
                  <c:v>0.0938042091559128</c:v>
                </c:pt>
                <c:pt idx="21">
                  <c:v>0.0953593480298551</c:v>
                </c:pt>
                <c:pt idx="22">
                  <c:v>0.0969144869037995</c:v>
                </c:pt>
                <c:pt idx="23">
                  <c:v>0.0984696257777943</c:v>
                </c:pt>
                <c:pt idx="24">
                  <c:v>0.100024764651789</c:v>
                </c:pt>
                <c:pt idx="25">
                  <c:v>0.101579903525784</c:v>
                </c:pt>
                <c:pt idx="26">
                  <c:v>0.103135042399779</c:v>
                </c:pt>
                <c:pt idx="27">
                  <c:v>0.104690181273774</c:v>
                </c:pt>
                <c:pt idx="28">
                  <c:v>0.106245320147769</c:v>
                </c:pt>
                <c:pt idx="29">
                  <c:v>0.107800459021764</c:v>
                </c:pt>
                <c:pt idx="30">
                  <c:v>0.109355597895759</c:v>
                </c:pt>
                <c:pt idx="31">
                  <c:v>0.110910736769754</c:v>
                </c:pt>
                <c:pt idx="32">
                  <c:v>0.112465875643749</c:v>
                </c:pt>
                <c:pt idx="33">
                  <c:v>0.114021014517744</c:v>
                </c:pt>
                <c:pt idx="34">
                  <c:v>0.115576153391739</c:v>
                </c:pt>
                <c:pt idx="35">
                  <c:v>0.117131292265734</c:v>
                </c:pt>
                <c:pt idx="36">
                  <c:v>0.118686431139729</c:v>
                </c:pt>
                <c:pt idx="37">
                  <c:v>0.120241570013723</c:v>
                </c:pt>
                <c:pt idx="38">
                  <c:v>0.121796708887718</c:v>
                </c:pt>
                <c:pt idx="39">
                  <c:v>0.123351847761713</c:v>
                </c:pt>
                <c:pt idx="40">
                  <c:v>0.124906986635708</c:v>
                </c:pt>
                <c:pt idx="41">
                  <c:v>0.126462125509851</c:v>
                </c:pt>
                <c:pt idx="42">
                  <c:v>0.128017264384039</c:v>
                </c:pt>
                <c:pt idx="43">
                  <c:v>0.129572403258227</c:v>
                </c:pt>
                <c:pt idx="44">
                  <c:v>0.131127542132415</c:v>
                </c:pt>
                <c:pt idx="45">
                  <c:v>0.132682681006603</c:v>
                </c:pt>
                <c:pt idx="46">
                  <c:v>0.134237819880791</c:v>
                </c:pt>
                <c:pt idx="47">
                  <c:v>0.135792958754979</c:v>
                </c:pt>
                <c:pt idx="48">
                  <c:v>0.137348097629167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NOK'!$F$335:$F$384</c:f>
              <c:numCache>
                <c:formatCode>General</c:formatCode>
                <c:ptCount val="50"/>
                <c:pt idx="0">
                  <c:v>0.0</c:v>
                </c:pt>
                <c:pt idx="1">
                  <c:v>0.0615056524355777</c:v>
                </c:pt>
                <c:pt idx="2">
                  <c:v>0.123035960398335</c:v>
                </c:pt>
                <c:pt idx="3">
                  <c:v>0.170280696962398</c:v>
                </c:pt>
                <c:pt idx="4">
                  <c:v>0.216305208939628</c:v>
                </c:pt>
                <c:pt idx="5">
                  <c:v>0.262329720916865</c:v>
                </c:pt>
                <c:pt idx="6">
                  <c:v>0.299762318506281</c:v>
                </c:pt>
                <c:pt idx="7">
                  <c:v>0.325174557834658</c:v>
                </c:pt>
                <c:pt idx="8">
                  <c:v>0.350586797163035</c:v>
                </c:pt>
                <c:pt idx="9">
                  <c:v>0.37599903649141</c:v>
                </c:pt>
                <c:pt idx="10">
                  <c:v>0.401411275819787</c:v>
                </c:pt>
                <c:pt idx="11">
                  <c:v>0.426823515148165</c:v>
                </c:pt>
                <c:pt idx="12">
                  <c:v>0.452235754476542</c:v>
                </c:pt>
                <c:pt idx="13">
                  <c:v>0.477647993804919</c:v>
                </c:pt>
                <c:pt idx="14">
                  <c:v>0.503060233133295</c:v>
                </c:pt>
                <c:pt idx="15">
                  <c:v>0.528472472461672</c:v>
                </c:pt>
                <c:pt idx="16">
                  <c:v>0.553884711790047</c:v>
                </c:pt>
                <c:pt idx="17">
                  <c:v>0.579296951118425</c:v>
                </c:pt>
                <c:pt idx="18">
                  <c:v>0.6047091904468</c:v>
                </c:pt>
                <c:pt idx="19">
                  <c:v>0.630121429775177</c:v>
                </c:pt>
                <c:pt idx="20">
                  <c:v>0.655533669103553</c:v>
                </c:pt>
                <c:pt idx="21">
                  <c:v>0.68094590843193</c:v>
                </c:pt>
                <c:pt idx="22">
                  <c:v>0.703942971779922</c:v>
                </c:pt>
                <c:pt idx="23">
                  <c:v>0.665343501572187</c:v>
                </c:pt>
                <c:pt idx="24">
                  <c:v>0.626744031364449</c:v>
                </c:pt>
                <c:pt idx="25">
                  <c:v>0.588144561156714</c:v>
                </c:pt>
                <c:pt idx="26">
                  <c:v>0.549545090948977</c:v>
                </c:pt>
                <c:pt idx="27">
                  <c:v>0.510945620741239</c:v>
                </c:pt>
                <c:pt idx="28">
                  <c:v>0.472346150533502</c:v>
                </c:pt>
                <c:pt idx="29">
                  <c:v>0.433746680325764</c:v>
                </c:pt>
                <c:pt idx="30">
                  <c:v>0.395147210118032</c:v>
                </c:pt>
                <c:pt idx="31">
                  <c:v>0.356547739910295</c:v>
                </c:pt>
                <c:pt idx="32">
                  <c:v>0.31794826970256</c:v>
                </c:pt>
                <c:pt idx="33">
                  <c:v>0.27934879949482</c:v>
                </c:pt>
                <c:pt idx="34">
                  <c:v>0.240749329287086</c:v>
                </c:pt>
                <c:pt idx="35">
                  <c:v>0.202149859079349</c:v>
                </c:pt>
                <c:pt idx="36">
                  <c:v>0.163550388871612</c:v>
                </c:pt>
                <c:pt idx="37">
                  <c:v>0.124950918663876</c:v>
                </c:pt>
                <c:pt idx="38">
                  <c:v>0.0863514484561385</c:v>
                </c:pt>
                <c:pt idx="39">
                  <c:v>0.0477519782484014</c:v>
                </c:pt>
                <c:pt idx="40">
                  <c:v>0.00915250804066392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'Portefølje med Eiendom i NOK'!$G$334</c:f>
              <c:strCache>
                <c:ptCount val="1"/>
                <c:pt idx="0">
                  <c:v>Kontor - Norge</c:v>
                </c:pt>
              </c:strCache>
            </c:strRef>
          </c:tx>
          <c:spPr>
            <a:solidFill>
              <a:schemeClr val="dk1">
                <a:tint val="30000"/>
              </a:schemeClr>
            </a:solidFill>
            <a:ln>
              <a:noFill/>
            </a:ln>
            <a:effectLst/>
          </c:spPr>
          <c:cat>
            <c:numRef>
              <c:f>'Portefølje med Eiendom i NOK'!$B$335:$B$384</c:f>
              <c:numCache>
                <c:formatCode>General</c:formatCode>
                <c:ptCount val="50"/>
                <c:pt idx="0">
                  <c:v>0.0627014316770899</c:v>
                </c:pt>
                <c:pt idx="1">
                  <c:v>0.0642565705510187</c:v>
                </c:pt>
                <c:pt idx="2">
                  <c:v>0.0658117094249456</c:v>
                </c:pt>
                <c:pt idx="3">
                  <c:v>0.0673668482988889</c:v>
                </c:pt>
                <c:pt idx="4">
                  <c:v>0.0689219871728333</c:v>
                </c:pt>
                <c:pt idx="5">
                  <c:v>0.0704771260467779</c:v>
                </c:pt>
                <c:pt idx="6">
                  <c:v>0.0720322649207215</c:v>
                </c:pt>
                <c:pt idx="7">
                  <c:v>0.0735874037946638</c:v>
                </c:pt>
                <c:pt idx="8">
                  <c:v>0.0751425426686061</c:v>
                </c:pt>
                <c:pt idx="9">
                  <c:v>0.0766976815425483</c:v>
                </c:pt>
                <c:pt idx="10">
                  <c:v>0.0782528204164905</c:v>
                </c:pt>
                <c:pt idx="11">
                  <c:v>0.0798079592904328</c:v>
                </c:pt>
                <c:pt idx="12">
                  <c:v>0.0813630981643751</c:v>
                </c:pt>
                <c:pt idx="13">
                  <c:v>0.0829182370383174</c:v>
                </c:pt>
                <c:pt idx="14">
                  <c:v>0.0844733759122595</c:v>
                </c:pt>
                <c:pt idx="15">
                  <c:v>0.0860285147862018</c:v>
                </c:pt>
                <c:pt idx="16">
                  <c:v>0.087583653660144</c:v>
                </c:pt>
                <c:pt idx="17">
                  <c:v>0.0891387925340862</c:v>
                </c:pt>
                <c:pt idx="18">
                  <c:v>0.0906939314080284</c:v>
                </c:pt>
                <c:pt idx="19">
                  <c:v>0.0922490702819707</c:v>
                </c:pt>
                <c:pt idx="20">
                  <c:v>0.0938042091559128</c:v>
                </c:pt>
                <c:pt idx="21">
                  <c:v>0.0953593480298551</c:v>
                </c:pt>
                <c:pt idx="22">
                  <c:v>0.0969144869037995</c:v>
                </c:pt>
                <c:pt idx="23">
                  <c:v>0.0984696257777943</c:v>
                </c:pt>
                <c:pt idx="24">
                  <c:v>0.100024764651789</c:v>
                </c:pt>
                <c:pt idx="25">
                  <c:v>0.101579903525784</c:v>
                </c:pt>
                <c:pt idx="26">
                  <c:v>0.103135042399779</c:v>
                </c:pt>
                <c:pt idx="27">
                  <c:v>0.104690181273774</c:v>
                </c:pt>
                <c:pt idx="28">
                  <c:v>0.106245320147769</c:v>
                </c:pt>
                <c:pt idx="29">
                  <c:v>0.107800459021764</c:v>
                </c:pt>
                <c:pt idx="30">
                  <c:v>0.109355597895759</c:v>
                </c:pt>
                <c:pt idx="31">
                  <c:v>0.110910736769754</c:v>
                </c:pt>
                <c:pt idx="32">
                  <c:v>0.112465875643749</c:v>
                </c:pt>
                <c:pt idx="33">
                  <c:v>0.114021014517744</c:v>
                </c:pt>
                <c:pt idx="34">
                  <c:v>0.115576153391739</c:v>
                </c:pt>
                <c:pt idx="35">
                  <c:v>0.117131292265734</c:v>
                </c:pt>
                <c:pt idx="36">
                  <c:v>0.118686431139729</c:v>
                </c:pt>
                <c:pt idx="37">
                  <c:v>0.120241570013723</c:v>
                </c:pt>
                <c:pt idx="38">
                  <c:v>0.121796708887718</c:v>
                </c:pt>
                <c:pt idx="39">
                  <c:v>0.123351847761713</c:v>
                </c:pt>
                <c:pt idx="40">
                  <c:v>0.124906986635708</c:v>
                </c:pt>
                <c:pt idx="41">
                  <c:v>0.126462125509851</c:v>
                </c:pt>
                <c:pt idx="42">
                  <c:v>0.128017264384039</c:v>
                </c:pt>
                <c:pt idx="43">
                  <c:v>0.129572403258227</c:v>
                </c:pt>
                <c:pt idx="44">
                  <c:v>0.131127542132415</c:v>
                </c:pt>
                <c:pt idx="45">
                  <c:v>0.132682681006603</c:v>
                </c:pt>
                <c:pt idx="46">
                  <c:v>0.134237819880791</c:v>
                </c:pt>
                <c:pt idx="47">
                  <c:v>0.135792958754979</c:v>
                </c:pt>
                <c:pt idx="48">
                  <c:v>0.137348097629167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NOK'!$G$335:$G$384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'Portefølje med Eiendom i NOK'!$H$334</c:f>
              <c:strCache>
                <c:ptCount val="1"/>
                <c:pt idx="0">
                  <c:v>Industri - Norge</c:v>
                </c:pt>
              </c:strCache>
            </c:strRef>
          </c:tx>
          <c:spPr>
            <a:solidFill>
              <a:schemeClr val="dk1">
                <a:tint val="60000"/>
              </a:schemeClr>
            </a:solidFill>
            <a:ln>
              <a:noFill/>
            </a:ln>
            <a:effectLst/>
          </c:spPr>
          <c:cat>
            <c:numRef>
              <c:f>'Portefølje med Eiendom i NOK'!$B$335:$B$384</c:f>
              <c:numCache>
                <c:formatCode>General</c:formatCode>
                <c:ptCount val="50"/>
                <c:pt idx="0">
                  <c:v>0.0627014316770899</c:v>
                </c:pt>
                <c:pt idx="1">
                  <c:v>0.0642565705510187</c:v>
                </c:pt>
                <c:pt idx="2">
                  <c:v>0.0658117094249456</c:v>
                </c:pt>
                <c:pt idx="3">
                  <c:v>0.0673668482988889</c:v>
                </c:pt>
                <c:pt idx="4">
                  <c:v>0.0689219871728333</c:v>
                </c:pt>
                <c:pt idx="5">
                  <c:v>0.0704771260467779</c:v>
                </c:pt>
                <c:pt idx="6">
                  <c:v>0.0720322649207215</c:v>
                </c:pt>
                <c:pt idx="7">
                  <c:v>0.0735874037946638</c:v>
                </c:pt>
                <c:pt idx="8">
                  <c:v>0.0751425426686061</c:v>
                </c:pt>
                <c:pt idx="9">
                  <c:v>0.0766976815425483</c:v>
                </c:pt>
                <c:pt idx="10">
                  <c:v>0.0782528204164905</c:v>
                </c:pt>
                <c:pt idx="11">
                  <c:v>0.0798079592904328</c:v>
                </c:pt>
                <c:pt idx="12">
                  <c:v>0.0813630981643751</c:v>
                </c:pt>
                <c:pt idx="13">
                  <c:v>0.0829182370383174</c:v>
                </c:pt>
                <c:pt idx="14">
                  <c:v>0.0844733759122595</c:v>
                </c:pt>
                <c:pt idx="15">
                  <c:v>0.0860285147862018</c:v>
                </c:pt>
                <c:pt idx="16">
                  <c:v>0.087583653660144</c:v>
                </c:pt>
                <c:pt idx="17">
                  <c:v>0.0891387925340862</c:v>
                </c:pt>
                <c:pt idx="18">
                  <c:v>0.0906939314080284</c:v>
                </c:pt>
                <c:pt idx="19">
                  <c:v>0.0922490702819707</c:v>
                </c:pt>
                <c:pt idx="20">
                  <c:v>0.0938042091559128</c:v>
                </c:pt>
                <c:pt idx="21">
                  <c:v>0.0953593480298551</c:v>
                </c:pt>
                <c:pt idx="22">
                  <c:v>0.0969144869037995</c:v>
                </c:pt>
                <c:pt idx="23">
                  <c:v>0.0984696257777943</c:v>
                </c:pt>
                <c:pt idx="24">
                  <c:v>0.100024764651789</c:v>
                </c:pt>
                <c:pt idx="25">
                  <c:v>0.101579903525784</c:v>
                </c:pt>
                <c:pt idx="26">
                  <c:v>0.103135042399779</c:v>
                </c:pt>
                <c:pt idx="27">
                  <c:v>0.104690181273774</c:v>
                </c:pt>
                <c:pt idx="28">
                  <c:v>0.106245320147769</c:v>
                </c:pt>
                <c:pt idx="29">
                  <c:v>0.107800459021764</c:v>
                </c:pt>
                <c:pt idx="30">
                  <c:v>0.109355597895759</c:v>
                </c:pt>
                <c:pt idx="31">
                  <c:v>0.110910736769754</c:v>
                </c:pt>
                <c:pt idx="32">
                  <c:v>0.112465875643749</c:v>
                </c:pt>
                <c:pt idx="33">
                  <c:v>0.114021014517744</c:v>
                </c:pt>
                <c:pt idx="34">
                  <c:v>0.115576153391739</c:v>
                </c:pt>
                <c:pt idx="35">
                  <c:v>0.117131292265734</c:v>
                </c:pt>
                <c:pt idx="36">
                  <c:v>0.118686431139729</c:v>
                </c:pt>
                <c:pt idx="37">
                  <c:v>0.120241570013723</c:v>
                </c:pt>
                <c:pt idx="38">
                  <c:v>0.121796708887718</c:v>
                </c:pt>
                <c:pt idx="39">
                  <c:v>0.123351847761713</c:v>
                </c:pt>
                <c:pt idx="40">
                  <c:v>0.124906986635708</c:v>
                </c:pt>
                <c:pt idx="41">
                  <c:v>0.126462125509851</c:v>
                </c:pt>
                <c:pt idx="42">
                  <c:v>0.128017264384039</c:v>
                </c:pt>
                <c:pt idx="43">
                  <c:v>0.129572403258227</c:v>
                </c:pt>
                <c:pt idx="44">
                  <c:v>0.131127542132415</c:v>
                </c:pt>
                <c:pt idx="45">
                  <c:v>0.132682681006603</c:v>
                </c:pt>
                <c:pt idx="46">
                  <c:v>0.134237819880791</c:v>
                </c:pt>
                <c:pt idx="47">
                  <c:v>0.135792958754979</c:v>
                </c:pt>
                <c:pt idx="48">
                  <c:v>0.137348097629167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NOK'!$H$335:$H$384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'Portefølje med Eiendom i NOK'!$I$334</c:f>
              <c:strCache>
                <c:ptCount val="1"/>
                <c:pt idx="0">
                  <c:v>Andre - Norge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noFill/>
            </a:ln>
            <a:effectLst/>
          </c:spPr>
          <c:cat>
            <c:numRef>
              <c:f>'Portefølje med Eiendom i NOK'!$B$335:$B$384</c:f>
              <c:numCache>
                <c:formatCode>General</c:formatCode>
                <c:ptCount val="50"/>
                <c:pt idx="0">
                  <c:v>0.0627014316770899</c:v>
                </c:pt>
                <c:pt idx="1">
                  <c:v>0.0642565705510187</c:v>
                </c:pt>
                <c:pt idx="2">
                  <c:v>0.0658117094249456</c:v>
                </c:pt>
                <c:pt idx="3">
                  <c:v>0.0673668482988889</c:v>
                </c:pt>
                <c:pt idx="4">
                  <c:v>0.0689219871728333</c:v>
                </c:pt>
                <c:pt idx="5">
                  <c:v>0.0704771260467779</c:v>
                </c:pt>
                <c:pt idx="6">
                  <c:v>0.0720322649207215</c:v>
                </c:pt>
                <c:pt idx="7">
                  <c:v>0.0735874037946638</c:v>
                </c:pt>
                <c:pt idx="8">
                  <c:v>0.0751425426686061</c:v>
                </c:pt>
                <c:pt idx="9">
                  <c:v>0.0766976815425483</c:v>
                </c:pt>
                <c:pt idx="10">
                  <c:v>0.0782528204164905</c:v>
                </c:pt>
                <c:pt idx="11">
                  <c:v>0.0798079592904328</c:v>
                </c:pt>
                <c:pt idx="12">
                  <c:v>0.0813630981643751</c:v>
                </c:pt>
                <c:pt idx="13">
                  <c:v>0.0829182370383174</c:v>
                </c:pt>
                <c:pt idx="14">
                  <c:v>0.0844733759122595</c:v>
                </c:pt>
                <c:pt idx="15">
                  <c:v>0.0860285147862018</c:v>
                </c:pt>
                <c:pt idx="16">
                  <c:v>0.087583653660144</c:v>
                </c:pt>
                <c:pt idx="17">
                  <c:v>0.0891387925340862</c:v>
                </c:pt>
                <c:pt idx="18">
                  <c:v>0.0906939314080284</c:v>
                </c:pt>
                <c:pt idx="19">
                  <c:v>0.0922490702819707</c:v>
                </c:pt>
                <c:pt idx="20">
                  <c:v>0.0938042091559128</c:v>
                </c:pt>
                <c:pt idx="21">
                  <c:v>0.0953593480298551</c:v>
                </c:pt>
                <c:pt idx="22">
                  <c:v>0.0969144869037995</c:v>
                </c:pt>
                <c:pt idx="23">
                  <c:v>0.0984696257777943</c:v>
                </c:pt>
                <c:pt idx="24">
                  <c:v>0.100024764651789</c:v>
                </c:pt>
                <c:pt idx="25">
                  <c:v>0.101579903525784</c:v>
                </c:pt>
                <c:pt idx="26">
                  <c:v>0.103135042399779</c:v>
                </c:pt>
                <c:pt idx="27">
                  <c:v>0.104690181273774</c:v>
                </c:pt>
                <c:pt idx="28">
                  <c:v>0.106245320147769</c:v>
                </c:pt>
                <c:pt idx="29">
                  <c:v>0.107800459021764</c:v>
                </c:pt>
                <c:pt idx="30">
                  <c:v>0.109355597895759</c:v>
                </c:pt>
                <c:pt idx="31">
                  <c:v>0.110910736769754</c:v>
                </c:pt>
                <c:pt idx="32">
                  <c:v>0.112465875643749</c:v>
                </c:pt>
                <c:pt idx="33">
                  <c:v>0.114021014517744</c:v>
                </c:pt>
                <c:pt idx="34">
                  <c:v>0.115576153391739</c:v>
                </c:pt>
                <c:pt idx="35">
                  <c:v>0.117131292265734</c:v>
                </c:pt>
                <c:pt idx="36">
                  <c:v>0.118686431139729</c:v>
                </c:pt>
                <c:pt idx="37">
                  <c:v>0.120241570013723</c:v>
                </c:pt>
                <c:pt idx="38">
                  <c:v>0.121796708887718</c:v>
                </c:pt>
                <c:pt idx="39">
                  <c:v>0.123351847761713</c:v>
                </c:pt>
                <c:pt idx="40">
                  <c:v>0.124906986635708</c:v>
                </c:pt>
                <c:pt idx="41">
                  <c:v>0.126462125509851</c:v>
                </c:pt>
                <c:pt idx="42">
                  <c:v>0.128017264384039</c:v>
                </c:pt>
                <c:pt idx="43">
                  <c:v>0.129572403258227</c:v>
                </c:pt>
                <c:pt idx="44">
                  <c:v>0.131127542132415</c:v>
                </c:pt>
                <c:pt idx="45">
                  <c:v>0.132682681006603</c:v>
                </c:pt>
                <c:pt idx="46">
                  <c:v>0.134237819880791</c:v>
                </c:pt>
                <c:pt idx="47">
                  <c:v>0.135792958754979</c:v>
                </c:pt>
                <c:pt idx="48">
                  <c:v>0.137348097629167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NOK'!$I$335:$I$384</c:f>
              <c:numCache>
                <c:formatCode>General</c:formatCode>
                <c:ptCount val="50"/>
                <c:pt idx="0">
                  <c:v>0.0847422025029186</c:v>
                </c:pt>
                <c:pt idx="1">
                  <c:v>0.0440086808875544</c:v>
                </c:pt>
                <c:pt idx="2">
                  <c:v>0.00321059478675751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'Portefølje med Eiendom i NOK'!$J$334</c:f>
              <c:strCache>
                <c:ptCount val="1"/>
                <c:pt idx="0">
                  <c:v>Handel - Danmark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'Portefølje med Eiendom i NOK'!$B$335:$B$384</c:f>
              <c:numCache>
                <c:formatCode>General</c:formatCode>
                <c:ptCount val="50"/>
                <c:pt idx="0">
                  <c:v>0.0627014316770899</c:v>
                </c:pt>
                <c:pt idx="1">
                  <c:v>0.0642565705510187</c:v>
                </c:pt>
                <c:pt idx="2">
                  <c:v>0.0658117094249456</c:v>
                </c:pt>
                <c:pt idx="3">
                  <c:v>0.0673668482988889</c:v>
                </c:pt>
                <c:pt idx="4">
                  <c:v>0.0689219871728333</c:v>
                </c:pt>
                <c:pt idx="5">
                  <c:v>0.0704771260467779</c:v>
                </c:pt>
                <c:pt idx="6">
                  <c:v>0.0720322649207215</c:v>
                </c:pt>
                <c:pt idx="7">
                  <c:v>0.0735874037946638</c:v>
                </c:pt>
                <c:pt idx="8">
                  <c:v>0.0751425426686061</c:v>
                </c:pt>
                <c:pt idx="9">
                  <c:v>0.0766976815425483</c:v>
                </c:pt>
                <c:pt idx="10">
                  <c:v>0.0782528204164905</c:v>
                </c:pt>
                <c:pt idx="11">
                  <c:v>0.0798079592904328</c:v>
                </c:pt>
                <c:pt idx="12">
                  <c:v>0.0813630981643751</c:v>
                </c:pt>
                <c:pt idx="13">
                  <c:v>0.0829182370383174</c:v>
                </c:pt>
                <c:pt idx="14">
                  <c:v>0.0844733759122595</c:v>
                </c:pt>
                <c:pt idx="15">
                  <c:v>0.0860285147862018</c:v>
                </c:pt>
                <c:pt idx="16">
                  <c:v>0.087583653660144</c:v>
                </c:pt>
                <c:pt idx="17">
                  <c:v>0.0891387925340862</c:v>
                </c:pt>
                <c:pt idx="18">
                  <c:v>0.0906939314080284</c:v>
                </c:pt>
                <c:pt idx="19">
                  <c:v>0.0922490702819707</c:v>
                </c:pt>
                <c:pt idx="20">
                  <c:v>0.0938042091559128</c:v>
                </c:pt>
                <c:pt idx="21">
                  <c:v>0.0953593480298551</c:v>
                </c:pt>
                <c:pt idx="22">
                  <c:v>0.0969144869037995</c:v>
                </c:pt>
                <c:pt idx="23">
                  <c:v>0.0984696257777943</c:v>
                </c:pt>
                <c:pt idx="24">
                  <c:v>0.100024764651789</c:v>
                </c:pt>
                <c:pt idx="25">
                  <c:v>0.101579903525784</c:v>
                </c:pt>
                <c:pt idx="26">
                  <c:v>0.103135042399779</c:v>
                </c:pt>
                <c:pt idx="27">
                  <c:v>0.104690181273774</c:v>
                </c:pt>
                <c:pt idx="28">
                  <c:v>0.106245320147769</c:v>
                </c:pt>
                <c:pt idx="29">
                  <c:v>0.107800459021764</c:v>
                </c:pt>
                <c:pt idx="30">
                  <c:v>0.109355597895759</c:v>
                </c:pt>
                <c:pt idx="31">
                  <c:v>0.110910736769754</c:v>
                </c:pt>
                <c:pt idx="32">
                  <c:v>0.112465875643749</c:v>
                </c:pt>
                <c:pt idx="33">
                  <c:v>0.114021014517744</c:v>
                </c:pt>
                <c:pt idx="34">
                  <c:v>0.115576153391739</c:v>
                </c:pt>
                <c:pt idx="35">
                  <c:v>0.117131292265734</c:v>
                </c:pt>
                <c:pt idx="36">
                  <c:v>0.118686431139729</c:v>
                </c:pt>
                <c:pt idx="37">
                  <c:v>0.120241570013723</c:v>
                </c:pt>
                <c:pt idx="38">
                  <c:v>0.121796708887718</c:v>
                </c:pt>
                <c:pt idx="39">
                  <c:v>0.123351847761713</c:v>
                </c:pt>
                <c:pt idx="40">
                  <c:v>0.124906986635708</c:v>
                </c:pt>
                <c:pt idx="41">
                  <c:v>0.126462125509851</c:v>
                </c:pt>
                <c:pt idx="42">
                  <c:v>0.128017264384039</c:v>
                </c:pt>
                <c:pt idx="43">
                  <c:v>0.129572403258227</c:v>
                </c:pt>
                <c:pt idx="44">
                  <c:v>0.131127542132415</c:v>
                </c:pt>
                <c:pt idx="45">
                  <c:v>0.132682681006603</c:v>
                </c:pt>
                <c:pt idx="46">
                  <c:v>0.134237819880791</c:v>
                </c:pt>
                <c:pt idx="47">
                  <c:v>0.135792958754979</c:v>
                </c:pt>
                <c:pt idx="48">
                  <c:v>0.137348097629167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NOK'!$J$335:$J$384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8"/>
          <c:order val="8"/>
          <c:tx>
            <c:strRef>
              <c:f>'Portefølje med Eiendom i NOK'!$K$334</c:f>
              <c:strCache>
                <c:ptCount val="1"/>
                <c:pt idx="0">
                  <c:v>Kontor - Danmark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'Portefølje med Eiendom i NOK'!$B$335:$B$384</c:f>
              <c:numCache>
                <c:formatCode>General</c:formatCode>
                <c:ptCount val="50"/>
                <c:pt idx="0">
                  <c:v>0.0627014316770899</c:v>
                </c:pt>
                <c:pt idx="1">
                  <c:v>0.0642565705510187</c:v>
                </c:pt>
                <c:pt idx="2">
                  <c:v>0.0658117094249456</c:v>
                </c:pt>
                <c:pt idx="3">
                  <c:v>0.0673668482988889</c:v>
                </c:pt>
                <c:pt idx="4">
                  <c:v>0.0689219871728333</c:v>
                </c:pt>
                <c:pt idx="5">
                  <c:v>0.0704771260467779</c:v>
                </c:pt>
                <c:pt idx="6">
                  <c:v>0.0720322649207215</c:v>
                </c:pt>
                <c:pt idx="7">
                  <c:v>0.0735874037946638</c:v>
                </c:pt>
                <c:pt idx="8">
                  <c:v>0.0751425426686061</c:v>
                </c:pt>
                <c:pt idx="9">
                  <c:v>0.0766976815425483</c:v>
                </c:pt>
                <c:pt idx="10">
                  <c:v>0.0782528204164905</c:v>
                </c:pt>
                <c:pt idx="11">
                  <c:v>0.0798079592904328</c:v>
                </c:pt>
                <c:pt idx="12">
                  <c:v>0.0813630981643751</c:v>
                </c:pt>
                <c:pt idx="13">
                  <c:v>0.0829182370383174</c:v>
                </c:pt>
                <c:pt idx="14">
                  <c:v>0.0844733759122595</c:v>
                </c:pt>
                <c:pt idx="15">
                  <c:v>0.0860285147862018</c:v>
                </c:pt>
                <c:pt idx="16">
                  <c:v>0.087583653660144</c:v>
                </c:pt>
                <c:pt idx="17">
                  <c:v>0.0891387925340862</c:v>
                </c:pt>
                <c:pt idx="18">
                  <c:v>0.0906939314080284</c:v>
                </c:pt>
                <c:pt idx="19">
                  <c:v>0.0922490702819707</c:v>
                </c:pt>
                <c:pt idx="20">
                  <c:v>0.0938042091559128</c:v>
                </c:pt>
                <c:pt idx="21">
                  <c:v>0.0953593480298551</c:v>
                </c:pt>
                <c:pt idx="22">
                  <c:v>0.0969144869037995</c:v>
                </c:pt>
                <c:pt idx="23">
                  <c:v>0.0984696257777943</c:v>
                </c:pt>
                <c:pt idx="24">
                  <c:v>0.100024764651789</c:v>
                </c:pt>
                <c:pt idx="25">
                  <c:v>0.101579903525784</c:v>
                </c:pt>
                <c:pt idx="26">
                  <c:v>0.103135042399779</c:v>
                </c:pt>
                <c:pt idx="27">
                  <c:v>0.104690181273774</c:v>
                </c:pt>
                <c:pt idx="28">
                  <c:v>0.106245320147769</c:v>
                </c:pt>
                <c:pt idx="29">
                  <c:v>0.107800459021764</c:v>
                </c:pt>
                <c:pt idx="30">
                  <c:v>0.109355597895759</c:v>
                </c:pt>
                <c:pt idx="31">
                  <c:v>0.110910736769754</c:v>
                </c:pt>
                <c:pt idx="32">
                  <c:v>0.112465875643749</c:v>
                </c:pt>
                <c:pt idx="33">
                  <c:v>0.114021014517744</c:v>
                </c:pt>
                <c:pt idx="34">
                  <c:v>0.115576153391739</c:v>
                </c:pt>
                <c:pt idx="35">
                  <c:v>0.117131292265734</c:v>
                </c:pt>
                <c:pt idx="36">
                  <c:v>0.118686431139729</c:v>
                </c:pt>
                <c:pt idx="37">
                  <c:v>0.120241570013723</c:v>
                </c:pt>
                <c:pt idx="38">
                  <c:v>0.121796708887718</c:v>
                </c:pt>
                <c:pt idx="39">
                  <c:v>0.123351847761713</c:v>
                </c:pt>
                <c:pt idx="40">
                  <c:v>0.124906986635708</c:v>
                </c:pt>
                <c:pt idx="41">
                  <c:v>0.126462125509851</c:v>
                </c:pt>
                <c:pt idx="42">
                  <c:v>0.128017264384039</c:v>
                </c:pt>
                <c:pt idx="43">
                  <c:v>0.129572403258227</c:v>
                </c:pt>
                <c:pt idx="44">
                  <c:v>0.131127542132415</c:v>
                </c:pt>
                <c:pt idx="45">
                  <c:v>0.132682681006603</c:v>
                </c:pt>
                <c:pt idx="46">
                  <c:v>0.134237819880791</c:v>
                </c:pt>
                <c:pt idx="47">
                  <c:v>0.135792958754979</c:v>
                </c:pt>
                <c:pt idx="48">
                  <c:v>0.137348097629167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NOK'!$K$335:$K$384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9"/>
          <c:order val="9"/>
          <c:tx>
            <c:strRef>
              <c:f>'Portefølje med Eiendom i NOK'!$L$334</c:f>
              <c:strCache>
                <c:ptCount val="1"/>
                <c:pt idx="0">
                  <c:v>Industri - Danmark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'Portefølje med Eiendom i NOK'!$B$335:$B$384</c:f>
              <c:numCache>
                <c:formatCode>General</c:formatCode>
                <c:ptCount val="50"/>
                <c:pt idx="0">
                  <c:v>0.0627014316770899</c:v>
                </c:pt>
                <c:pt idx="1">
                  <c:v>0.0642565705510187</c:v>
                </c:pt>
                <c:pt idx="2">
                  <c:v>0.0658117094249456</c:v>
                </c:pt>
                <c:pt idx="3">
                  <c:v>0.0673668482988889</c:v>
                </c:pt>
                <c:pt idx="4">
                  <c:v>0.0689219871728333</c:v>
                </c:pt>
                <c:pt idx="5">
                  <c:v>0.0704771260467779</c:v>
                </c:pt>
                <c:pt idx="6">
                  <c:v>0.0720322649207215</c:v>
                </c:pt>
                <c:pt idx="7">
                  <c:v>0.0735874037946638</c:v>
                </c:pt>
                <c:pt idx="8">
                  <c:v>0.0751425426686061</c:v>
                </c:pt>
                <c:pt idx="9">
                  <c:v>0.0766976815425483</c:v>
                </c:pt>
                <c:pt idx="10">
                  <c:v>0.0782528204164905</c:v>
                </c:pt>
                <c:pt idx="11">
                  <c:v>0.0798079592904328</c:v>
                </c:pt>
                <c:pt idx="12">
                  <c:v>0.0813630981643751</c:v>
                </c:pt>
                <c:pt idx="13">
                  <c:v>0.0829182370383174</c:v>
                </c:pt>
                <c:pt idx="14">
                  <c:v>0.0844733759122595</c:v>
                </c:pt>
                <c:pt idx="15">
                  <c:v>0.0860285147862018</c:v>
                </c:pt>
                <c:pt idx="16">
                  <c:v>0.087583653660144</c:v>
                </c:pt>
                <c:pt idx="17">
                  <c:v>0.0891387925340862</c:v>
                </c:pt>
                <c:pt idx="18">
                  <c:v>0.0906939314080284</c:v>
                </c:pt>
                <c:pt idx="19">
                  <c:v>0.0922490702819707</c:v>
                </c:pt>
                <c:pt idx="20">
                  <c:v>0.0938042091559128</c:v>
                </c:pt>
                <c:pt idx="21">
                  <c:v>0.0953593480298551</c:v>
                </c:pt>
                <c:pt idx="22">
                  <c:v>0.0969144869037995</c:v>
                </c:pt>
                <c:pt idx="23">
                  <c:v>0.0984696257777943</c:v>
                </c:pt>
                <c:pt idx="24">
                  <c:v>0.100024764651789</c:v>
                </c:pt>
                <c:pt idx="25">
                  <c:v>0.101579903525784</c:v>
                </c:pt>
                <c:pt idx="26">
                  <c:v>0.103135042399779</c:v>
                </c:pt>
                <c:pt idx="27">
                  <c:v>0.104690181273774</c:v>
                </c:pt>
                <c:pt idx="28">
                  <c:v>0.106245320147769</c:v>
                </c:pt>
                <c:pt idx="29">
                  <c:v>0.107800459021764</c:v>
                </c:pt>
                <c:pt idx="30">
                  <c:v>0.109355597895759</c:v>
                </c:pt>
                <c:pt idx="31">
                  <c:v>0.110910736769754</c:v>
                </c:pt>
                <c:pt idx="32">
                  <c:v>0.112465875643749</c:v>
                </c:pt>
                <c:pt idx="33">
                  <c:v>0.114021014517744</c:v>
                </c:pt>
                <c:pt idx="34">
                  <c:v>0.115576153391739</c:v>
                </c:pt>
                <c:pt idx="35">
                  <c:v>0.117131292265734</c:v>
                </c:pt>
                <c:pt idx="36">
                  <c:v>0.118686431139729</c:v>
                </c:pt>
                <c:pt idx="37">
                  <c:v>0.120241570013723</c:v>
                </c:pt>
                <c:pt idx="38">
                  <c:v>0.121796708887718</c:v>
                </c:pt>
                <c:pt idx="39">
                  <c:v>0.123351847761713</c:v>
                </c:pt>
                <c:pt idx="40">
                  <c:v>0.124906986635708</c:v>
                </c:pt>
                <c:pt idx="41">
                  <c:v>0.126462125509851</c:v>
                </c:pt>
                <c:pt idx="42">
                  <c:v>0.128017264384039</c:v>
                </c:pt>
                <c:pt idx="43">
                  <c:v>0.129572403258227</c:v>
                </c:pt>
                <c:pt idx="44">
                  <c:v>0.131127542132415</c:v>
                </c:pt>
                <c:pt idx="45">
                  <c:v>0.132682681006603</c:v>
                </c:pt>
                <c:pt idx="46">
                  <c:v>0.134237819880791</c:v>
                </c:pt>
                <c:pt idx="47">
                  <c:v>0.135792958754979</c:v>
                </c:pt>
                <c:pt idx="48">
                  <c:v>0.137348097629167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NOK'!$L$335:$L$384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0"/>
          <c:order val="10"/>
          <c:tx>
            <c:strRef>
              <c:f>'Portefølje med Eiendom i NOK'!$M$334</c:f>
              <c:strCache>
                <c:ptCount val="1"/>
                <c:pt idx="0">
                  <c:v>Bolig - Danmark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cat>
            <c:numRef>
              <c:f>'Portefølje med Eiendom i NOK'!$B$335:$B$384</c:f>
              <c:numCache>
                <c:formatCode>General</c:formatCode>
                <c:ptCount val="50"/>
                <c:pt idx="0">
                  <c:v>0.0627014316770899</c:v>
                </c:pt>
                <c:pt idx="1">
                  <c:v>0.0642565705510187</c:v>
                </c:pt>
                <c:pt idx="2">
                  <c:v>0.0658117094249456</c:v>
                </c:pt>
                <c:pt idx="3">
                  <c:v>0.0673668482988889</c:v>
                </c:pt>
                <c:pt idx="4">
                  <c:v>0.0689219871728333</c:v>
                </c:pt>
                <c:pt idx="5">
                  <c:v>0.0704771260467779</c:v>
                </c:pt>
                <c:pt idx="6">
                  <c:v>0.0720322649207215</c:v>
                </c:pt>
                <c:pt idx="7">
                  <c:v>0.0735874037946638</c:v>
                </c:pt>
                <c:pt idx="8">
                  <c:v>0.0751425426686061</c:v>
                </c:pt>
                <c:pt idx="9">
                  <c:v>0.0766976815425483</c:v>
                </c:pt>
                <c:pt idx="10">
                  <c:v>0.0782528204164905</c:v>
                </c:pt>
                <c:pt idx="11">
                  <c:v>0.0798079592904328</c:v>
                </c:pt>
                <c:pt idx="12">
                  <c:v>0.0813630981643751</c:v>
                </c:pt>
                <c:pt idx="13">
                  <c:v>0.0829182370383174</c:v>
                </c:pt>
                <c:pt idx="14">
                  <c:v>0.0844733759122595</c:v>
                </c:pt>
                <c:pt idx="15">
                  <c:v>0.0860285147862018</c:v>
                </c:pt>
                <c:pt idx="16">
                  <c:v>0.087583653660144</c:v>
                </c:pt>
                <c:pt idx="17">
                  <c:v>0.0891387925340862</c:v>
                </c:pt>
                <c:pt idx="18">
                  <c:v>0.0906939314080284</c:v>
                </c:pt>
                <c:pt idx="19">
                  <c:v>0.0922490702819707</c:v>
                </c:pt>
                <c:pt idx="20">
                  <c:v>0.0938042091559128</c:v>
                </c:pt>
                <c:pt idx="21">
                  <c:v>0.0953593480298551</c:v>
                </c:pt>
                <c:pt idx="22">
                  <c:v>0.0969144869037995</c:v>
                </c:pt>
                <c:pt idx="23">
                  <c:v>0.0984696257777943</c:v>
                </c:pt>
                <c:pt idx="24">
                  <c:v>0.100024764651789</c:v>
                </c:pt>
                <c:pt idx="25">
                  <c:v>0.101579903525784</c:v>
                </c:pt>
                <c:pt idx="26">
                  <c:v>0.103135042399779</c:v>
                </c:pt>
                <c:pt idx="27">
                  <c:v>0.104690181273774</c:v>
                </c:pt>
                <c:pt idx="28">
                  <c:v>0.106245320147769</c:v>
                </c:pt>
                <c:pt idx="29">
                  <c:v>0.107800459021764</c:v>
                </c:pt>
                <c:pt idx="30">
                  <c:v>0.109355597895759</c:v>
                </c:pt>
                <c:pt idx="31">
                  <c:v>0.110910736769754</c:v>
                </c:pt>
                <c:pt idx="32">
                  <c:v>0.112465875643749</c:v>
                </c:pt>
                <c:pt idx="33">
                  <c:v>0.114021014517744</c:v>
                </c:pt>
                <c:pt idx="34">
                  <c:v>0.115576153391739</c:v>
                </c:pt>
                <c:pt idx="35">
                  <c:v>0.117131292265734</c:v>
                </c:pt>
                <c:pt idx="36">
                  <c:v>0.118686431139729</c:v>
                </c:pt>
                <c:pt idx="37">
                  <c:v>0.120241570013723</c:v>
                </c:pt>
                <c:pt idx="38">
                  <c:v>0.121796708887718</c:v>
                </c:pt>
                <c:pt idx="39">
                  <c:v>0.123351847761713</c:v>
                </c:pt>
                <c:pt idx="40">
                  <c:v>0.124906986635708</c:v>
                </c:pt>
                <c:pt idx="41">
                  <c:v>0.126462125509851</c:v>
                </c:pt>
                <c:pt idx="42">
                  <c:v>0.128017264384039</c:v>
                </c:pt>
                <c:pt idx="43">
                  <c:v>0.129572403258227</c:v>
                </c:pt>
                <c:pt idx="44">
                  <c:v>0.131127542132415</c:v>
                </c:pt>
                <c:pt idx="45">
                  <c:v>0.132682681006603</c:v>
                </c:pt>
                <c:pt idx="46">
                  <c:v>0.134237819880791</c:v>
                </c:pt>
                <c:pt idx="47">
                  <c:v>0.135792958754979</c:v>
                </c:pt>
                <c:pt idx="48">
                  <c:v>0.137348097629167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NOK'!$M$335:$M$384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1"/>
          <c:order val="11"/>
          <c:tx>
            <c:strRef>
              <c:f>'Portefølje med Eiendom i NOK'!$N$334</c:f>
              <c:strCache>
                <c:ptCount val="1"/>
                <c:pt idx="0">
                  <c:v>Andre - Danmark</c:v>
                </c:pt>
              </c:strCache>
            </c:strRef>
          </c:tx>
          <c:spPr>
            <a:solidFill>
              <a:schemeClr val="dk1">
                <a:tint val="30000"/>
              </a:schemeClr>
            </a:solidFill>
            <a:ln>
              <a:noFill/>
            </a:ln>
            <a:effectLst/>
          </c:spPr>
          <c:cat>
            <c:numRef>
              <c:f>'Portefølje med Eiendom i NOK'!$B$335:$B$384</c:f>
              <c:numCache>
                <c:formatCode>General</c:formatCode>
                <c:ptCount val="50"/>
                <c:pt idx="0">
                  <c:v>0.0627014316770899</c:v>
                </c:pt>
                <c:pt idx="1">
                  <c:v>0.0642565705510187</c:v>
                </c:pt>
                <c:pt idx="2">
                  <c:v>0.0658117094249456</c:v>
                </c:pt>
                <c:pt idx="3">
                  <c:v>0.0673668482988889</c:v>
                </c:pt>
                <c:pt idx="4">
                  <c:v>0.0689219871728333</c:v>
                </c:pt>
                <c:pt idx="5">
                  <c:v>0.0704771260467779</c:v>
                </c:pt>
                <c:pt idx="6">
                  <c:v>0.0720322649207215</c:v>
                </c:pt>
                <c:pt idx="7">
                  <c:v>0.0735874037946638</c:v>
                </c:pt>
                <c:pt idx="8">
                  <c:v>0.0751425426686061</c:v>
                </c:pt>
                <c:pt idx="9">
                  <c:v>0.0766976815425483</c:v>
                </c:pt>
                <c:pt idx="10">
                  <c:v>0.0782528204164905</c:v>
                </c:pt>
                <c:pt idx="11">
                  <c:v>0.0798079592904328</c:v>
                </c:pt>
                <c:pt idx="12">
                  <c:v>0.0813630981643751</c:v>
                </c:pt>
                <c:pt idx="13">
                  <c:v>0.0829182370383174</c:v>
                </c:pt>
                <c:pt idx="14">
                  <c:v>0.0844733759122595</c:v>
                </c:pt>
                <c:pt idx="15">
                  <c:v>0.0860285147862018</c:v>
                </c:pt>
                <c:pt idx="16">
                  <c:v>0.087583653660144</c:v>
                </c:pt>
                <c:pt idx="17">
                  <c:v>0.0891387925340862</c:v>
                </c:pt>
                <c:pt idx="18">
                  <c:v>0.0906939314080284</c:v>
                </c:pt>
                <c:pt idx="19">
                  <c:v>0.0922490702819707</c:v>
                </c:pt>
                <c:pt idx="20">
                  <c:v>0.0938042091559128</c:v>
                </c:pt>
                <c:pt idx="21">
                  <c:v>0.0953593480298551</c:v>
                </c:pt>
                <c:pt idx="22">
                  <c:v>0.0969144869037995</c:v>
                </c:pt>
                <c:pt idx="23">
                  <c:v>0.0984696257777943</c:v>
                </c:pt>
                <c:pt idx="24">
                  <c:v>0.100024764651789</c:v>
                </c:pt>
                <c:pt idx="25">
                  <c:v>0.101579903525784</c:v>
                </c:pt>
                <c:pt idx="26">
                  <c:v>0.103135042399779</c:v>
                </c:pt>
                <c:pt idx="27">
                  <c:v>0.104690181273774</c:v>
                </c:pt>
                <c:pt idx="28">
                  <c:v>0.106245320147769</c:v>
                </c:pt>
                <c:pt idx="29">
                  <c:v>0.107800459021764</c:v>
                </c:pt>
                <c:pt idx="30">
                  <c:v>0.109355597895759</c:v>
                </c:pt>
                <c:pt idx="31">
                  <c:v>0.110910736769754</c:v>
                </c:pt>
                <c:pt idx="32">
                  <c:v>0.112465875643749</c:v>
                </c:pt>
                <c:pt idx="33">
                  <c:v>0.114021014517744</c:v>
                </c:pt>
                <c:pt idx="34">
                  <c:v>0.115576153391739</c:v>
                </c:pt>
                <c:pt idx="35">
                  <c:v>0.117131292265734</c:v>
                </c:pt>
                <c:pt idx="36">
                  <c:v>0.118686431139729</c:v>
                </c:pt>
                <c:pt idx="37">
                  <c:v>0.120241570013723</c:v>
                </c:pt>
                <c:pt idx="38">
                  <c:v>0.121796708887718</c:v>
                </c:pt>
                <c:pt idx="39">
                  <c:v>0.123351847761713</c:v>
                </c:pt>
                <c:pt idx="40">
                  <c:v>0.124906986635708</c:v>
                </c:pt>
                <c:pt idx="41">
                  <c:v>0.126462125509851</c:v>
                </c:pt>
                <c:pt idx="42">
                  <c:v>0.128017264384039</c:v>
                </c:pt>
                <c:pt idx="43">
                  <c:v>0.129572403258227</c:v>
                </c:pt>
                <c:pt idx="44">
                  <c:v>0.131127542132415</c:v>
                </c:pt>
                <c:pt idx="45">
                  <c:v>0.132682681006603</c:v>
                </c:pt>
                <c:pt idx="46">
                  <c:v>0.134237819880791</c:v>
                </c:pt>
                <c:pt idx="47">
                  <c:v>0.135792958754979</c:v>
                </c:pt>
                <c:pt idx="48">
                  <c:v>0.137348097629167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NOK'!$N$335:$N$384</c:f>
              <c:numCache>
                <c:formatCode>General</c:formatCode>
                <c:ptCount val="50"/>
                <c:pt idx="0">
                  <c:v>0.0478489415372448</c:v>
                </c:pt>
                <c:pt idx="1">
                  <c:v>0.0461849892645955</c:v>
                </c:pt>
                <c:pt idx="2">
                  <c:v>0.0445106356424258</c:v>
                </c:pt>
                <c:pt idx="3">
                  <c:v>0.0483425280237465</c:v>
                </c:pt>
                <c:pt idx="4">
                  <c:v>0.0526447450821172</c:v>
                </c:pt>
                <c:pt idx="5">
                  <c:v>0.0569469621404883</c:v>
                </c:pt>
                <c:pt idx="6">
                  <c:v>0.0617608281106521</c:v>
                </c:pt>
                <c:pt idx="7">
                  <c:v>0.0672905069888607</c:v>
                </c:pt>
                <c:pt idx="8">
                  <c:v>0.0728201858670693</c:v>
                </c:pt>
                <c:pt idx="9">
                  <c:v>0.0783498647452775</c:v>
                </c:pt>
                <c:pt idx="10">
                  <c:v>0.0838795436234861</c:v>
                </c:pt>
                <c:pt idx="11">
                  <c:v>0.0894092225016946</c:v>
                </c:pt>
                <c:pt idx="12">
                  <c:v>0.0949389013799032</c:v>
                </c:pt>
                <c:pt idx="13">
                  <c:v>0.100468580258112</c:v>
                </c:pt>
                <c:pt idx="14">
                  <c:v>0.10599825913632</c:v>
                </c:pt>
                <c:pt idx="15">
                  <c:v>0.111527938014529</c:v>
                </c:pt>
                <c:pt idx="16">
                  <c:v>0.117057616892737</c:v>
                </c:pt>
                <c:pt idx="17">
                  <c:v>0.122587295770945</c:v>
                </c:pt>
                <c:pt idx="18">
                  <c:v>0.128116974649154</c:v>
                </c:pt>
                <c:pt idx="19">
                  <c:v>0.133646653527362</c:v>
                </c:pt>
                <c:pt idx="20">
                  <c:v>0.13917633240557</c:v>
                </c:pt>
                <c:pt idx="21">
                  <c:v>0.144706011283779</c:v>
                </c:pt>
                <c:pt idx="22">
                  <c:v>0.150101251010016</c:v>
                </c:pt>
                <c:pt idx="23">
                  <c:v>0.152067760986181</c:v>
                </c:pt>
                <c:pt idx="24">
                  <c:v>0.154034270962345</c:v>
                </c:pt>
                <c:pt idx="25">
                  <c:v>0.15600078093851</c:v>
                </c:pt>
                <c:pt idx="26">
                  <c:v>0.157967290914674</c:v>
                </c:pt>
                <c:pt idx="27">
                  <c:v>0.159933800890839</c:v>
                </c:pt>
                <c:pt idx="28">
                  <c:v>0.161900310867004</c:v>
                </c:pt>
                <c:pt idx="29">
                  <c:v>0.163866820843168</c:v>
                </c:pt>
                <c:pt idx="30">
                  <c:v>0.165833330819333</c:v>
                </c:pt>
                <c:pt idx="31">
                  <c:v>0.167799840795497</c:v>
                </c:pt>
                <c:pt idx="32">
                  <c:v>0.169766350771662</c:v>
                </c:pt>
                <c:pt idx="33">
                  <c:v>0.171732860747827</c:v>
                </c:pt>
                <c:pt idx="34">
                  <c:v>0.173699370723991</c:v>
                </c:pt>
                <c:pt idx="35">
                  <c:v>0.175665880700156</c:v>
                </c:pt>
                <c:pt idx="36">
                  <c:v>0.17763239067632</c:v>
                </c:pt>
                <c:pt idx="37">
                  <c:v>0.179598900652485</c:v>
                </c:pt>
                <c:pt idx="38">
                  <c:v>0.18156541062865</c:v>
                </c:pt>
                <c:pt idx="39">
                  <c:v>0.183531920604814</c:v>
                </c:pt>
                <c:pt idx="40">
                  <c:v>0.185498430580979</c:v>
                </c:pt>
                <c:pt idx="41">
                  <c:v>0.169774877917358</c:v>
                </c:pt>
                <c:pt idx="42">
                  <c:v>0.148553018174323</c:v>
                </c:pt>
                <c:pt idx="43">
                  <c:v>0.12733115843129</c:v>
                </c:pt>
                <c:pt idx="44">
                  <c:v>0.106109298688253</c:v>
                </c:pt>
                <c:pt idx="45">
                  <c:v>0.0848874389452156</c:v>
                </c:pt>
                <c:pt idx="46">
                  <c:v>0.0636655792021808</c:v>
                </c:pt>
                <c:pt idx="47">
                  <c:v>0.0424437194591445</c:v>
                </c:pt>
                <c:pt idx="48">
                  <c:v>0.0212218597161101</c:v>
                </c:pt>
                <c:pt idx="49">
                  <c:v>0.0</c:v>
                </c:pt>
              </c:numCache>
            </c:numRef>
          </c:val>
        </c:ser>
        <c:ser>
          <c:idx val="12"/>
          <c:order val="12"/>
          <c:tx>
            <c:strRef>
              <c:f>'Portefølje med Eiendom i NOK'!$O$334</c:f>
              <c:strCache>
                <c:ptCount val="1"/>
                <c:pt idx="0">
                  <c:v>Handel - Sverige</c:v>
                </c:pt>
              </c:strCache>
            </c:strRef>
          </c:tx>
          <c:spPr>
            <a:solidFill>
              <a:schemeClr val="dk1">
                <a:tint val="60000"/>
              </a:schemeClr>
            </a:solidFill>
            <a:ln>
              <a:noFill/>
            </a:ln>
            <a:effectLst/>
          </c:spPr>
          <c:cat>
            <c:numRef>
              <c:f>'Portefølje med Eiendom i NOK'!$B$335:$B$384</c:f>
              <c:numCache>
                <c:formatCode>General</c:formatCode>
                <c:ptCount val="50"/>
                <c:pt idx="0">
                  <c:v>0.0627014316770899</c:v>
                </c:pt>
                <c:pt idx="1">
                  <c:v>0.0642565705510187</c:v>
                </c:pt>
                <c:pt idx="2">
                  <c:v>0.0658117094249456</c:v>
                </c:pt>
                <c:pt idx="3">
                  <c:v>0.0673668482988889</c:v>
                </c:pt>
                <c:pt idx="4">
                  <c:v>0.0689219871728333</c:v>
                </c:pt>
                <c:pt idx="5">
                  <c:v>0.0704771260467779</c:v>
                </c:pt>
                <c:pt idx="6">
                  <c:v>0.0720322649207215</c:v>
                </c:pt>
                <c:pt idx="7">
                  <c:v>0.0735874037946638</c:v>
                </c:pt>
                <c:pt idx="8">
                  <c:v>0.0751425426686061</c:v>
                </c:pt>
                <c:pt idx="9">
                  <c:v>0.0766976815425483</c:v>
                </c:pt>
                <c:pt idx="10">
                  <c:v>0.0782528204164905</c:v>
                </c:pt>
                <c:pt idx="11">
                  <c:v>0.0798079592904328</c:v>
                </c:pt>
                <c:pt idx="12">
                  <c:v>0.0813630981643751</c:v>
                </c:pt>
                <c:pt idx="13">
                  <c:v>0.0829182370383174</c:v>
                </c:pt>
                <c:pt idx="14">
                  <c:v>0.0844733759122595</c:v>
                </c:pt>
                <c:pt idx="15">
                  <c:v>0.0860285147862018</c:v>
                </c:pt>
                <c:pt idx="16">
                  <c:v>0.087583653660144</c:v>
                </c:pt>
                <c:pt idx="17">
                  <c:v>0.0891387925340862</c:v>
                </c:pt>
                <c:pt idx="18">
                  <c:v>0.0906939314080284</c:v>
                </c:pt>
                <c:pt idx="19">
                  <c:v>0.0922490702819707</c:v>
                </c:pt>
                <c:pt idx="20">
                  <c:v>0.0938042091559128</c:v>
                </c:pt>
                <c:pt idx="21">
                  <c:v>0.0953593480298551</c:v>
                </c:pt>
                <c:pt idx="22">
                  <c:v>0.0969144869037995</c:v>
                </c:pt>
                <c:pt idx="23">
                  <c:v>0.0984696257777943</c:v>
                </c:pt>
                <c:pt idx="24">
                  <c:v>0.100024764651789</c:v>
                </c:pt>
                <c:pt idx="25">
                  <c:v>0.101579903525784</c:v>
                </c:pt>
                <c:pt idx="26">
                  <c:v>0.103135042399779</c:v>
                </c:pt>
                <c:pt idx="27">
                  <c:v>0.104690181273774</c:v>
                </c:pt>
                <c:pt idx="28">
                  <c:v>0.106245320147769</c:v>
                </c:pt>
                <c:pt idx="29">
                  <c:v>0.107800459021764</c:v>
                </c:pt>
                <c:pt idx="30">
                  <c:v>0.109355597895759</c:v>
                </c:pt>
                <c:pt idx="31">
                  <c:v>0.110910736769754</c:v>
                </c:pt>
                <c:pt idx="32">
                  <c:v>0.112465875643749</c:v>
                </c:pt>
                <c:pt idx="33">
                  <c:v>0.114021014517744</c:v>
                </c:pt>
                <c:pt idx="34">
                  <c:v>0.115576153391739</c:v>
                </c:pt>
                <c:pt idx="35">
                  <c:v>0.117131292265734</c:v>
                </c:pt>
                <c:pt idx="36">
                  <c:v>0.118686431139729</c:v>
                </c:pt>
                <c:pt idx="37">
                  <c:v>0.120241570013723</c:v>
                </c:pt>
                <c:pt idx="38">
                  <c:v>0.121796708887718</c:v>
                </c:pt>
                <c:pt idx="39">
                  <c:v>0.123351847761713</c:v>
                </c:pt>
                <c:pt idx="40">
                  <c:v>0.124906986635708</c:v>
                </c:pt>
                <c:pt idx="41">
                  <c:v>0.126462125509851</c:v>
                </c:pt>
                <c:pt idx="42">
                  <c:v>0.128017264384039</c:v>
                </c:pt>
                <c:pt idx="43">
                  <c:v>0.129572403258227</c:v>
                </c:pt>
                <c:pt idx="44">
                  <c:v>0.131127542132415</c:v>
                </c:pt>
                <c:pt idx="45">
                  <c:v>0.132682681006603</c:v>
                </c:pt>
                <c:pt idx="46">
                  <c:v>0.134237819880791</c:v>
                </c:pt>
                <c:pt idx="47">
                  <c:v>0.135792958754979</c:v>
                </c:pt>
                <c:pt idx="48">
                  <c:v>0.137348097629167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NOK'!$O$335:$O$384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3"/>
          <c:order val="13"/>
          <c:tx>
            <c:strRef>
              <c:f>'Portefølje med Eiendom i NOK'!$P$334</c:f>
              <c:strCache>
                <c:ptCount val="1"/>
                <c:pt idx="0">
                  <c:v>Kontor - Sverige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noFill/>
            </a:ln>
            <a:effectLst/>
          </c:spPr>
          <c:cat>
            <c:numRef>
              <c:f>'Portefølje med Eiendom i NOK'!$B$335:$B$384</c:f>
              <c:numCache>
                <c:formatCode>General</c:formatCode>
                <c:ptCount val="50"/>
                <c:pt idx="0">
                  <c:v>0.0627014316770899</c:v>
                </c:pt>
                <c:pt idx="1">
                  <c:v>0.0642565705510187</c:v>
                </c:pt>
                <c:pt idx="2">
                  <c:v>0.0658117094249456</c:v>
                </c:pt>
                <c:pt idx="3">
                  <c:v>0.0673668482988889</c:v>
                </c:pt>
                <c:pt idx="4">
                  <c:v>0.0689219871728333</c:v>
                </c:pt>
                <c:pt idx="5">
                  <c:v>0.0704771260467779</c:v>
                </c:pt>
                <c:pt idx="6">
                  <c:v>0.0720322649207215</c:v>
                </c:pt>
                <c:pt idx="7">
                  <c:v>0.0735874037946638</c:v>
                </c:pt>
                <c:pt idx="8">
                  <c:v>0.0751425426686061</c:v>
                </c:pt>
                <c:pt idx="9">
                  <c:v>0.0766976815425483</c:v>
                </c:pt>
                <c:pt idx="10">
                  <c:v>0.0782528204164905</c:v>
                </c:pt>
                <c:pt idx="11">
                  <c:v>0.0798079592904328</c:v>
                </c:pt>
                <c:pt idx="12">
                  <c:v>0.0813630981643751</c:v>
                </c:pt>
                <c:pt idx="13">
                  <c:v>0.0829182370383174</c:v>
                </c:pt>
                <c:pt idx="14">
                  <c:v>0.0844733759122595</c:v>
                </c:pt>
                <c:pt idx="15">
                  <c:v>0.0860285147862018</c:v>
                </c:pt>
                <c:pt idx="16">
                  <c:v>0.087583653660144</c:v>
                </c:pt>
                <c:pt idx="17">
                  <c:v>0.0891387925340862</c:v>
                </c:pt>
                <c:pt idx="18">
                  <c:v>0.0906939314080284</c:v>
                </c:pt>
                <c:pt idx="19">
                  <c:v>0.0922490702819707</c:v>
                </c:pt>
                <c:pt idx="20">
                  <c:v>0.0938042091559128</c:v>
                </c:pt>
                <c:pt idx="21">
                  <c:v>0.0953593480298551</c:v>
                </c:pt>
                <c:pt idx="22">
                  <c:v>0.0969144869037995</c:v>
                </c:pt>
                <c:pt idx="23">
                  <c:v>0.0984696257777943</c:v>
                </c:pt>
                <c:pt idx="24">
                  <c:v>0.100024764651789</c:v>
                </c:pt>
                <c:pt idx="25">
                  <c:v>0.101579903525784</c:v>
                </c:pt>
                <c:pt idx="26">
                  <c:v>0.103135042399779</c:v>
                </c:pt>
                <c:pt idx="27">
                  <c:v>0.104690181273774</c:v>
                </c:pt>
                <c:pt idx="28">
                  <c:v>0.106245320147769</c:v>
                </c:pt>
                <c:pt idx="29">
                  <c:v>0.107800459021764</c:v>
                </c:pt>
                <c:pt idx="30">
                  <c:v>0.109355597895759</c:v>
                </c:pt>
                <c:pt idx="31">
                  <c:v>0.110910736769754</c:v>
                </c:pt>
                <c:pt idx="32">
                  <c:v>0.112465875643749</c:v>
                </c:pt>
                <c:pt idx="33">
                  <c:v>0.114021014517744</c:v>
                </c:pt>
                <c:pt idx="34">
                  <c:v>0.115576153391739</c:v>
                </c:pt>
                <c:pt idx="35">
                  <c:v>0.117131292265734</c:v>
                </c:pt>
                <c:pt idx="36">
                  <c:v>0.118686431139729</c:v>
                </c:pt>
                <c:pt idx="37">
                  <c:v>0.120241570013723</c:v>
                </c:pt>
                <c:pt idx="38">
                  <c:v>0.121796708887718</c:v>
                </c:pt>
                <c:pt idx="39">
                  <c:v>0.123351847761713</c:v>
                </c:pt>
                <c:pt idx="40">
                  <c:v>0.124906986635708</c:v>
                </c:pt>
                <c:pt idx="41">
                  <c:v>0.126462125509851</c:v>
                </c:pt>
                <c:pt idx="42">
                  <c:v>0.128017264384039</c:v>
                </c:pt>
                <c:pt idx="43">
                  <c:v>0.129572403258227</c:v>
                </c:pt>
                <c:pt idx="44">
                  <c:v>0.131127542132415</c:v>
                </c:pt>
                <c:pt idx="45">
                  <c:v>0.132682681006603</c:v>
                </c:pt>
                <c:pt idx="46">
                  <c:v>0.134237819880791</c:v>
                </c:pt>
                <c:pt idx="47">
                  <c:v>0.135792958754979</c:v>
                </c:pt>
                <c:pt idx="48">
                  <c:v>0.137348097629167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NOK'!$P$335:$P$384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4"/>
          <c:order val="14"/>
          <c:tx>
            <c:strRef>
              <c:f>'Portefølje med Eiendom i NOK'!$Q$334</c:f>
              <c:strCache>
                <c:ptCount val="1"/>
                <c:pt idx="0">
                  <c:v>Industri - Sverige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cat>
            <c:numRef>
              <c:f>'Portefølje med Eiendom i NOK'!$B$335:$B$384</c:f>
              <c:numCache>
                <c:formatCode>General</c:formatCode>
                <c:ptCount val="50"/>
                <c:pt idx="0">
                  <c:v>0.0627014316770899</c:v>
                </c:pt>
                <c:pt idx="1">
                  <c:v>0.0642565705510187</c:v>
                </c:pt>
                <c:pt idx="2">
                  <c:v>0.0658117094249456</c:v>
                </c:pt>
                <c:pt idx="3">
                  <c:v>0.0673668482988889</c:v>
                </c:pt>
                <c:pt idx="4">
                  <c:v>0.0689219871728333</c:v>
                </c:pt>
                <c:pt idx="5">
                  <c:v>0.0704771260467779</c:v>
                </c:pt>
                <c:pt idx="6">
                  <c:v>0.0720322649207215</c:v>
                </c:pt>
                <c:pt idx="7">
                  <c:v>0.0735874037946638</c:v>
                </c:pt>
                <c:pt idx="8">
                  <c:v>0.0751425426686061</c:v>
                </c:pt>
                <c:pt idx="9">
                  <c:v>0.0766976815425483</c:v>
                </c:pt>
                <c:pt idx="10">
                  <c:v>0.0782528204164905</c:v>
                </c:pt>
                <c:pt idx="11">
                  <c:v>0.0798079592904328</c:v>
                </c:pt>
                <c:pt idx="12">
                  <c:v>0.0813630981643751</c:v>
                </c:pt>
                <c:pt idx="13">
                  <c:v>0.0829182370383174</c:v>
                </c:pt>
                <c:pt idx="14">
                  <c:v>0.0844733759122595</c:v>
                </c:pt>
                <c:pt idx="15">
                  <c:v>0.0860285147862018</c:v>
                </c:pt>
                <c:pt idx="16">
                  <c:v>0.087583653660144</c:v>
                </c:pt>
                <c:pt idx="17">
                  <c:v>0.0891387925340862</c:v>
                </c:pt>
                <c:pt idx="18">
                  <c:v>0.0906939314080284</c:v>
                </c:pt>
                <c:pt idx="19">
                  <c:v>0.0922490702819707</c:v>
                </c:pt>
                <c:pt idx="20">
                  <c:v>0.0938042091559128</c:v>
                </c:pt>
                <c:pt idx="21">
                  <c:v>0.0953593480298551</c:v>
                </c:pt>
                <c:pt idx="22">
                  <c:v>0.0969144869037995</c:v>
                </c:pt>
                <c:pt idx="23">
                  <c:v>0.0984696257777943</c:v>
                </c:pt>
                <c:pt idx="24">
                  <c:v>0.100024764651789</c:v>
                </c:pt>
                <c:pt idx="25">
                  <c:v>0.101579903525784</c:v>
                </c:pt>
                <c:pt idx="26">
                  <c:v>0.103135042399779</c:v>
                </c:pt>
                <c:pt idx="27">
                  <c:v>0.104690181273774</c:v>
                </c:pt>
                <c:pt idx="28">
                  <c:v>0.106245320147769</c:v>
                </c:pt>
                <c:pt idx="29">
                  <c:v>0.107800459021764</c:v>
                </c:pt>
                <c:pt idx="30">
                  <c:v>0.109355597895759</c:v>
                </c:pt>
                <c:pt idx="31">
                  <c:v>0.110910736769754</c:v>
                </c:pt>
                <c:pt idx="32">
                  <c:v>0.112465875643749</c:v>
                </c:pt>
                <c:pt idx="33">
                  <c:v>0.114021014517744</c:v>
                </c:pt>
                <c:pt idx="34">
                  <c:v>0.115576153391739</c:v>
                </c:pt>
                <c:pt idx="35">
                  <c:v>0.117131292265734</c:v>
                </c:pt>
                <c:pt idx="36">
                  <c:v>0.118686431139729</c:v>
                </c:pt>
                <c:pt idx="37">
                  <c:v>0.120241570013723</c:v>
                </c:pt>
                <c:pt idx="38">
                  <c:v>0.121796708887718</c:v>
                </c:pt>
                <c:pt idx="39">
                  <c:v>0.123351847761713</c:v>
                </c:pt>
                <c:pt idx="40">
                  <c:v>0.124906986635708</c:v>
                </c:pt>
                <c:pt idx="41">
                  <c:v>0.126462125509851</c:v>
                </c:pt>
                <c:pt idx="42">
                  <c:v>0.128017264384039</c:v>
                </c:pt>
                <c:pt idx="43">
                  <c:v>0.129572403258227</c:v>
                </c:pt>
                <c:pt idx="44">
                  <c:v>0.131127542132415</c:v>
                </c:pt>
                <c:pt idx="45">
                  <c:v>0.132682681006603</c:v>
                </c:pt>
                <c:pt idx="46">
                  <c:v>0.134237819880791</c:v>
                </c:pt>
                <c:pt idx="47">
                  <c:v>0.135792958754979</c:v>
                </c:pt>
                <c:pt idx="48">
                  <c:v>0.137348097629167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NOK'!$Q$335:$Q$384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5"/>
          <c:order val="15"/>
          <c:tx>
            <c:strRef>
              <c:f>'Portefølje med Eiendom i NOK'!$R$334</c:f>
              <c:strCache>
                <c:ptCount val="1"/>
                <c:pt idx="0">
                  <c:v>Bolig - Sverige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cat>
            <c:numRef>
              <c:f>'Portefølje med Eiendom i NOK'!$B$335:$B$384</c:f>
              <c:numCache>
                <c:formatCode>General</c:formatCode>
                <c:ptCount val="50"/>
                <c:pt idx="0">
                  <c:v>0.0627014316770899</c:v>
                </c:pt>
                <c:pt idx="1">
                  <c:v>0.0642565705510187</c:v>
                </c:pt>
                <c:pt idx="2">
                  <c:v>0.0658117094249456</c:v>
                </c:pt>
                <c:pt idx="3">
                  <c:v>0.0673668482988889</c:v>
                </c:pt>
                <c:pt idx="4">
                  <c:v>0.0689219871728333</c:v>
                </c:pt>
                <c:pt idx="5">
                  <c:v>0.0704771260467779</c:v>
                </c:pt>
                <c:pt idx="6">
                  <c:v>0.0720322649207215</c:v>
                </c:pt>
                <c:pt idx="7">
                  <c:v>0.0735874037946638</c:v>
                </c:pt>
                <c:pt idx="8">
                  <c:v>0.0751425426686061</c:v>
                </c:pt>
                <c:pt idx="9">
                  <c:v>0.0766976815425483</c:v>
                </c:pt>
                <c:pt idx="10">
                  <c:v>0.0782528204164905</c:v>
                </c:pt>
                <c:pt idx="11">
                  <c:v>0.0798079592904328</c:v>
                </c:pt>
                <c:pt idx="12">
                  <c:v>0.0813630981643751</c:v>
                </c:pt>
                <c:pt idx="13">
                  <c:v>0.0829182370383174</c:v>
                </c:pt>
                <c:pt idx="14">
                  <c:v>0.0844733759122595</c:v>
                </c:pt>
                <c:pt idx="15">
                  <c:v>0.0860285147862018</c:v>
                </c:pt>
                <c:pt idx="16">
                  <c:v>0.087583653660144</c:v>
                </c:pt>
                <c:pt idx="17">
                  <c:v>0.0891387925340862</c:v>
                </c:pt>
                <c:pt idx="18">
                  <c:v>0.0906939314080284</c:v>
                </c:pt>
                <c:pt idx="19">
                  <c:v>0.0922490702819707</c:v>
                </c:pt>
                <c:pt idx="20">
                  <c:v>0.0938042091559128</c:v>
                </c:pt>
                <c:pt idx="21">
                  <c:v>0.0953593480298551</c:v>
                </c:pt>
                <c:pt idx="22">
                  <c:v>0.0969144869037995</c:v>
                </c:pt>
                <c:pt idx="23">
                  <c:v>0.0984696257777943</c:v>
                </c:pt>
                <c:pt idx="24">
                  <c:v>0.100024764651789</c:v>
                </c:pt>
                <c:pt idx="25">
                  <c:v>0.101579903525784</c:v>
                </c:pt>
                <c:pt idx="26">
                  <c:v>0.103135042399779</c:v>
                </c:pt>
                <c:pt idx="27">
                  <c:v>0.104690181273774</c:v>
                </c:pt>
                <c:pt idx="28">
                  <c:v>0.106245320147769</c:v>
                </c:pt>
                <c:pt idx="29">
                  <c:v>0.107800459021764</c:v>
                </c:pt>
                <c:pt idx="30">
                  <c:v>0.109355597895759</c:v>
                </c:pt>
                <c:pt idx="31">
                  <c:v>0.110910736769754</c:v>
                </c:pt>
                <c:pt idx="32">
                  <c:v>0.112465875643749</c:v>
                </c:pt>
                <c:pt idx="33">
                  <c:v>0.114021014517744</c:v>
                </c:pt>
                <c:pt idx="34">
                  <c:v>0.115576153391739</c:v>
                </c:pt>
                <c:pt idx="35">
                  <c:v>0.117131292265734</c:v>
                </c:pt>
                <c:pt idx="36">
                  <c:v>0.118686431139729</c:v>
                </c:pt>
                <c:pt idx="37">
                  <c:v>0.120241570013723</c:v>
                </c:pt>
                <c:pt idx="38">
                  <c:v>0.121796708887718</c:v>
                </c:pt>
                <c:pt idx="39">
                  <c:v>0.123351847761713</c:v>
                </c:pt>
                <c:pt idx="40">
                  <c:v>0.124906986635708</c:v>
                </c:pt>
                <c:pt idx="41">
                  <c:v>0.126462125509851</c:v>
                </c:pt>
                <c:pt idx="42">
                  <c:v>0.128017264384039</c:v>
                </c:pt>
                <c:pt idx="43">
                  <c:v>0.129572403258227</c:v>
                </c:pt>
                <c:pt idx="44">
                  <c:v>0.131127542132415</c:v>
                </c:pt>
                <c:pt idx="45">
                  <c:v>0.132682681006603</c:v>
                </c:pt>
                <c:pt idx="46">
                  <c:v>0.134237819880791</c:v>
                </c:pt>
                <c:pt idx="47">
                  <c:v>0.135792958754979</c:v>
                </c:pt>
                <c:pt idx="48">
                  <c:v>0.137348097629167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NOK'!$R$335:$R$384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6"/>
          <c:order val="16"/>
          <c:tx>
            <c:strRef>
              <c:f>'Portefølje med Eiendom i NOK'!$S$334</c:f>
              <c:strCache>
                <c:ptCount val="1"/>
                <c:pt idx="0">
                  <c:v>Andre - Sverige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cat>
            <c:numRef>
              <c:f>'Portefølje med Eiendom i NOK'!$B$335:$B$384</c:f>
              <c:numCache>
                <c:formatCode>General</c:formatCode>
                <c:ptCount val="50"/>
                <c:pt idx="0">
                  <c:v>0.0627014316770899</c:v>
                </c:pt>
                <c:pt idx="1">
                  <c:v>0.0642565705510187</c:v>
                </c:pt>
                <c:pt idx="2">
                  <c:v>0.0658117094249456</c:v>
                </c:pt>
                <c:pt idx="3">
                  <c:v>0.0673668482988889</c:v>
                </c:pt>
                <c:pt idx="4">
                  <c:v>0.0689219871728333</c:v>
                </c:pt>
                <c:pt idx="5">
                  <c:v>0.0704771260467779</c:v>
                </c:pt>
                <c:pt idx="6">
                  <c:v>0.0720322649207215</c:v>
                </c:pt>
                <c:pt idx="7">
                  <c:v>0.0735874037946638</c:v>
                </c:pt>
                <c:pt idx="8">
                  <c:v>0.0751425426686061</c:v>
                </c:pt>
                <c:pt idx="9">
                  <c:v>0.0766976815425483</c:v>
                </c:pt>
                <c:pt idx="10">
                  <c:v>0.0782528204164905</c:v>
                </c:pt>
                <c:pt idx="11">
                  <c:v>0.0798079592904328</c:v>
                </c:pt>
                <c:pt idx="12">
                  <c:v>0.0813630981643751</c:v>
                </c:pt>
                <c:pt idx="13">
                  <c:v>0.0829182370383174</c:v>
                </c:pt>
                <c:pt idx="14">
                  <c:v>0.0844733759122595</c:v>
                </c:pt>
                <c:pt idx="15">
                  <c:v>0.0860285147862018</c:v>
                </c:pt>
                <c:pt idx="16">
                  <c:v>0.087583653660144</c:v>
                </c:pt>
                <c:pt idx="17">
                  <c:v>0.0891387925340862</c:v>
                </c:pt>
                <c:pt idx="18">
                  <c:v>0.0906939314080284</c:v>
                </c:pt>
                <c:pt idx="19">
                  <c:v>0.0922490702819707</c:v>
                </c:pt>
                <c:pt idx="20">
                  <c:v>0.0938042091559128</c:v>
                </c:pt>
                <c:pt idx="21">
                  <c:v>0.0953593480298551</c:v>
                </c:pt>
                <c:pt idx="22">
                  <c:v>0.0969144869037995</c:v>
                </c:pt>
                <c:pt idx="23">
                  <c:v>0.0984696257777943</c:v>
                </c:pt>
                <c:pt idx="24">
                  <c:v>0.100024764651789</c:v>
                </c:pt>
                <c:pt idx="25">
                  <c:v>0.101579903525784</c:v>
                </c:pt>
                <c:pt idx="26">
                  <c:v>0.103135042399779</c:v>
                </c:pt>
                <c:pt idx="27">
                  <c:v>0.104690181273774</c:v>
                </c:pt>
                <c:pt idx="28">
                  <c:v>0.106245320147769</c:v>
                </c:pt>
                <c:pt idx="29">
                  <c:v>0.107800459021764</c:v>
                </c:pt>
                <c:pt idx="30">
                  <c:v>0.109355597895759</c:v>
                </c:pt>
                <c:pt idx="31">
                  <c:v>0.110910736769754</c:v>
                </c:pt>
                <c:pt idx="32">
                  <c:v>0.112465875643749</c:v>
                </c:pt>
                <c:pt idx="33">
                  <c:v>0.114021014517744</c:v>
                </c:pt>
                <c:pt idx="34">
                  <c:v>0.115576153391739</c:v>
                </c:pt>
                <c:pt idx="35">
                  <c:v>0.117131292265734</c:v>
                </c:pt>
                <c:pt idx="36">
                  <c:v>0.118686431139729</c:v>
                </c:pt>
                <c:pt idx="37">
                  <c:v>0.120241570013723</c:v>
                </c:pt>
                <c:pt idx="38">
                  <c:v>0.121796708887718</c:v>
                </c:pt>
                <c:pt idx="39">
                  <c:v>0.123351847761713</c:v>
                </c:pt>
                <c:pt idx="40">
                  <c:v>0.124906986635708</c:v>
                </c:pt>
                <c:pt idx="41">
                  <c:v>0.126462125509851</c:v>
                </c:pt>
                <c:pt idx="42">
                  <c:v>0.128017264384039</c:v>
                </c:pt>
                <c:pt idx="43">
                  <c:v>0.129572403258227</c:v>
                </c:pt>
                <c:pt idx="44">
                  <c:v>0.131127542132415</c:v>
                </c:pt>
                <c:pt idx="45">
                  <c:v>0.132682681006603</c:v>
                </c:pt>
                <c:pt idx="46">
                  <c:v>0.134237819880791</c:v>
                </c:pt>
                <c:pt idx="47">
                  <c:v>0.135792958754979</c:v>
                </c:pt>
                <c:pt idx="48">
                  <c:v>0.137348097629167</c:v>
                </c:pt>
                <c:pt idx="49">
                  <c:v>0.1389032365</c:v>
                </c:pt>
              </c:numCache>
            </c:numRef>
          </c:cat>
          <c:val>
            <c:numRef>
              <c:f>'Portefølje med Eiendom i NOK'!$S$335:$S$384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8490768"/>
        <c:axId val="-2099951120"/>
      </c:areaChart>
      <c:catAx>
        <c:axId val="2138490768"/>
        <c:scaling>
          <c:orientation val="minMax"/>
        </c:scaling>
        <c:delete val="0"/>
        <c:axPos val="b"/>
        <c:numFmt formatCode="0.0\ 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9951120"/>
        <c:crosses val="autoZero"/>
        <c:auto val="1"/>
        <c:lblAlgn val="ctr"/>
        <c:lblOffset val="100"/>
        <c:tickLblSkip val="7"/>
        <c:noMultiLvlLbl val="0"/>
      </c:catAx>
      <c:valAx>
        <c:axId val="-209995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84907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Eiendom før og etter 2007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2001-2006</c:v>
          </c:tx>
          <c:spPr>
            <a:ln w="19050" cap="rnd">
              <a:solidFill>
                <a:schemeClr val="dk1">
                  <a:tint val="8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med Eiendom i NOK'!$AV$17:$AV$66</c:f>
              <c:numCache>
                <c:formatCode>General</c:formatCode>
                <c:ptCount val="50"/>
                <c:pt idx="0">
                  <c:v>0.022597135742296</c:v>
                </c:pt>
                <c:pt idx="1">
                  <c:v>0.0226926960891449</c:v>
                </c:pt>
                <c:pt idx="2">
                  <c:v>0.0229769926646175</c:v>
                </c:pt>
                <c:pt idx="3">
                  <c:v>0.0234431600280881</c:v>
                </c:pt>
                <c:pt idx="4">
                  <c:v>0.0240806382052525</c:v>
                </c:pt>
                <c:pt idx="5">
                  <c:v>0.0248762606659248</c:v>
                </c:pt>
                <c:pt idx="6">
                  <c:v>0.0258154096838085</c:v>
                </c:pt>
                <c:pt idx="7">
                  <c:v>0.0268830473280796</c:v>
                </c:pt>
                <c:pt idx="8">
                  <c:v>0.0280645134328341</c:v>
                </c:pt>
                <c:pt idx="9">
                  <c:v>0.029346063089906</c:v>
                </c:pt>
                <c:pt idx="10">
                  <c:v>0.0307151712938217</c:v>
                </c:pt>
                <c:pt idx="11">
                  <c:v>0.0321606576490274</c:v>
                </c:pt>
                <c:pt idx="12">
                  <c:v>0.0336726874084046</c:v>
                </c:pt>
                <c:pt idx="13">
                  <c:v>0.0352426968075286</c:v>
                </c:pt>
                <c:pt idx="14">
                  <c:v>0.0368632785208762</c:v>
                </c:pt>
                <c:pt idx="15">
                  <c:v>0.0385280515004985</c:v>
                </c:pt>
                <c:pt idx="16">
                  <c:v>0.0402315302420811</c:v>
                </c:pt>
                <c:pt idx="17">
                  <c:v>0.0419690019286971</c:v>
                </c:pt>
                <c:pt idx="18">
                  <c:v>0.0437364155394509</c:v>
                </c:pt>
                <c:pt idx="19">
                  <c:v>0.045530284313467</c:v>
                </c:pt>
                <c:pt idx="20">
                  <c:v>0.0473477524562248</c:v>
                </c:pt>
                <c:pt idx="21">
                  <c:v>0.0558335864734674</c:v>
                </c:pt>
                <c:pt idx="22">
                  <c:v>0.065879732717157</c:v>
                </c:pt>
                <c:pt idx="23">
                  <c:v>0.0767246940679993</c:v>
                </c:pt>
                <c:pt idx="24">
                  <c:v>0.0880738773378484</c:v>
                </c:pt>
                <c:pt idx="25">
                  <c:v>0.0997553344506785</c:v>
                </c:pt>
                <c:pt idx="26">
                  <c:v>0.111664834777836</c:v>
                </c:pt>
                <c:pt idx="27">
                  <c:v>0.123736549140123</c:v>
                </c:pt>
                <c:pt idx="28">
                  <c:v>0.135927265671023</c:v>
                </c:pt>
                <c:pt idx="29">
                  <c:v>0.148207621953278</c:v>
                </c:pt>
                <c:pt idx="30">
                  <c:v>0.1605570507634</c:v>
                </c:pt>
                <c:pt idx="31">
                  <c:v>0.172960757361854</c:v>
                </c:pt>
                <c:pt idx="32">
                  <c:v>0.18540784858544</c:v>
                </c:pt>
                <c:pt idx="33">
                  <c:v>0.197890138055252</c:v>
                </c:pt>
                <c:pt idx="34">
                  <c:v>0.210401361341895</c:v>
                </c:pt>
                <c:pt idx="35">
                  <c:v>0.222936647193924</c:v>
                </c:pt>
                <c:pt idx="36">
                  <c:v>0.235492153079809</c:v>
                </c:pt>
                <c:pt idx="37">
                  <c:v>0.248064808779501</c:v>
                </c:pt>
                <c:pt idx="38">
                  <c:v>0.260652132621251</c:v>
                </c:pt>
                <c:pt idx="39">
                  <c:v>0.273252097554168</c:v>
                </c:pt>
                <c:pt idx="40">
                  <c:v>0.285863032041657</c:v>
                </c:pt>
                <c:pt idx="41">
                  <c:v>0.298483545695396</c:v>
                </c:pt>
                <c:pt idx="42">
                  <c:v>0.311112472759117</c:v>
                </c:pt>
                <c:pt idx="43">
                  <c:v>0.323748828653077</c:v>
                </c:pt>
                <c:pt idx="44">
                  <c:v>0.336391776199622</c:v>
                </c:pt>
                <c:pt idx="45">
                  <c:v>0.349040599111026</c:v>
                </c:pt>
                <c:pt idx="46">
                  <c:v>0.361694680985747</c:v>
                </c:pt>
                <c:pt idx="47">
                  <c:v>0.374353488525923</c:v>
                </c:pt>
                <c:pt idx="48">
                  <c:v>0.387027954381689</c:v>
                </c:pt>
                <c:pt idx="49">
                  <c:v>0.400238429336591</c:v>
                </c:pt>
              </c:numCache>
            </c:numRef>
          </c:xVal>
          <c:yVal>
            <c:numRef>
              <c:f>'Portefølje med Eiendom i NOK'!$AW$17:$AW$66</c:f>
              <c:numCache>
                <c:formatCode>General</c:formatCode>
                <c:ptCount val="50"/>
                <c:pt idx="0">
                  <c:v>0.0940297321958937</c:v>
                </c:pt>
                <c:pt idx="1">
                  <c:v>0.0968490389231901</c:v>
                </c:pt>
                <c:pt idx="2">
                  <c:v>0.0996683456504841</c:v>
                </c:pt>
                <c:pt idx="3">
                  <c:v>0.102487652377778</c:v>
                </c:pt>
                <c:pt idx="4">
                  <c:v>0.105306959105072</c:v>
                </c:pt>
                <c:pt idx="5">
                  <c:v>0.108126265832366</c:v>
                </c:pt>
                <c:pt idx="6">
                  <c:v>0.11094557255966</c:v>
                </c:pt>
                <c:pt idx="7">
                  <c:v>0.113764879286954</c:v>
                </c:pt>
                <c:pt idx="8">
                  <c:v>0.116584186014248</c:v>
                </c:pt>
                <c:pt idx="9">
                  <c:v>0.119403492741543</c:v>
                </c:pt>
                <c:pt idx="10">
                  <c:v>0.122222799468837</c:v>
                </c:pt>
                <c:pt idx="11">
                  <c:v>0.125042106196131</c:v>
                </c:pt>
                <c:pt idx="12">
                  <c:v>0.127861412923425</c:v>
                </c:pt>
                <c:pt idx="13">
                  <c:v>0.130680719650719</c:v>
                </c:pt>
                <c:pt idx="14">
                  <c:v>0.133500026378013</c:v>
                </c:pt>
                <c:pt idx="15">
                  <c:v>0.136319333105307</c:v>
                </c:pt>
                <c:pt idx="16">
                  <c:v>0.139138639832601</c:v>
                </c:pt>
                <c:pt idx="17">
                  <c:v>0.141957946559895</c:v>
                </c:pt>
                <c:pt idx="18">
                  <c:v>0.144777253287189</c:v>
                </c:pt>
                <c:pt idx="19">
                  <c:v>0.147596560014483</c:v>
                </c:pt>
                <c:pt idx="20">
                  <c:v>0.150415866741776</c:v>
                </c:pt>
                <c:pt idx="21">
                  <c:v>0.153235173469005</c:v>
                </c:pt>
                <c:pt idx="22">
                  <c:v>0.156054480196279</c:v>
                </c:pt>
                <c:pt idx="23">
                  <c:v>0.158873786923553</c:v>
                </c:pt>
                <c:pt idx="24">
                  <c:v>0.161693093650827</c:v>
                </c:pt>
                <c:pt idx="25">
                  <c:v>0.164512400378102</c:v>
                </c:pt>
                <c:pt idx="26">
                  <c:v>0.167331707105376</c:v>
                </c:pt>
                <c:pt idx="27">
                  <c:v>0.17015101383265</c:v>
                </c:pt>
                <c:pt idx="28">
                  <c:v>0.172970320559924</c:v>
                </c:pt>
                <c:pt idx="29">
                  <c:v>0.175789627287199</c:v>
                </c:pt>
                <c:pt idx="30">
                  <c:v>0.178608934014473</c:v>
                </c:pt>
                <c:pt idx="31">
                  <c:v>0.181428240741747</c:v>
                </c:pt>
                <c:pt idx="32">
                  <c:v>0.184247547469021</c:v>
                </c:pt>
                <c:pt idx="33">
                  <c:v>0.187066854196295</c:v>
                </c:pt>
                <c:pt idx="34">
                  <c:v>0.18988616092357</c:v>
                </c:pt>
                <c:pt idx="35">
                  <c:v>0.192705467650844</c:v>
                </c:pt>
                <c:pt idx="36">
                  <c:v>0.195524774378118</c:v>
                </c:pt>
                <c:pt idx="37">
                  <c:v>0.198344081105392</c:v>
                </c:pt>
                <c:pt idx="38">
                  <c:v>0.201163387832667</c:v>
                </c:pt>
                <c:pt idx="39">
                  <c:v>0.203982694559941</c:v>
                </c:pt>
                <c:pt idx="40">
                  <c:v>0.206802001287215</c:v>
                </c:pt>
                <c:pt idx="41">
                  <c:v>0.209621308014489</c:v>
                </c:pt>
                <c:pt idx="42">
                  <c:v>0.212440614741763</c:v>
                </c:pt>
                <c:pt idx="43">
                  <c:v>0.215259921469038</c:v>
                </c:pt>
                <c:pt idx="44">
                  <c:v>0.218079228196312</c:v>
                </c:pt>
                <c:pt idx="45">
                  <c:v>0.220898534923586</c:v>
                </c:pt>
                <c:pt idx="46">
                  <c:v>0.22371784165086</c:v>
                </c:pt>
                <c:pt idx="47">
                  <c:v>0.226537148378135</c:v>
                </c:pt>
                <c:pt idx="48">
                  <c:v>0.229356455105375</c:v>
                </c:pt>
                <c:pt idx="49">
                  <c:v>0.232175761833333</c:v>
                </c:pt>
              </c:numCache>
            </c:numRef>
          </c:yVal>
          <c:smooth val="1"/>
        </c:ser>
        <c:ser>
          <c:idx val="1"/>
          <c:order val="1"/>
          <c:tx>
            <c:v>2001-2006 uten eiendom</c:v>
          </c:tx>
          <c:spPr>
            <a:ln w="19050" cap="rnd">
              <a:solidFill>
                <a:schemeClr val="dk1">
                  <a:tint val="5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med Eiendom i NOK'!$AV$70:$AV$119</c:f>
              <c:numCache>
                <c:formatCode>General</c:formatCode>
                <c:ptCount val="50"/>
                <c:pt idx="0">
                  <c:v>0.028888923874815</c:v>
                </c:pt>
                <c:pt idx="1">
                  <c:v>0.0315505097006898</c:v>
                </c:pt>
                <c:pt idx="2">
                  <c:v>0.0352265247013805</c:v>
                </c:pt>
                <c:pt idx="3">
                  <c:v>0.0396357170129639</c:v>
                </c:pt>
                <c:pt idx="4">
                  <c:v>0.0445609775942767</c:v>
                </c:pt>
                <c:pt idx="5">
                  <c:v>0.0498495739762603</c:v>
                </c:pt>
                <c:pt idx="6">
                  <c:v>0.0553975447786344</c:v>
                </c:pt>
                <c:pt idx="7">
                  <c:v>0.0611343156485495</c:v>
                </c:pt>
                <c:pt idx="8">
                  <c:v>0.0670114152407063</c:v>
                </c:pt>
                <c:pt idx="9">
                  <c:v>0.0729949562349255</c:v>
                </c:pt>
                <c:pt idx="10">
                  <c:v>0.0790607749730889</c:v>
                </c:pt>
                <c:pt idx="11">
                  <c:v>0.085191298167022</c:v>
                </c:pt>
                <c:pt idx="12">
                  <c:v>0.0913735030949883</c:v>
                </c:pt>
                <c:pt idx="13">
                  <c:v>0.0975975690924092</c:v>
                </c:pt>
                <c:pt idx="14">
                  <c:v>0.103855970257254</c:v>
                </c:pt>
                <c:pt idx="15">
                  <c:v>0.110142853893633</c:v>
                </c:pt>
                <c:pt idx="16">
                  <c:v>0.116453607114692</c:v>
                </c:pt>
                <c:pt idx="17">
                  <c:v>0.122784549502949</c:v>
                </c:pt>
                <c:pt idx="18">
                  <c:v>0.12913271167172</c:v>
                </c:pt>
                <c:pt idx="19">
                  <c:v>0.135495673330079</c:v>
                </c:pt>
                <c:pt idx="20">
                  <c:v>0.141871443212091</c:v>
                </c:pt>
                <c:pt idx="21">
                  <c:v>0.148258368895055</c:v>
                </c:pt>
                <c:pt idx="22">
                  <c:v>0.154655068252525</c:v>
                </c:pt>
                <c:pt idx="23">
                  <c:v>0.161060376770311</c:v>
                </c:pt>
                <c:pt idx="24">
                  <c:v>0.167473306634299</c:v>
                </c:pt>
                <c:pt idx="25">
                  <c:v>0.173893014652941</c:v>
                </c:pt>
                <c:pt idx="26">
                  <c:v>0.180318776880225</c:v>
                </c:pt>
                <c:pt idx="27">
                  <c:v>0.186749968370822</c:v>
                </c:pt>
                <c:pt idx="28">
                  <c:v>0.193186046902606</c:v>
                </c:pt>
                <c:pt idx="29">
                  <c:v>0.199626539792782</c:v>
                </c:pt>
                <c:pt idx="30">
                  <c:v>0.206071033145984</c:v>
                </c:pt>
                <c:pt idx="31">
                  <c:v>0.212519163028883</c:v>
                </c:pt>
                <c:pt idx="32">
                  <c:v>0.218970608181947</c:v>
                </c:pt>
                <c:pt idx="33">
                  <c:v>0.225425083965996</c:v>
                </c:pt>
                <c:pt idx="34">
                  <c:v>0.231882337307117</c:v>
                </c:pt>
                <c:pt idx="35">
                  <c:v>0.23834214245361</c:v>
                </c:pt>
                <c:pt idx="36">
                  <c:v>0.244804297397274</c:v>
                </c:pt>
                <c:pt idx="37">
                  <c:v>0.251268620841121</c:v>
                </c:pt>
                <c:pt idx="38">
                  <c:v>0.257734949618898</c:v>
                </c:pt>
                <c:pt idx="39">
                  <c:v>0.264203136489979</c:v>
                </c:pt>
                <c:pt idx="40">
                  <c:v>0.270673048247622</c:v>
                </c:pt>
                <c:pt idx="41">
                  <c:v>0.277144564089948</c:v>
                </c:pt>
                <c:pt idx="42">
                  <c:v>0.283617574212151</c:v>
                </c:pt>
                <c:pt idx="43">
                  <c:v>0.290091978585747</c:v>
                </c:pt>
                <c:pt idx="44">
                  <c:v>0.296567685896545</c:v>
                </c:pt>
                <c:pt idx="45">
                  <c:v>0.303044612617847</c:v>
                </c:pt>
                <c:pt idx="46">
                  <c:v>0.309522682199222</c:v>
                </c:pt>
                <c:pt idx="47">
                  <c:v>0.316001824354433</c:v>
                </c:pt>
                <c:pt idx="48">
                  <c:v>0.322481974434681</c:v>
                </c:pt>
                <c:pt idx="49">
                  <c:v>0.328963072877629</c:v>
                </c:pt>
              </c:numCache>
            </c:numRef>
          </c:xVal>
          <c:yVal>
            <c:numRef>
              <c:f>'Portefølje med Eiendom i NOK'!$AW$70:$AW$119</c:f>
              <c:numCache>
                <c:formatCode>General</c:formatCode>
                <c:ptCount val="50"/>
                <c:pt idx="0">
                  <c:v>0.0733862721666708</c:v>
                </c:pt>
                <c:pt idx="1">
                  <c:v>0.0757457700033241</c:v>
                </c:pt>
                <c:pt idx="2">
                  <c:v>0.0781052678400531</c:v>
                </c:pt>
                <c:pt idx="3">
                  <c:v>0.0804647656767824</c:v>
                </c:pt>
                <c:pt idx="4">
                  <c:v>0.0828242635135116</c:v>
                </c:pt>
                <c:pt idx="5">
                  <c:v>0.0851837613502409</c:v>
                </c:pt>
                <c:pt idx="6">
                  <c:v>0.0875432591869633</c:v>
                </c:pt>
                <c:pt idx="7">
                  <c:v>0.0899027570236824</c:v>
                </c:pt>
                <c:pt idx="8">
                  <c:v>0.0922622548604011</c:v>
                </c:pt>
                <c:pt idx="9">
                  <c:v>0.0946217526971202</c:v>
                </c:pt>
                <c:pt idx="10">
                  <c:v>0.0969812505338392</c:v>
                </c:pt>
                <c:pt idx="11">
                  <c:v>0.0993407483705583</c:v>
                </c:pt>
                <c:pt idx="12">
                  <c:v>0.101700246207277</c:v>
                </c:pt>
                <c:pt idx="13">
                  <c:v>0.104059744043996</c:v>
                </c:pt>
                <c:pt idx="14">
                  <c:v>0.106419241880715</c:v>
                </c:pt>
                <c:pt idx="15">
                  <c:v>0.108778739717434</c:v>
                </c:pt>
                <c:pt idx="16">
                  <c:v>0.111138237554154</c:v>
                </c:pt>
                <c:pt idx="17">
                  <c:v>0.113497735390873</c:v>
                </c:pt>
                <c:pt idx="18">
                  <c:v>0.115857233227592</c:v>
                </c:pt>
                <c:pt idx="19">
                  <c:v>0.118216731064311</c:v>
                </c:pt>
                <c:pt idx="20">
                  <c:v>0.12057622890103</c:v>
                </c:pt>
                <c:pt idx="21">
                  <c:v>0.122935726737749</c:v>
                </c:pt>
                <c:pt idx="22">
                  <c:v>0.125295224574468</c:v>
                </c:pt>
                <c:pt idx="23">
                  <c:v>0.127654722411187</c:v>
                </c:pt>
                <c:pt idx="24">
                  <c:v>0.130014220247906</c:v>
                </c:pt>
                <c:pt idx="25">
                  <c:v>0.132373718084625</c:v>
                </c:pt>
                <c:pt idx="26">
                  <c:v>0.134733215921344</c:v>
                </c:pt>
                <c:pt idx="27">
                  <c:v>0.137092713758063</c:v>
                </c:pt>
                <c:pt idx="28">
                  <c:v>0.139452211594782</c:v>
                </c:pt>
                <c:pt idx="29">
                  <c:v>0.141811709431501</c:v>
                </c:pt>
                <c:pt idx="30">
                  <c:v>0.14417120726822</c:v>
                </c:pt>
                <c:pt idx="31">
                  <c:v>0.146530705104939</c:v>
                </c:pt>
                <c:pt idx="32">
                  <c:v>0.148890202941658</c:v>
                </c:pt>
                <c:pt idx="33">
                  <c:v>0.151249700778378</c:v>
                </c:pt>
                <c:pt idx="34">
                  <c:v>0.153609198615097</c:v>
                </c:pt>
                <c:pt idx="35">
                  <c:v>0.155968696451816</c:v>
                </c:pt>
                <c:pt idx="36">
                  <c:v>0.158328194288535</c:v>
                </c:pt>
                <c:pt idx="37">
                  <c:v>0.160687692125254</c:v>
                </c:pt>
                <c:pt idx="38">
                  <c:v>0.163047189961973</c:v>
                </c:pt>
                <c:pt idx="39">
                  <c:v>0.165406687798692</c:v>
                </c:pt>
                <c:pt idx="40">
                  <c:v>0.167766185635411</c:v>
                </c:pt>
                <c:pt idx="41">
                  <c:v>0.17012568347213</c:v>
                </c:pt>
                <c:pt idx="42">
                  <c:v>0.172485181308849</c:v>
                </c:pt>
                <c:pt idx="43">
                  <c:v>0.174844679145568</c:v>
                </c:pt>
                <c:pt idx="44">
                  <c:v>0.177204176982287</c:v>
                </c:pt>
                <c:pt idx="45">
                  <c:v>0.179563674819006</c:v>
                </c:pt>
                <c:pt idx="46">
                  <c:v>0.181923172655725</c:v>
                </c:pt>
                <c:pt idx="47">
                  <c:v>0.184282670492444</c:v>
                </c:pt>
                <c:pt idx="48">
                  <c:v>0.186642168329163</c:v>
                </c:pt>
                <c:pt idx="49">
                  <c:v>0.189001666166667</c:v>
                </c:pt>
              </c:numCache>
            </c:numRef>
          </c:yVal>
          <c:smooth val="1"/>
        </c:ser>
        <c:ser>
          <c:idx val="2"/>
          <c:order val="2"/>
          <c:tx>
            <c:v>2007-2012</c:v>
          </c:tx>
          <c:spPr>
            <a:ln w="19050" cap="rnd">
              <a:solidFill>
                <a:schemeClr val="dk1">
                  <a:tint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med Eiendom i NOK'!$BQ$17:$BQ$66</c:f>
              <c:numCache>
                <c:formatCode>General</c:formatCode>
                <c:ptCount val="50"/>
                <c:pt idx="0">
                  <c:v>0.00704792617866767</c:v>
                </c:pt>
                <c:pt idx="1">
                  <c:v>0.00792030757857893</c:v>
                </c:pt>
                <c:pt idx="2">
                  <c:v>0.00943912159354999</c:v>
                </c:pt>
                <c:pt idx="3">
                  <c:v>0.0111093496113165</c:v>
                </c:pt>
                <c:pt idx="4">
                  <c:v>0.0132986698316346</c:v>
                </c:pt>
                <c:pt idx="5">
                  <c:v>0.0158346888152369</c:v>
                </c:pt>
                <c:pt idx="6">
                  <c:v>0.0185759495192079</c:v>
                </c:pt>
                <c:pt idx="7">
                  <c:v>0.021506874599611</c:v>
                </c:pt>
                <c:pt idx="8">
                  <c:v>0.0254495709068412</c:v>
                </c:pt>
                <c:pt idx="9">
                  <c:v>0.0302685798182192</c:v>
                </c:pt>
                <c:pt idx="10">
                  <c:v>0.0356098925813062</c:v>
                </c:pt>
                <c:pt idx="11">
                  <c:v>0.0412712155825717</c:v>
                </c:pt>
                <c:pt idx="12">
                  <c:v>0.0471373873082154</c:v>
                </c:pt>
                <c:pt idx="13">
                  <c:v>0.0531406114887368</c:v>
                </c:pt>
                <c:pt idx="14">
                  <c:v>0.0592392366351877</c:v>
                </c:pt>
                <c:pt idx="15">
                  <c:v>0.0658407541092278</c:v>
                </c:pt>
                <c:pt idx="16">
                  <c:v>0.0733390435049807</c:v>
                </c:pt>
                <c:pt idx="17">
                  <c:v>0.0814896430131183</c:v>
                </c:pt>
                <c:pt idx="18">
                  <c:v>0.0901157297601929</c:v>
                </c:pt>
                <c:pt idx="19">
                  <c:v>0.0990932076261801</c:v>
                </c:pt>
                <c:pt idx="20">
                  <c:v>0.108334754629827</c:v>
                </c:pt>
                <c:pt idx="21">
                  <c:v>0.117778226083562</c:v>
                </c:pt>
                <c:pt idx="22">
                  <c:v>0.127378719705072</c:v>
                </c:pt>
                <c:pt idx="23">
                  <c:v>0.137103253585181</c:v>
                </c:pt>
                <c:pt idx="24">
                  <c:v>0.146927200576367</c:v>
                </c:pt>
                <c:pt idx="25">
                  <c:v>0.156831880083101</c:v>
                </c:pt>
                <c:pt idx="26">
                  <c:v>0.166802911147313</c:v>
                </c:pt>
                <c:pt idx="27">
                  <c:v>0.176829069837692</c:v>
                </c:pt>
                <c:pt idx="28">
                  <c:v>0.186901484551983</c:v>
                </c:pt>
                <c:pt idx="29">
                  <c:v>0.197013060814336</c:v>
                </c:pt>
                <c:pt idx="30">
                  <c:v>0.20715806417023</c:v>
                </c:pt>
                <c:pt idx="31">
                  <c:v>0.217331813560989</c:v>
                </c:pt>
                <c:pt idx="32">
                  <c:v>0.227530452986597</c:v>
                </c:pt>
                <c:pt idx="33">
                  <c:v>0.237750779394075</c:v>
                </c:pt>
                <c:pt idx="34">
                  <c:v>0.247990111464792</c:v>
                </c:pt>
                <c:pt idx="35">
                  <c:v>0.258246188513552</c:v>
                </c:pt>
                <c:pt idx="36">
                  <c:v>0.268517091811416</c:v>
                </c:pt>
                <c:pt idx="37">
                  <c:v>0.278801182787251</c:v>
                </c:pt>
                <c:pt idx="38">
                  <c:v>0.289097054063002</c:v>
                </c:pt>
                <c:pt idx="39">
                  <c:v>0.299403490340158</c:v>
                </c:pt>
                <c:pt idx="40">
                  <c:v>0.30971943691583</c:v>
                </c:pt>
                <c:pt idx="41">
                  <c:v>0.320043974157731</c:v>
                </c:pt>
                <c:pt idx="42">
                  <c:v>0.330376296670202</c:v>
                </c:pt>
                <c:pt idx="43">
                  <c:v>0.340715696180827</c:v>
                </c:pt>
                <c:pt idx="44">
                  <c:v>0.351061547398858</c:v>
                </c:pt>
                <c:pt idx="45">
                  <c:v>0.36141329626316</c:v>
                </c:pt>
                <c:pt idx="46">
                  <c:v>0.371770450123663</c:v>
                </c:pt>
                <c:pt idx="47">
                  <c:v>0.382132569496667</c:v>
                </c:pt>
                <c:pt idx="48">
                  <c:v>0.392499261108511</c:v>
                </c:pt>
                <c:pt idx="49">
                  <c:v>0.402870172006247</c:v>
                </c:pt>
              </c:numCache>
            </c:numRef>
          </c:xVal>
          <c:yVal>
            <c:numRef>
              <c:f>'Portefølje med Eiendom i NOK'!$BR$17:$BR$66</c:f>
              <c:numCache>
                <c:formatCode>General</c:formatCode>
                <c:ptCount val="50"/>
                <c:pt idx="0">
                  <c:v>0.0456712572687194</c:v>
                </c:pt>
                <c:pt idx="1">
                  <c:v>0.0465515337904461</c:v>
                </c:pt>
                <c:pt idx="2">
                  <c:v>0.0474318103121732</c:v>
                </c:pt>
                <c:pt idx="3">
                  <c:v>0.0483120868339001</c:v>
                </c:pt>
                <c:pt idx="4">
                  <c:v>0.0491923633556267</c:v>
                </c:pt>
                <c:pt idx="5">
                  <c:v>0.0500726398773533</c:v>
                </c:pt>
                <c:pt idx="6">
                  <c:v>0.0509529163990799</c:v>
                </c:pt>
                <c:pt idx="7">
                  <c:v>0.0518331929208047</c:v>
                </c:pt>
                <c:pt idx="8">
                  <c:v>0.0527134694425251</c:v>
                </c:pt>
                <c:pt idx="9">
                  <c:v>0.0535937459642453</c:v>
                </c:pt>
                <c:pt idx="10">
                  <c:v>0.0544740224859656</c:v>
                </c:pt>
                <c:pt idx="11">
                  <c:v>0.0553542990076859</c:v>
                </c:pt>
                <c:pt idx="12">
                  <c:v>0.0562345755294063</c:v>
                </c:pt>
                <c:pt idx="13">
                  <c:v>0.0571148520511265</c:v>
                </c:pt>
                <c:pt idx="14">
                  <c:v>0.0579951285728468</c:v>
                </c:pt>
                <c:pt idx="15">
                  <c:v>0.0588754050945574</c:v>
                </c:pt>
                <c:pt idx="16">
                  <c:v>0.0597556816162671</c:v>
                </c:pt>
                <c:pt idx="17">
                  <c:v>0.0606359581379768</c:v>
                </c:pt>
                <c:pt idx="18">
                  <c:v>0.0615162346596865</c:v>
                </c:pt>
                <c:pt idx="19">
                  <c:v>0.0623965111813963</c:v>
                </c:pt>
                <c:pt idx="20">
                  <c:v>0.063276787703106</c:v>
                </c:pt>
                <c:pt idx="21">
                  <c:v>0.0641570642248157</c:v>
                </c:pt>
                <c:pt idx="22">
                  <c:v>0.0650373407465254</c:v>
                </c:pt>
                <c:pt idx="23">
                  <c:v>0.0659176172682352</c:v>
                </c:pt>
                <c:pt idx="24">
                  <c:v>0.0667978937899449</c:v>
                </c:pt>
                <c:pt idx="25">
                  <c:v>0.0676781703116547</c:v>
                </c:pt>
                <c:pt idx="26">
                  <c:v>0.0685584468333643</c:v>
                </c:pt>
                <c:pt idx="27">
                  <c:v>0.0694387233550741</c:v>
                </c:pt>
                <c:pt idx="28">
                  <c:v>0.0703189998767838</c:v>
                </c:pt>
                <c:pt idx="29">
                  <c:v>0.0711992763984936</c:v>
                </c:pt>
                <c:pt idx="30">
                  <c:v>0.0720795529202032</c:v>
                </c:pt>
                <c:pt idx="31">
                  <c:v>0.072959829441913</c:v>
                </c:pt>
                <c:pt idx="32">
                  <c:v>0.0738401059636227</c:v>
                </c:pt>
                <c:pt idx="33">
                  <c:v>0.0747203824853325</c:v>
                </c:pt>
                <c:pt idx="34">
                  <c:v>0.0756006590070421</c:v>
                </c:pt>
                <c:pt idx="35">
                  <c:v>0.0764809355287519</c:v>
                </c:pt>
                <c:pt idx="36">
                  <c:v>0.0773612120504616</c:v>
                </c:pt>
                <c:pt idx="37">
                  <c:v>0.0782414885721713</c:v>
                </c:pt>
                <c:pt idx="38">
                  <c:v>0.0791217650938809</c:v>
                </c:pt>
                <c:pt idx="39">
                  <c:v>0.0800020416155907</c:v>
                </c:pt>
                <c:pt idx="40">
                  <c:v>0.0808823181373004</c:v>
                </c:pt>
                <c:pt idx="41">
                  <c:v>0.0817625946590102</c:v>
                </c:pt>
                <c:pt idx="42">
                  <c:v>0.0826428711807199</c:v>
                </c:pt>
                <c:pt idx="43">
                  <c:v>0.0835231477024296</c:v>
                </c:pt>
                <c:pt idx="44">
                  <c:v>0.0844034242241393</c:v>
                </c:pt>
                <c:pt idx="45">
                  <c:v>0.085283700745849</c:v>
                </c:pt>
                <c:pt idx="46">
                  <c:v>0.0861639772675588</c:v>
                </c:pt>
                <c:pt idx="47">
                  <c:v>0.0870442537892684</c:v>
                </c:pt>
                <c:pt idx="48">
                  <c:v>0.0879245303109782</c:v>
                </c:pt>
                <c:pt idx="49">
                  <c:v>0.0888048068333334</c:v>
                </c:pt>
              </c:numCache>
            </c:numRef>
          </c:yVal>
          <c:smooth val="1"/>
        </c:ser>
        <c:ser>
          <c:idx val="3"/>
          <c:order val="3"/>
          <c:tx>
            <c:v>2007-2012 uten eiendom</c:v>
          </c:tx>
          <c:spPr>
            <a:ln w="19050" cap="rnd">
              <a:solidFill>
                <a:schemeClr val="dk1">
                  <a:tint val="9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med Eiendom i NOK'!$BQ$70:$BQ$119</c:f>
              <c:numCache>
                <c:formatCode>General</c:formatCode>
                <c:ptCount val="50"/>
                <c:pt idx="0">
                  <c:v>0.036667134423145</c:v>
                </c:pt>
                <c:pt idx="1">
                  <c:v>0.0408367870003519</c:v>
                </c:pt>
                <c:pt idx="2">
                  <c:v>0.0459805727923563</c:v>
                </c:pt>
                <c:pt idx="3">
                  <c:v>0.0518091541352097</c:v>
                </c:pt>
                <c:pt idx="4">
                  <c:v>0.058116859053036</c:v>
                </c:pt>
                <c:pt idx="5">
                  <c:v>0.0647638451318835</c:v>
                </c:pt>
                <c:pt idx="6">
                  <c:v>0.0716557565198666</c:v>
                </c:pt>
                <c:pt idx="7">
                  <c:v>0.0787282968486811</c:v>
                </c:pt>
                <c:pt idx="8">
                  <c:v>0.0859368808082144</c:v>
                </c:pt>
                <c:pt idx="9">
                  <c:v>0.093249963632637</c:v>
                </c:pt>
                <c:pt idx="10">
                  <c:v>0.100644768507969</c:v>
                </c:pt>
                <c:pt idx="11">
                  <c:v>0.108104526337471</c:v>
                </c:pt>
                <c:pt idx="12">
                  <c:v>0.115616665223345</c:v>
                </c:pt>
                <c:pt idx="13">
                  <c:v>0.123171601500413</c:v>
                </c:pt>
                <c:pt idx="14">
                  <c:v>0.130761917357761</c:v>
                </c:pt>
                <c:pt idx="15">
                  <c:v>0.138381791150686</c:v>
                </c:pt>
                <c:pt idx="16">
                  <c:v>0.146026595828147</c:v>
                </c:pt>
                <c:pt idx="17">
                  <c:v>0.153692611183275</c:v>
                </c:pt>
                <c:pt idx="18">
                  <c:v>0.161376814479632</c:v>
                </c:pt>
                <c:pt idx="19">
                  <c:v>0.169076725917415</c:v>
                </c:pt>
                <c:pt idx="20">
                  <c:v>0.176790293054832</c:v>
                </c:pt>
                <c:pt idx="21">
                  <c:v>0.184515803295969</c:v>
                </c:pt>
                <c:pt idx="22">
                  <c:v>0.192251816869416</c:v>
                </c:pt>
                <c:pt idx="23">
                  <c:v>0.199997114952488</c:v>
                </c:pt>
                <c:pt idx="24">
                  <c:v>0.207750659120822</c:v>
                </c:pt>
                <c:pt idx="25">
                  <c:v>0.2155115593583</c:v>
                </c:pt>
                <c:pt idx="26">
                  <c:v>0.223279048602965</c:v>
                </c:pt>
                <c:pt idx="27">
                  <c:v>0.231052462330831</c:v>
                </c:pt>
                <c:pt idx="28">
                  <c:v>0.238831222057179</c:v>
                </c:pt>
                <c:pt idx="29">
                  <c:v>0.2466148219098</c:v>
                </c:pt>
                <c:pt idx="30">
                  <c:v>0.254402817629779</c:v>
                </c:pt>
                <c:pt idx="31">
                  <c:v>0.262194817504905</c:v>
                </c:pt>
                <c:pt idx="32">
                  <c:v>0.269990474852323</c:v>
                </c:pt>
                <c:pt idx="33">
                  <c:v>0.277789481751247</c:v>
                </c:pt>
                <c:pt idx="34">
                  <c:v>0.285591563790602</c:v>
                </c:pt>
                <c:pt idx="35">
                  <c:v>0.293396475645481</c:v>
                </c:pt>
                <c:pt idx="36">
                  <c:v>0.301203997334213</c:v>
                </c:pt>
                <c:pt idx="37">
                  <c:v>0.309013931037287</c:v>
                </c:pt>
                <c:pt idx="38">
                  <c:v>0.316826098382407</c:v>
                </c:pt>
                <c:pt idx="39">
                  <c:v>0.324640338118066</c:v>
                </c:pt>
                <c:pt idx="40">
                  <c:v>0.33245650411249</c:v>
                </c:pt>
                <c:pt idx="41">
                  <c:v>0.340274463626166</c:v>
                </c:pt>
                <c:pt idx="42">
                  <c:v>0.348094095815404</c:v>
                </c:pt>
                <c:pt idx="43">
                  <c:v>0.355915290431732</c:v>
                </c:pt>
                <c:pt idx="44">
                  <c:v>0.363737946687937</c:v>
                </c:pt>
                <c:pt idx="45">
                  <c:v>0.371561972266404</c:v>
                </c:pt>
                <c:pt idx="46">
                  <c:v>0.379387282449396</c:v>
                </c:pt>
                <c:pt idx="47">
                  <c:v>0.387213799354136</c:v>
                </c:pt>
                <c:pt idx="48">
                  <c:v>0.395041451258326</c:v>
                </c:pt>
                <c:pt idx="49">
                  <c:v>0.402870172006247</c:v>
                </c:pt>
              </c:numCache>
            </c:numRef>
          </c:xVal>
          <c:yVal>
            <c:numRef>
              <c:f>'Portefølje med Eiendom i NOK'!$BR$70:$BR$119</c:f>
              <c:numCache>
                <c:formatCode>General</c:formatCode>
                <c:ptCount val="50"/>
                <c:pt idx="0">
                  <c:v>0.0495713058333328</c:v>
                </c:pt>
                <c:pt idx="1">
                  <c:v>0.0503719895271976</c:v>
                </c:pt>
                <c:pt idx="2">
                  <c:v>0.0511726732210698</c:v>
                </c:pt>
                <c:pt idx="3">
                  <c:v>0.0519733569149419</c:v>
                </c:pt>
                <c:pt idx="4">
                  <c:v>0.0527740406088142</c:v>
                </c:pt>
                <c:pt idx="5">
                  <c:v>0.0535747243026863</c:v>
                </c:pt>
                <c:pt idx="6">
                  <c:v>0.0543754079965585</c:v>
                </c:pt>
                <c:pt idx="7">
                  <c:v>0.0551760916904308</c:v>
                </c:pt>
                <c:pt idx="8">
                  <c:v>0.0559767753843029</c:v>
                </c:pt>
                <c:pt idx="9">
                  <c:v>0.056777459078175</c:v>
                </c:pt>
                <c:pt idx="10">
                  <c:v>0.0575781427720471</c:v>
                </c:pt>
                <c:pt idx="11">
                  <c:v>0.0583788264659193</c:v>
                </c:pt>
                <c:pt idx="12">
                  <c:v>0.0591795101597916</c:v>
                </c:pt>
                <c:pt idx="13">
                  <c:v>0.0599801938536637</c:v>
                </c:pt>
                <c:pt idx="14">
                  <c:v>0.0607808775475359</c:v>
                </c:pt>
                <c:pt idx="15">
                  <c:v>0.0615815612414085</c:v>
                </c:pt>
                <c:pt idx="16">
                  <c:v>0.0623822449352807</c:v>
                </c:pt>
                <c:pt idx="17">
                  <c:v>0.0631829286291529</c:v>
                </c:pt>
                <c:pt idx="18">
                  <c:v>0.0639836123230225</c:v>
                </c:pt>
                <c:pt idx="19">
                  <c:v>0.0647842960168945</c:v>
                </c:pt>
                <c:pt idx="20">
                  <c:v>0.0655849797107693</c:v>
                </c:pt>
                <c:pt idx="21">
                  <c:v>0.0663856634046415</c:v>
                </c:pt>
                <c:pt idx="22">
                  <c:v>0.0671863470985136</c:v>
                </c:pt>
                <c:pt idx="23">
                  <c:v>0.0679870307923859</c:v>
                </c:pt>
                <c:pt idx="24">
                  <c:v>0.068787714486258</c:v>
                </c:pt>
                <c:pt idx="25">
                  <c:v>0.0695883981801301</c:v>
                </c:pt>
                <c:pt idx="26">
                  <c:v>0.0703890818740021</c:v>
                </c:pt>
                <c:pt idx="27">
                  <c:v>0.0711897655678744</c:v>
                </c:pt>
                <c:pt idx="28">
                  <c:v>0.0719904492617467</c:v>
                </c:pt>
                <c:pt idx="29">
                  <c:v>0.0727911329556189</c:v>
                </c:pt>
                <c:pt idx="30">
                  <c:v>0.073591816649491</c:v>
                </c:pt>
                <c:pt idx="31">
                  <c:v>0.0743925003433632</c:v>
                </c:pt>
                <c:pt idx="32">
                  <c:v>0.0751931840372355</c:v>
                </c:pt>
                <c:pt idx="33">
                  <c:v>0.0759938677311076</c:v>
                </c:pt>
                <c:pt idx="34">
                  <c:v>0.0767945514249798</c:v>
                </c:pt>
                <c:pt idx="35">
                  <c:v>0.0775952351188521</c:v>
                </c:pt>
                <c:pt idx="36">
                  <c:v>0.0783959188127244</c:v>
                </c:pt>
                <c:pt idx="37">
                  <c:v>0.0791966025065971</c:v>
                </c:pt>
                <c:pt idx="38">
                  <c:v>0.0799972862004693</c:v>
                </c:pt>
                <c:pt idx="39">
                  <c:v>0.0807979698943414</c:v>
                </c:pt>
                <c:pt idx="40">
                  <c:v>0.0815986535882137</c:v>
                </c:pt>
                <c:pt idx="41">
                  <c:v>0.0823993372820859</c:v>
                </c:pt>
                <c:pt idx="42">
                  <c:v>0.0832000209759581</c:v>
                </c:pt>
                <c:pt idx="43">
                  <c:v>0.0840007046698302</c:v>
                </c:pt>
                <c:pt idx="44">
                  <c:v>0.0848013883637026</c:v>
                </c:pt>
                <c:pt idx="45">
                  <c:v>0.0856020720575747</c:v>
                </c:pt>
                <c:pt idx="46">
                  <c:v>0.0864027557514461</c:v>
                </c:pt>
                <c:pt idx="47">
                  <c:v>0.0872034394453183</c:v>
                </c:pt>
                <c:pt idx="48">
                  <c:v>0.0880041231391906</c:v>
                </c:pt>
                <c:pt idx="49">
                  <c:v>0.0888048068333334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7153824"/>
        <c:axId val="-2115263536"/>
      </c:scatterChart>
      <c:valAx>
        <c:axId val="-2147153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Standardavvik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15263536"/>
        <c:crosses val="autoZero"/>
        <c:crossBetween val="midCat"/>
      </c:valAx>
      <c:valAx>
        <c:axId val="-21152635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47153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Norge med skandinavisk</a:t>
            </a:r>
            <a:r>
              <a:rPr lang="nb-NO" baseline="0"/>
              <a:t> eiendom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Norge med norsk eiendom</c:v>
          </c:tx>
          <c:spPr>
            <a:ln w="19050" cap="rnd">
              <a:solidFill>
                <a:schemeClr val="dk1">
                  <a:tint val="8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med Eiendom i NOK'!$A$176:$A$225</c:f>
              <c:numCache>
                <c:formatCode>[=0]0;[&gt;0]0.00</c:formatCode>
                <c:ptCount val="50"/>
                <c:pt idx="0">
                  <c:v>0.0335142653694863</c:v>
                </c:pt>
                <c:pt idx="1">
                  <c:v>0.0340220937993707</c:v>
                </c:pt>
                <c:pt idx="2">
                  <c:v>0.0354960348020699</c:v>
                </c:pt>
                <c:pt idx="3">
                  <c:v>0.0377776506281464</c:v>
                </c:pt>
                <c:pt idx="4">
                  <c:v>0.0407221396874242</c:v>
                </c:pt>
                <c:pt idx="5">
                  <c:v>0.0441972149336256</c:v>
                </c:pt>
                <c:pt idx="6">
                  <c:v>0.048087985282012</c:v>
                </c:pt>
                <c:pt idx="7">
                  <c:v>0.0523017611797542</c:v>
                </c:pt>
                <c:pt idx="8">
                  <c:v>0.0567666582595116</c:v>
                </c:pt>
                <c:pt idx="9">
                  <c:v>0.0614279425898954</c:v>
                </c:pt>
                <c:pt idx="10">
                  <c:v>0.0662441706501781</c:v>
                </c:pt>
                <c:pt idx="11">
                  <c:v>0.0711838993934689</c:v>
                </c:pt>
                <c:pt idx="12">
                  <c:v>0.0762231217808363</c:v>
                </c:pt>
                <c:pt idx="13">
                  <c:v>0.0813346223289037</c:v>
                </c:pt>
                <c:pt idx="14">
                  <c:v>0.0864861019939019</c:v>
                </c:pt>
                <c:pt idx="15">
                  <c:v>0.091670036426742</c:v>
                </c:pt>
                <c:pt idx="16">
                  <c:v>0.0968812159839427</c:v>
                </c:pt>
                <c:pt idx="17">
                  <c:v>0.102115469612792</c:v>
                </c:pt>
                <c:pt idx="18">
                  <c:v>0.107369422787035</c:v>
                </c:pt>
                <c:pt idx="19">
                  <c:v>0.11264031896558</c:v>
                </c:pt>
                <c:pt idx="20">
                  <c:v>0.117925886281939</c:v>
                </c:pt>
                <c:pt idx="21">
                  <c:v>0.123224236843894</c:v>
                </c:pt>
                <c:pt idx="22">
                  <c:v>0.128533789829002</c:v>
                </c:pt>
                <c:pt idx="23">
                  <c:v>0.133858808987115</c:v>
                </c:pt>
                <c:pt idx="24">
                  <c:v>0.139525714607912</c:v>
                </c:pt>
                <c:pt idx="25">
                  <c:v>0.145680012050893</c:v>
                </c:pt>
                <c:pt idx="26">
                  <c:v>0.152262613160124</c:v>
                </c:pt>
                <c:pt idx="27">
                  <c:v>0.159220405107045</c:v>
                </c:pt>
                <c:pt idx="28">
                  <c:v>0.166506360301582</c:v>
                </c:pt>
                <c:pt idx="29">
                  <c:v>0.174079278545858</c:v>
                </c:pt>
                <c:pt idx="30">
                  <c:v>0.181903323219049</c:v>
                </c:pt>
                <c:pt idx="31">
                  <c:v>0.189947464732087</c:v>
                </c:pt>
                <c:pt idx="32">
                  <c:v>0.198184904316859</c:v>
                </c:pt>
                <c:pt idx="33">
                  <c:v>0.206592521212507</c:v>
                </c:pt>
                <c:pt idx="34">
                  <c:v>0.215150365846125</c:v>
                </c:pt>
                <c:pt idx="35">
                  <c:v>0.22384120846579</c:v>
                </c:pt>
                <c:pt idx="36">
                  <c:v>0.232651546822761</c:v>
                </c:pt>
                <c:pt idx="37">
                  <c:v>0.241577791855677</c:v>
                </c:pt>
                <c:pt idx="38">
                  <c:v>0.250609328746039</c:v>
                </c:pt>
                <c:pt idx="39">
                  <c:v>0.259735174069764</c:v>
                </c:pt>
                <c:pt idx="40">
                  <c:v>0.268945727799116</c:v>
                </c:pt>
                <c:pt idx="41">
                  <c:v>0.278232577552622</c:v>
                </c:pt>
                <c:pt idx="42">
                  <c:v>0.287588332133956</c:v>
                </c:pt>
                <c:pt idx="43">
                  <c:v>0.297006480073145</c:v>
                </c:pt>
                <c:pt idx="44">
                  <c:v>0.306481269393618</c:v>
                </c:pt>
                <c:pt idx="45">
                  <c:v>0.316007605336711</c:v>
                </c:pt>
                <c:pt idx="46">
                  <c:v>0.325580963248769</c:v>
                </c:pt>
                <c:pt idx="47">
                  <c:v>0.3351973142601</c:v>
                </c:pt>
                <c:pt idx="48">
                  <c:v>0.344853061755593</c:v>
                </c:pt>
                <c:pt idx="49">
                  <c:v>0.35454498700421</c:v>
                </c:pt>
              </c:numCache>
            </c:numRef>
          </c:xVal>
          <c:yVal>
            <c:numRef>
              <c:f>'Portefølje med Eiendom i NOK'!$B$176:$B$225</c:f>
              <c:numCache>
                <c:formatCode>[=0]0;[&gt;0]0.00</c:formatCode>
                <c:ptCount val="50"/>
                <c:pt idx="0">
                  <c:v>0.0627225180666817</c:v>
                </c:pt>
                <c:pt idx="1">
                  <c:v>0.0642772266060193</c:v>
                </c:pt>
                <c:pt idx="2">
                  <c:v>0.0658319351453851</c:v>
                </c:pt>
                <c:pt idx="3">
                  <c:v>0.0673866436847552</c:v>
                </c:pt>
                <c:pt idx="4">
                  <c:v>0.0689413522241254</c:v>
                </c:pt>
                <c:pt idx="5">
                  <c:v>0.0704960607634956</c:v>
                </c:pt>
                <c:pt idx="6">
                  <c:v>0.0720507693028658</c:v>
                </c:pt>
                <c:pt idx="7">
                  <c:v>0.073605477842236</c:v>
                </c:pt>
                <c:pt idx="8">
                  <c:v>0.0751601863816061</c:v>
                </c:pt>
                <c:pt idx="9">
                  <c:v>0.0767148949209763</c:v>
                </c:pt>
                <c:pt idx="10">
                  <c:v>0.0782696034603466</c:v>
                </c:pt>
                <c:pt idx="11">
                  <c:v>0.0798243119997168</c:v>
                </c:pt>
                <c:pt idx="12">
                  <c:v>0.081379020539087</c:v>
                </c:pt>
                <c:pt idx="13">
                  <c:v>0.0829337290784569</c:v>
                </c:pt>
                <c:pt idx="14">
                  <c:v>0.0844884376178267</c:v>
                </c:pt>
                <c:pt idx="15">
                  <c:v>0.0860431461571964</c:v>
                </c:pt>
                <c:pt idx="16">
                  <c:v>0.0875978546965662</c:v>
                </c:pt>
                <c:pt idx="17">
                  <c:v>0.089152563235936</c:v>
                </c:pt>
                <c:pt idx="18">
                  <c:v>0.0907072717753059</c:v>
                </c:pt>
                <c:pt idx="19">
                  <c:v>0.0922619803146756</c:v>
                </c:pt>
                <c:pt idx="20">
                  <c:v>0.0938166888540454</c:v>
                </c:pt>
                <c:pt idx="21">
                  <c:v>0.0953713973934149</c:v>
                </c:pt>
                <c:pt idx="22">
                  <c:v>0.0969261059327847</c:v>
                </c:pt>
                <c:pt idx="23">
                  <c:v>0.0984808144721249</c:v>
                </c:pt>
                <c:pt idx="24">
                  <c:v>0.100035523011287</c:v>
                </c:pt>
                <c:pt idx="25">
                  <c:v>0.101590231550449</c:v>
                </c:pt>
                <c:pt idx="26">
                  <c:v>0.103144940089611</c:v>
                </c:pt>
                <c:pt idx="27">
                  <c:v>0.104699648628773</c:v>
                </c:pt>
                <c:pt idx="28">
                  <c:v>0.106254357168956</c:v>
                </c:pt>
                <c:pt idx="29">
                  <c:v>0.107809065708217</c:v>
                </c:pt>
                <c:pt idx="30">
                  <c:v>0.109363774247477</c:v>
                </c:pt>
                <c:pt idx="31">
                  <c:v>0.110918482786737</c:v>
                </c:pt>
                <c:pt idx="32">
                  <c:v>0.112473191325996</c:v>
                </c:pt>
                <c:pt idx="33">
                  <c:v>0.114027899865257</c:v>
                </c:pt>
                <c:pt idx="34">
                  <c:v>0.115582608404517</c:v>
                </c:pt>
                <c:pt idx="35">
                  <c:v>0.117137316943777</c:v>
                </c:pt>
                <c:pt idx="36">
                  <c:v>0.118692025483036</c:v>
                </c:pt>
                <c:pt idx="37">
                  <c:v>0.120246734022295</c:v>
                </c:pt>
                <c:pt idx="38">
                  <c:v>0.121801442561554</c:v>
                </c:pt>
                <c:pt idx="39">
                  <c:v>0.123356151100812</c:v>
                </c:pt>
                <c:pt idx="40">
                  <c:v>0.124910859640071</c:v>
                </c:pt>
                <c:pt idx="41">
                  <c:v>0.12646556817933</c:v>
                </c:pt>
                <c:pt idx="42">
                  <c:v>0.128020276718588</c:v>
                </c:pt>
                <c:pt idx="43">
                  <c:v>0.129574985257847</c:v>
                </c:pt>
                <c:pt idx="44">
                  <c:v>0.131129693797106</c:v>
                </c:pt>
                <c:pt idx="45">
                  <c:v>0.132684402336364</c:v>
                </c:pt>
                <c:pt idx="46">
                  <c:v>0.134239110875623</c:v>
                </c:pt>
                <c:pt idx="47">
                  <c:v>0.135793819414882</c:v>
                </c:pt>
                <c:pt idx="48">
                  <c:v>0.13734852795414</c:v>
                </c:pt>
                <c:pt idx="49">
                  <c:v>0.1389032365</c:v>
                </c:pt>
              </c:numCache>
            </c:numRef>
          </c:yVal>
          <c:smooth val="1"/>
        </c:ser>
        <c:ser>
          <c:idx val="1"/>
          <c:order val="1"/>
          <c:tx>
            <c:v>Norge med dansk eiendom</c:v>
          </c:tx>
          <c:spPr>
            <a:ln w="19050" cap="rnd">
              <a:solidFill>
                <a:schemeClr val="dk1">
                  <a:tint val="5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med Eiendom i NOK'!$A$229:$A$278</c:f>
              <c:numCache>
                <c:formatCode>[=0]0;[&gt;0]0.00</c:formatCode>
                <c:ptCount val="50"/>
                <c:pt idx="0">
                  <c:v>0.029731587271159</c:v>
                </c:pt>
                <c:pt idx="1">
                  <c:v>0.0315754959427912</c:v>
                </c:pt>
                <c:pt idx="2">
                  <c:v>0.034333786778371</c:v>
                </c:pt>
                <c:pt idx="3">
                  <c:v>0.0378062603668677</c:v>
                </c:pt>
                <c:pt idx="4">
                  <c:v>0.0418153700113644</c:v>
                </c:pt>
                <c:pt idx="5">
                  <c:v>0.0462216881271383</c:v>
                </c:pt>
                <c:pt idx="6">
                  <c:v>0.0509222070940838</c:v>
                </c:pt>
                <c:pt idx="7">
                  <c:v>0.0558426838110271</c:v>
                </c:pt>
                <c:pt idx="8">
                  <c:v>0.0609298525599661</c:v>
                </c:pt>
                <c:pt idx="9">
                  <c:v>0.0661452641435142</c:v>
                </c:pt>
                <c:pt idx="10">
                  <c:v>0.0714608455178532</c:v>
                </c:pt>
                <c:pt idx="11">
                  <c:v>0.0768558153526002</c:v>
                </c:pt>
                <c:pt idx="12">
                  <c:v>0.0823145655566181</c:v>
                </c:pt>
                <c:pt idx="13">
                  <c:v>0.0878252041837179</c:v>
                </c:pt>
                <c:pt idx="14">
                  <c:v>0.093378545260268</c:v>
                </c:pt>
                <c:pt idx="15">
                  <c:v>0.0989674005812588</c:v>
                </c:pt>
                <c:pt idx="16">
                  <c:v>0.104586076886811</c:v>
                </c:pt>
                <c:pt idx="17">
                  <c:v>0.110230014139579</c:v>
                </c:pt>
                <c:pt idx="18">
                  <c:v>0.115895521888142</c:v>
                </c:pt>
                <c:pt idx="19">
                  <c:v>0.121579584668287</c:v>
                </c:pt>
                <c:pt idx="20">
                  <c:v>0.127279716610215</c:v>
                </c:pt>
                <c:pt idx="21">
                  <c:v>0.132993851551549</c:v>
                </c:pt>
                <c:pt idx="22">
                  <c:v>0.138720259077502</c:v>
                </c:pt>
                <c:pt idx="23">
                  <c:v>0.144457479710878</c:v>
                </c:pt>
                <c:pt idx="24">
                  <c:v>0.150204274400508</c:v>
                </c:pt>
                <c:pt idx="25">
                  <c:v>0.155959584796263</c:v>
                </c:pt>
                <c:pt idx="26">
                  <c:v>0.161722501740907</c:v>
                </c:pt>
                <c:pt idx="27">
                  <c:v>0.167492240079138</c:v>
                </c:pt>
                <c:pt idx="28">
                  <c:v>0.173268118365708</c:v>
                </c:pt>
                <c:pt idx="29">
                  <c:v>0.179049542404145</c:v>
                </c:pt>
                <c:pt idx="30">
                  <c:v>0.184835991803949</c:v>
                </c:pt>
                <c:pt idx="31">
                  <c:v>0.190627008933783</c:v>
                </c:pt>
                <c:pt idx="32">
                  <c:v>0.196422189789765</c:v>
                </c:pt>
                <c:pt idx="33">
                  <c:v>0.20222117640457</c:v>
                </c:pt>
                <c:pt idx="34">
                  <c:v>0.20802365050389</c:v>
                </c:pt>
                <c:pt idx="35">
                  <c:v>0.213829328178706</c:v>
                </c:pt>
                <c:pt idx="36">
                  <c:v>0.21983080178468</c:v>
                </c:pt>
                <c:pt idx="37">
                  <c:v>0.226679775626037</c:v>
                </c:pt>
                <c:pt idx="38">
                  <c:v>0.23435907775463</c:v>
                </c:pt>
                <c:pt idx="39">
                  <c:v>0.242789932570701</c:v>
                </c:pt>
                <c:pt idx="40">
                  <c:v>0.251896889168813</c:v>
                </c:pt>
                <c:pt idx="41">
                  <c:v>0.261609349165668</c:v>
                </c:pt>
                <c:pt idx="42">
                  <c:v>0.271862424310025</c:v>
                </c:pt>
                <c:pt idx="43">
                  <c:v>0.282597277615814</c:v>
                </c:pt>
                <c:pt idx="44">
                  <c:v>0.293761097259866</c:v>
                </c:pt>
                <c:pt idx="45">
                  <c:v>0.305306830244718</c:v>
                </c:pt>
                <c:pt idx="46">
                  <c:v>0.317192774678333</c:v>
                </c:pt>
                <c:pt idx="47">
                  <c:v>0.329382102436527</c:v>
                </c:pt>
                <c:pt idx="48">
                  <c:v>0.34184236116936</c:v>
                </c:pt>
                <c:pt idx="49">
                  <c:v>0.35454498700421</c:v>
                </c:pt>
              </c:numCache>
            </c:numRef>
          </c:xVal>
          <c:yVal>
            <c:numRef>
              <c:f>'Portefølje med Eiendom i NOK'!$B$229:$B$278</c:f>
              <c:numCache>
                <c:formatCode>[=0]0;[&gt;0]0.00</c:formatCode>
                <c:ptCount val="50"/>
                <c:pt idx="0">
                  <c:v>0.0616158801979279</c:v>
                </c:pt>
                <c:pt idx="1">
                  <c:v>0.0631931731836116</c:v>
                </c:pt>
                <c:pt idx="2">
                  <c:v>0.0647704661693271</c:v>
                </c:pt>
                <c:pt idx="3">
                  <c:v>0.0663477591550433</c:v>
                </c:pt>
                <c:pt idx="4">
                  <c:v>0.0679250521407592</c:v>
                </c:pt>
                <c:pt idx="5">
                  <c:v>0.069502345126475</c:v>
                </c:pt>
                <c:pt idx="6">
                  <c:v>0.0710796381121907</c:v>
                </c:pt>
                <c:pt idx="7">
                  <c:v>0.0726569310979066</c:v>
                </c:pt>
                <c:pt idx="8">
                  <c:v>0.0742342240836225</c:v>
                </c:pt>
                <c:pt idx="9">
                  <c:v>0.0758115170693384</c:v>
                </c:pt>
                <c:pt idx="10">
                  <c:v>0.0773888100550542</c:v>
                </c:pt>
                <c:pt idx="11">
                  <c:v>0.0789661030407701</c:v>
                </c:pt>
                <c:pt idx="12">
                  <c:v>0.0805433960264861</c:v>
                </c:pt>
                <c:pt idx="13">
                  <c:v>0.082120689012202</c:v>
                </c:pt>
                <c:pt idx="14">
                  <c:v>0.0836979819979179</c:v>
                </c:pt>
                <c:pt idx="15">
                  <c:v>0.0852752749836337</c:v>
                </c:pt>
                <c:pt idx="16">
                  <c:v>0.0868525679693495</c:v>
                </c:pt>
                <c:pt idx="17">
                  <c:v>0.0884298609550654</c:v>
                </c:pt>
                <c:pt idx="18">
                  <c:v>0.0900071539407813</c:v>
                </c:pt>
                <c:pt idx="19">
                  <c:v>0.0915844469264971</c:v>
                </c:pt>
                <c:pt idx="20">
                  <c:v>0.093161739912213</c:v>
                </c:pt>
                <c:pt idx="21">
                  <c:v>0.0947390328979289</c:v>
                </c:pt>
                <c:pt idx="22">
                  <c:v>0.0963163258836447</c:v>
                </c:pt>
                <c:pt idx="23">
                  <c:v>0.0978936188693606</c:v>
                </c:pt>
                <c:pt idx="24">
                  <c:v>0.0994709118550765</c:v>
                </c:pt>
                <c:pt idx="25">
                  <c:v>0.101048204840792</c:v>
                </c:pt>
                <c:pt idx="26">
                  <c:v>0.102625497826508</c:v>
                </c:pt>
                <c:pt idx="27">
                  <c:v>0.104202790812224</c:v>
                </c:pt>
                <c:pt idx="28">
                  <c:v>0.10578008379794</c:v>
                </c:pt>
                <c:pt idx="29">
                  <c:v>0.107357376783656</c:v>
                </c:pt>
                <c:pt idx="30">
                  <c:v>0.108934669769372</c:v>
                </c:pt>
                <c:pt idx="31">
                  <c:v>0.110511962755088</c:v>
                </c:pt>
                <c:pt idx="32">
                  <c:v>0.112089255740803</c:v>
                </c:pt>
                <c:pt idx="33">
                  <c:v>0.113666548726519</c:v>
                </c:pt>
                <c:pt idx="34">
                  <c:v>0.115243841712235</c:v>
                </c:pt>
                <c:pt idx="35">
                  <c:v>0.116821134697951</c:v>
                </c:pt>
                <c:pt idx="36">
                  <c:v>0.118398427683471</c:v>
                </c:pt>
                <c:pt idx="37">
                  <c:v>0.119975720668882</c:v>
                </c:pt>
                <c:pt idx="38">
                  <c:v>0.121553013654292</c:v>
                </c:pt>
                <c:pt idx="39">
                  <c:v>0.123130306639703</c:v>
                </c:pt>
                <c:pt idx="40">
                  <c:v>0.124707599625113</c:v>
                </c:pt>
                <c:pt idx="41">
                  <c:v>0.126284892610311</c:v>
                </c:pt>
                <c:pt idx="42">
                  <c:v>0.127862185595388</c:v>
                </c:pt>
                <c:pt idx="43">
                  <c:v>0.129439478580466</c:v>
                </c:pt>
                <c:pt idx="44">
                  <c:v>0.131016771565544</c:v>
                </c:pt>
                <c:pt idx="45">
                  <c:v>0.132594064550621</c:v>
                </c:pt>
                <c:pt idx="46">
                  <c:v>0.134171357535699</c:v>
                </c:pt>
                <c:pt idx="47">
                  <c:v>0.135748650520777</c:v>
                </c:pt>
                <c:pt idx="48">
                  <c:v>0.137325943507322</c:v>
                </c:pt>
                <c:pt idx="49">
                  <c:v>0.1389032365</c:v>
                </c:pt>
              </c:numCache>
            </c:numRef>
          </c:yVal>
          <c:smooth val="1"/>
        </c:ser>
        <c:ser>
          <c:idx val="2"/>
          <c:order val="2"/>
          <c:tx>
            <c:v>Norge med svensk eiendom</c:v>
          </c:tx>
          <c:spPr>
            <a:ln w="19050" cap="rnd">
              <a:solidFill>
                <a:schemeClr val="dk1">
                  <a:tint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med Eiendom i NOK'!$A$282:$A$331</c:f>
              <c:numCache>
                <c:formatCode>General</c:formatCode>
                <c:ptCount val="50"/>
                <c:pt idx="0">
                  <c:v>0.0321454570354457</c:v>
                </c:pt>
                <c:pt idx="1">
                  <c:v>0.0338145118277889</c:v>
                </c:pt>
                <c:pt idx="2">
                  <c:v>0.0380749916423304</c:v>
                </c:pt>
                <c:pt idx="3">
                  <c:v>0.0430445866944735</c:v>
                </c:pt>
                <c:pt idx="4">
                  <c:v>0.048496815035465</c:v>
                </c:pt>
                <c:pt idx="5">
                  <c:v>0.0542224216300278</c:v>
                </c:pt>
                <c:pt idx="6">
                  <c:v>0.0601989429599364</c:v>
                </c:pt>
                <c:pt idx="7">
                  <c:v>0.0663752396062697</c:v>
                </c:pt>
                <c:pt idx="8">
                  <c:v>0.0727004133778671</c:v>
                </c:pt>
                <c:pt idx="9">
                  <c:v>0.0791387752689076</c:v>
                </c:pt>
                <c:pt idx="10">
                  <c:v>0.0856648082355843</c:v>
                </c:pt>
                <c:pt idx="11">
                  <c:v>0.0922599098321869</c:v>
                </c:pt>
                <c:pt idx="12">
                  <c:v>0.0989102650268108</c:v>
                </c:pt>
                <c:pt idx="13">
                  <c:v>0.105605435780227</c:v>
                </c:pt>
                <c:pt idx="14">
                  <c:v>0.112337409522456</c:v>
                </c:pt>
                <c:pt idx="15">
                  <c:v>0.11909994568986</c:v>
                </c:pt>
                <c:pt idx="16">
                  <c:v>0.125888119064771</c:v>
                </c:pt>
                <c:pt idx="17">
                  <c:v>0.132697995287161</c:v>
                </c:pt>
                <c:pt idx="18">
                  <c:v>0.139526396635273</c:v>
                </c:pt>
                <c:pt idx="19">
                  <c:v>0.146370730462216</c:v>
                </c:pt>
                <c:pt idx="20">
                  <c:v>0.153228861795972</c:v>
                </c:pt>
                <c:pt idx="21">
                  <c:v>0.160099017522788</c:v>
                </c:pt>
                <c:pt idx="22">
                  <c:v>0.166979713466822</c:v>
                </c:pt>
                <c:pt idx="23">
                  <c:v>0.173869698281181</c:v>
                </c:pt>
                <c:pt idx="24">
                  <c:v>0.180767909830653</c:v>
                </c:pt>
                <c:pt idx="25">
                  <c:v>0.18767344096042</c:v>
                </c:pt>
                <c:pt idx="26">
                  <c:v>0.194585512391164</c:v>
                </c:pt>
                <c:pt idx="27">
                  <c:v>0.201503451078056</c:v>
                </c:pt>
                <c:pt idx="28">
                  <c:v>0.208426672797481</c:v>
                </c:pt>
                <c:pt idx="29">
                  <c:v>0.215354668033263</c:v>
                </c:pt>
                <c:pt idx="30">
                  <c:v>0.222286990458804</c:v>
                </c:pt>
                <c:pt idx="31">
                  <c:v>0.229223247477158</c:v>
                </c:pt>
                <c:pt idx="32">
                  <c:v>0.236163092404262</c:v>
                </c:pt>
                <c:pt idx="33">
                  <c:v>0.243106217973009</c:v>
                </c:pt>
                <c:pt idx="34">
                  <c:v>0.250052350905892</c:v>
                </c:pt>
                <c:pt idx="35">
                  <c:v>0.257001247357311</c:v>
                </c:pt>
                <c:pt idx="36">
                  <c:v>0.263952689067739</c:v>
                </c:pt>
                <c:pt idx="37">
                  <c:v>0.270906480103734</c:v>
                </c:pt>
                <c:pt idx="38">
                  <c:v>0.277862444082545</c:v>
                </c:pt>
                <c:pt idx="39">
                  <c:v>0.284820421799567</c:v>
                </c:pt>
                <c:pt idx="40">
                  <c:v>0.291780269192192</c:v>
                </c:pt>
                <c:pt idx="41">
                  <c:v>0.298741855585855</c:v>
                </c:pt>
                <c:pt idx="42">
                  <c:v>0.305705062177777</c:v>
                </c:pt>
                <c:pt idx="43">
                  <c:v>0.312669780721745</c:v>
                </c:pt>
                <c:pt idx="44">
                  <c:v>0.319635912383569</c:v>
                </c:pt>
                <c:pt idx="45">
                  <c:v>0.32660336674198</c:v>
                </c:pt>
                <c:pt idx="46">
                  <c:v>0.333572060913894</c:v>
                </c:pt>
                <c:pt idx="47">
                  <c:v>0.34054191878639</c:v>
                </c:pt>
                <c:pt idx="48">
                  <c:v>0.347512870339488</c:v>
                </c:pt>
                <c:pt idx="49">
                  <c:v>0.35454498700421</c:v>
                </c:pt>
              </c:numCache>
            </c:numRef>
          </c:xVal>
          <c:yVal>
            <c:numRef>
              <c:f>'Portefølje med Eiendom i NOK'!$B$282:$B$331</c:f>
              <c:numCache>
                <c:formatCode>General</c:formatCode>
                <c:ptCount val="50"/>
                <c:pt idx="0">
                  <c:v>0.0606581603871626</c:v>
                </c:pt>
                <c:pt idx="1">
                  <c:v>0.0622549986748522</c:v>
                </c:pt>
                <c:pt idx="2">
                  <c:v>0.0638518369627463</c:v>
                </c:pt>
                <c:pt idx="3">
                  <c:v>0.0654486752506405</c:v>
                </c:pt>
                <c:pt idx="4">
                  <c:v>0.0670455135385369</c:v>
                </c:pt>
                <c:pt idx="5">
                  <c:v>0.0686423518264342</c:v>
                </c:pt>
                <c:pt idx="6">
                  <c:v>0.0702391901143277</c:v>
                </c:pt>
                <c:pt idx="7">
                  <c:v>0.0718360284022212</c:v>
                </c:pt>
                <c:pt idx="8">
                  <c:v>0.0734328666901147</c:v>
                </c:pt>
                <c:pt idx="9">
                  <c:v>0.0750297049780082</c:v>
                </c:pt>
                <c:pt idx="10">
                  <c:v>0.0766265432659016</c:v>
                </c:pt>
                <c:pt idx="11">
                  <c:v>0.0782233815537951</c:v>
                </c:pt>
                <c:pt idx="12">
                  <c:v>0.0798202198416886</c:v>
                </c:pt>
                <c:pt idx="13">
                  <c:v>0.0814170581295821</c:v>
                </c:pt>
                <c:pt idx="14">
                  <c:v>0.0830138964174753</c:v>
                </c:pt>
                <c:pt idx="15">
                  <c:v>0.0846107347053689</c:v>
                </c:pt>
                <c:pt idx="16">
                  <c:v>0.0862075729932623</c:v>
                </c:pt>
                <c:pt idx="17">
                  <c:v>0.0878044112811559</c:v>
                </c:pt>
                <c:pt idx="18">
                  <c:v>0.0894012495690493</c:v>
                </c:pt>
                <c:pt idx="19">
                  <c:v>0.0909980878569427</c:v>
                </c:pt>
                <c:pt idx="20">
                  <c:v>0.0925949261448363</c:v>
                </c:pt>
                <c:pt idx="21">
                  <c:v>0.0941917644327297</c:v>
                </c:pt>
                <c:pt idx="22">
                  <c:v>0.0957886027206233</c:v>
                </c:pt>
                <c:pt idx="23">
                  <c:v>0.0973854410085166</c:v>
                </c:pt>
                <c:pt idx="24">
                  <c:v>0.0989822792964104</c:v>
                </c:pt>
                <c:pt idx="25">
                  <c:v>0.100579117584304</c:v>
                </c:pt>
                <c:pt idx="26">
                  <c:v>0.102175955872197</c:v>
                </c:pt>
                <c:pt idx="27">
                  <c:v>0.103772794160091</c:v>
                </c:pt>
                <c:pt idx="28">
                  <c:v>0.105369632447984</c:v>
                </c:pt>
                <c:pt idx="29">
                  <c:v>0.106966470735878</c:v>
                </c:pt>
                <c:pt idx="30">
                  <c:v>0.108563309023771</c:v>
                </c:pt>
                <c:pt idx="31">
                  <c:v>0.110160147311665</c:v>
                </c:pt>
                <c:pt idx="32">
                  <c:v>0.111756985599558</c:v>
                </c:pt>
                <c:pt idx="33">
                  <c:v>0.113353823887452</c:v>
                </c:pt>
                <c:pt idx="34">
                  <c:v>0.114950662175345</c:v>
                </c:pt>
                <c:pt idx="35">
                  <c:v>0.116547500463239</c:v>
                </c:pt>
                <c:pt idx="36">
                  <c:v>0.118144338751132</c:v>
                </c:pt>
                <c:pt idx="37">
                  <c:v>0.119741177039026</c:v>
                </c:pt>
                <c:pt idx="38">
                  <c:v>0.121338015326919</c:v>
                </c:pt>
                <c:pt idx="39">
                  <c:v>0.122934853614813</c:v>
                </c:pt>
                <c:pt idx="40">
                  <c:v>0.124531691902706</c:v>
                </c:pt>
                <c:pt idx="41">
                  <c:v>0.1261285301906</c:v>
                </c:pt>
                <c:pt idx="42">
                  <c:v>0.127725368478493</c:v>
                </c:pt>
                <c:pt idx="43">
                  <c:v>0.129322206766387</c:v>
                </c:pt>
                <c:pt idx="44">
                  <c:v>0.13091904505428</c:v>
                </c:pt>
                <c:pt idx="45">
                  <c:v>0.132515883342174</c:v>
                </c:pt>
                <c:pt idx="46">
                  <c:v>0.134112721630067</c:v>
                </c:pt>
                <c:pt idx="47">
                  <c:v>0.135709559917961</c:v>
                </c:pt>
                <c:pt idx="48">
                  <c:v>0.137306398205795</c:v>
                </c:pt>
                <c:pt idx="49">
                  <c:v>0.1389032365</c:v>
                </c:pt>
              </c:numCache>
            </c:numRef>
          </c:yVal>
          <c:smooth val="1"/>
        </c:ser>
        <c:ser>
          <c:idx val="3"/>
          <c:order val="3"/>
          <c:tx>
            <c:v>Norge med skandinavisk eiendom</c:v>
          </c:tx>
          <c:spPr>
            <a:ln w="19050" cap="rnd">
              <a:solidFill>
                <a:schemeClr val="dk1">
                  <a:tint val="985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med Eiendom i NOK'!$A$335:$A$384</c:f>
              <c:numCache>
                <c:formatCode>General</c:formatCode>
                <c:ptCount val="50"/>
                <c:pt idx="0">
                  <c:v>0.0271699489460453</c:v>
                </c:pt>
                <c:pt idx="1">
                  <c:v>0.0273871344369243</c:v>
                </c:pt>
                <c:pt idx="2">
                  <c:v>0.0280204509801651</c:v>
                </c:pt>
                <c:pt idx="3">
                  <c:v>0.0293071179737603</c:v>
                </c:pt>
                <c:pt idx="4">
                  <c:v>0.0314984661249558</c:v>
                </c:pt>
                <c:pt idx="5">
                  <c:v>0.0344237833372281</c:v>
                </c:pt>
                <c:pt idx="6">
                  <c:v>0.0378976530326795</c:v>
                </c:pt>
                <c:pt idx="7">
                  <c:v>0.0416599051232106</c:v>
                </c:pt>
                <c:pt idx="8">
                  <c:v>0.0456134196703867</c:v>
                </c:pt>
                <c:pt idx="9">
                  <c:v>0.049712585758951</c:v>
                </c:pt>
                <c:pt idx="10">
                  <c:v>0.0539241975491308</c:v>
                </c:pt>
                <c:pt idx="11">
                  <c:v>0.0582238589364933</c:v>
                </c:pt>
                <c:pt idx="12">
                  <c:v>0.0625934276682306</c:v>
                </c:pt>
                <c:pt idx="13">
                  <c:v>0.0670192315288807</c:v>
                </c:pt>
                <c:pt idx="14">
                  <c:v>0.0714908271867638</c:v>
                </c:pt>
                <c:pt idx="15">
                  <c:v>0.0760001323593331</c:v>
                </c:pt>
                <c:pt idx="16">
                  <c:v>0.0805408134742062</c:v>
                </c:pt>
                <c:pt idx="17">
                  <c:v>0.0851078487637891</c:v>
                </c:pt>
                <c:pt idx="18">
                  <c:v>0.0896972127603496</c:v>
                </c:pt>
                <c:pt idx="19">
                  <c:v>0.0943056456550363</c:v>
                </c:pt>
                <c:pt idx="20">
                  <c:v>0.0989304826507655</c:v>
                </c:pt>
                <c:pt idx="21">
                  <c:v>0.103569526224059</c:v>
                </c:pt>
                <c:pt idx="22">
                  <c:v>0.108221490918803</c:v>
                </c:pt>
                <c:pt idx="23">
                  <c:v>0.113275238999906</c:v>
                </c:pt>
                <c:pt idx="24">
                  <c:v>0.119000192024166</c:v>
                </c:pt>
                <c:pt idx="25">
                  <c:v>0.125304384961563</c:v>
                </c:pt>
                <c:pt idx="26">
                  <c:v>0.132104917913407</c:v>
                </c:pt>
                <c:pt idx="27">
                  <c:v>0.139329132060476</c:v>
                </c:pt>
                <c:pt idx="28">
                  <c:v>0.146914539791159</c:v>
                </c:pt>
                <c:pt idx="29">
                  <c:v>0.154808056059352</c:v>
                </c:pt>
                <c:pt idx="30">
                  <c:v>0.162964915540761</c:v>
                </c:pt>
                <c:pt idx="31">
                  <c:v>0.171347513641269</c:v>
                </c:pt>
                <c:pt idx="32">
                  <c:v>0.179924301922745</c:v>
                </c:pt>
                <c:pt idx="33">
                  <c:v>0.188668798881094</c:v>
                </c:pt>
                <c:pt idx="34">
                  <c:v>0.19755873601941</c:v>
                </c:pt>
                <c:pt idx="35">
                  <c:v>0.206575337205205</c:v>
                </c:pt>
                <c:pt idx="36">
                  <c:v>0.21570271895089</c:v>
                </c:pt>
                <c:pt idx="37">
                  <c:v>0.224927395489464</c:v>
                </c:pt>
                <c:pt idx="38">
                  <c:v>0.234237872211234</c:v>
                </c:pt>
                <c:pt idx="39">
                  <c:v>0.243624312358031</c:v>
                </c:pt>
                <c:pt idx="40">
                  <c:v>0.253078263830196</c:v>
                </c:pt>
                <c:pt idx="41">
                  <c:v>0.262735619304107</c:v>
                </c:pt>
                <c:pt idx="42">
                  <c:v>0.272897418071534</c:v>
                </c:pt>
                <c:pt idx="43">
                  <c:v>0.283522238172622</c:v>
                </c:pt>
                <c:pt idx="44">
                  <c:v>0.294559980133121</c:v>
                </c:pt>
                <c:pt idx="45">
                  <c:v>0.305965958666881</c:v>
                </c:pt>
                <c:pt idx="46">
                  <c:v>0.3177005153272</c:v>
                </c:pt>
                <c:pt idx="47">
                  <c:v>0.32972857113799</c:v>
                </c:pt>
                <c:pt idx="48">
                  <c:v>0.342019162357227</c:v>
                </c:pt>
                <c:pt idx="49">
                  <c:v>0.35454498700421</c:v>
                </c:pt>
              </c:numCache>
            </c:numRef>
          </c:xVal>
          <c:yVal>
            <c:numRef>
              <c:f>'Portefølje med Eiendom i NOK'!$B$335:$B$384</c:f>
              <c:numCache>
                <c:formatCode>General</c:formatCode>
                <c:ptCount val="50"/>
                <c:pt idx="0">
                  <c:v>0.0627014316770899</c:v>
                </c:pt>
                <c:pt idx="1">
                  <c:v>0.0642565705510187</c:v>
                </c:pt>
                <c:pt idx="2">
                  <c:v>0.0658117094249456</c:v>
                </c:pt>
                <c:pt idx="3">
                  <c:v>0.0673668482988889</c:v>
                </c:pt>
                <c:pt idx="4">
                  <c:v>0.0689219871728333</c:v>
                </c:pt>
                <c:pt idx="5">
                  <c:v>0.0704771260467779</c:v>
                </c:pt>
                <c:pt idx="6">
                  <c:v>0.0720322649207215</c:v>
                </c:pt>
                <c:pt idx="7">
                  <c:v>0.0735874037946638</c:v>
                </c:pt>
                <c:pt idx="8">
                  <c:v>0.0751425426686061</c:v>
                </c:pt>
                <c:pt idx="9">
                  <c:v>0.0766976815425483</c:v>
                </c:pt>
                <c:pt idx="10">
                  <c:v>0.0782528204164905</c:v>
                </c:pt>
                <c:pt idx="11">
                  <c:v>0.0798079592904328</c:v>
                </c:pt>
                <c:pt idx="12">
                  <c:v>0.0813630981643751</c:v>
                </c:pt>
                <c:pt idx="13">
                  <c:v>0.0829182370383174</c:v>
                </c:pt>
                <c:pt idx="14">
                  <c:v>0.0844733759122595</c:v>
                </c:pt>
                <c:pt idx="15">
                  <c:v>0.0860285147862018</c:v>
                </c:pt>
                <c:pt idx="16">
                  <c:v>0.087583653660144</c:v>
                </c:pt>
                <c:pt idx="17">
                  <c:v>0.0891387925340862</c:v>
                </c:pt>
                <c:pt idx="18">
                  <c:v>0.0906939314080284</c:v>
                </c:pt>
                <c:pt idx="19">
                  <c:v>0.0922490702819707</c:v>
                </c:pt>
                <c:pt idx="20">
                  <c:v>0.0938042091559128</c:v>
                </c:pt>
                <c:pt idx="21">
                  <c:v>0.0953593480298551</c:v>
                </c:pt>
                <c:pt idx="22">
                  <c:v>0.0969144869037995</c:v>
                </c:pt>
                <c:pt idx="23">
                  <c:v>0.0984696257777943</c:v>
                </c:pt>
                <c:pt idx="24">
                  <c:v>0.100024764651789</c:v>
                </c:pt>
                <c:pt idx="25">
                  <c:v>0.101579903525784</c:v>
                </c:pt>
                <c:pt idx="26">
                  <c:v>0.103135042399779</c:v>
                </c:pt>
                <c:pt idx="27">
                  <c:v>0.104690181273774</c:v>
                </c:pt>
                <c:pt idx="28">
                  <c:v>0.106245320147769</c:v>
                </c:pt>
                <c:pt idx="29">
                  <c:v>0.107800459021764</c:v>
                </c:pt>
                <c:pt idx="30">
                  <c:v>0.109355597895759</c:v>
                </c:pt>
                <c:pt idx="31">
                  <c:v>0.110910736769754</c:v>
                </c:pt>
                <c:pt idx="32">
                  <c:v>0.112465875643749</c:v>
                </c:pt>
                <c:pt idx="33">
                  <c:v>0.114021014517744</c:v>
                </c:pt>
                <c:pt idx="34">
                  <c:v>0.115576153391739</c:v>
                </c:pt>
                <c:pt idx="35">
                  <c:v>0.117131292265734</c:v>
                </c:pt>
                <c:pt idx="36">
                  <c:v>0.118686431139729</c:v>
                </c:pt>
                <c:pt idx="37">
                  <c:v>0.120241570013723</c:v>
                </c:pt>
                <c:pt idx="38">
                  <c:v>0.121796708887718</c:v>
                </c:pt>
                <c:pt idx="39">
                  <c:v>0.123351847761713</c:v>
                </c:pt>
                <c:pt idx="40">
                  <c:v>0.124906986635708</c:v>
                </c:pt>
                <c:pt idx="41">
                  <c:v>0.126462125509851</c:v>
                </c:pt>
                <c:pt idx="42">
                  <c:v>0.128017264384039</c:v>
                </c:pt>
                <c:pt idx="43">
                  <c:v>0.129572403258227</c:v>
                </c:pt>
                <c:pt idx="44">
                  <c:v>0.131127542132415</c:v>
                </c:pt>
                <c:pt idx="45">
                  <c:v>0.132682681006603</c:v>
                </c:pt>
                <c:pt idx="46">
                  <c:v>0.134237819880791</c:v>
                </c:pt>
                <c:pt idx="47">
                  <c:v>0.135792958754979</c:v>
                </c:pt>
                <c:pt idx="48">
                  <c:v>0.137348097629167</c:v>
                </c:pt>
                <c:pt idx="49">
                  <c:v>0.1389032365</c:v>
                </c:pt>
              </c:numCache>
            </c:numRef>
          </c:yVal>
          <c:smooth val="1"/>
        </c:ser>
        <c:ser>
          <c:idx val="4"/>
          <c:order val="4"/>
          <c:tx>
            <c:v>Norge uten eiendom</c:v>
          </c:tx>
          <c:spPr>
            <a:ln w="19050" cap="rnd">
              <a:solidFill>
                <a:schemeClr val="dk1">
                  <a:tint val="3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'Portefølje med Eiendom i NOK'!$A$70:$A$119</c:f>
              <c:numCache>
                <c:formatCode>[=0]0;[&gt;0]0.00</c:formatCode>
                <c:ptCount val="50"/>
                <c:pt idx="0">
                  <c:v>0.0338401337999937</c:v>
                </c:pt>
                <c:pt idx="1">
                  <c:v>0.0372300897108628</c:v>
                </c:pt>
                <c:pt idx="2">
                  <c:v>0.0415076110638124</c:v>
                </c:pt>
                <c:pt idx="3">
                  <c:v>0.0464280221904026</c:v>
                </c:pt>
                <c:pt idx="4">
                  <c:v>0.0518084740630554</c:v>
                </c:pt>
                <c:pt idx="5">
                  <c:v>0.0575200138813793</c:v>
                </c:pt>
                <c:pt idx="6">
                  <c:v>0.0634733273196524</c:v>
                </c:pt>
                <c:pt idx="7">
                  <c:v>0.0696064065807413</c:v>
                </c:pt>
                <c:pt idx="8">
                  <c:v>0.0758756724193013</c:v>
                </c:pt>
                <c:pt idx="9">
                  <c:v>0.0822499894530129</c:v>
                </c:pt>
                <c:pt idx="10">
                  <c:v>0.0887067141590891</c:v>
                </c:pt>
                <c:pt idx="11">
                  <c:v>0.0952290857917154</c:v>
                </c:pt>
                <c:pt idx="12">
                  <c:v>0.101804487604876</c:v>
                </c:pt>
                <c:pt idx="13">
                  <c:v>0.108423271875548</c:v>
                </c:pt>
                <c:pt idx="14">
                  <c:v>0.11507795333533</c:v>
                </c:pt>
                <c:pt idx="15">
                  <c:v>0.121762646479179</c:v>
                </c:pt>
                <c:pt idx="16">
                  <c:v>0.128472666670365</c:v>
                </c:pt>
                <c:pt idx="17">
                  <c:v>0.135204243118073</c:v>
                </c:pt>
                <c:pt idx="18">
                  <c:v>0.141954309215405</c:v>
                </c:pt>
                <c:pt idx="19">
                  <c:v>0.148720347378796</c:v>
                </c:pt>
                <c:pt idx="20">
                  <c:v>0.15550027272025</c:v>
                </c:pt>
                <c:pt idx="21">
                  <c:v>0.162292344796757</c:v>
                </c:pt>
                <c:pt idx="22">
                  <c:v>0.169095099914641</c:v>
                </c:pt>
                <c:pt idx="23">
                  <c:v>0.175907298662137</c:v>
                </c:pt>
                <c:pt idx="24">
                  <c:v>0.182727884850763</c:v>
                </c:pt>
                <c:pt idx="25">
                  <c:v>0.1895559530941</c:v>
                </c:pt>
                <c:pt idx="26">
                  <c:v>0.196390722990538</c:v>
                </c:pt>
                <c:pt idx="27">
                  <c:v>0.203231518402131</c:v>
                </c:pt>
                <c:pt idx="28">
                  <c:v>0.210077750700259</c:v>
                </c:pt>
                <c:pt idx="29">
                  <c:v>0.216928905124421</c:v>
                </c:pt>
                <c:pt idx="30">
                  <c:v>0.223784529602998</c:v>
                </c:pt>
                <c:pt idx="31">
                  <c:v>0.230644225535228</c:v>
                </c:pt>
                <c:pt idx="32">
                  <c:v>0.237507640146187</c:v>
                </c:pt>
                <c:pt idx="33">
                  <c:v>0.244374460111591</c:v>
                </c:pt>
                <c:pt idx="34">
                  <c:v>0.251244406213965</c:v>
                </c:pt>
                <c:pt idx="35">
                  <c:v>0.258117228841353</c:v>
                </c:pt>
                <c:pt idx="36">
                  <c:v>0.264992704178108</c:v>
                </c:pt>
                <c:pt idx="37">
                  <c:v>0.271870630967135</c:v>
                </c:pt>
                <c:pt idx="38">
                  <c:v>0.278750827746332</c:v>
                </c:pt>
                <c:pt idx="39">
                  <c:v>0.285633130480373</c:v>
                </c:pt>
                <c:pt idx="40">
                  <c:v>0.292517390523582</c:v>
                </c:pt>
                <c:pt idx="41">
                  <c:v>0.29940347286127</c:v>
                </c:pt>
                <c:pt idx="42">
                  <c:v>0.306291254586231</c:v>
                </c:pt>
                <c:pt idx="43">
                  <c:v>0.313180623574609</c:v>
                </c:pt>
                <c:pt idx="44">
                  <c:v>0.320071477331408</c:v>
                </c:pt>
                <c:pt idx="45">
                  <c:v>0.326963721980886</c:v>
                </c:pt>
                <c:pt idx="46">
                  <c:v>0.333857271381101</c:v>
                </c:pt>
                <c:pt idx="47">
                  <c:v>0.340752046345182</c:v>
                </c:pt>
                <c:pt idx="48">
                  <c:v>0.347647973954658</c:v>
                </c:pt>
                <c:pt idx="49">
                  <c:v>0.35454498700421</c:v>
                </c:pt>
              </c:numCache>
            </c:numRef>
          </c:xVal>
          <c:yVal>
            <c:numRef>
              <c:f>'Portefølje med Eiendom i NOK'!$B$70:$B$119</c:f>
              <c:numCache>
                <c:formatCode>[=0]0;[&gt;0]0.00</c:formatCode>
                <c:ptCount val="50"/>
                <c:pt idx="0">
                  <c:v>0.0614787889999746</c:v>
                </c:pt>
                <c:pt idx="1">
                  <c:v>0.0630588797640304</c:v>
                </c:pt>
                <c:pt idx="2">
                  <c:v>0.0646389705290277</c:v>
                </c:pt>
                <c:pt idx="3">
                  <c:v>0.066219061294025</c:v>
                </c:pt>
                <c:pt idx="4">
                  <c:v>0.0677991520590224</c:v>
                </c:pt>
                <c:pt idx="5">
                  <c:v>0.0693792428240198</c:v>
                </c:pt>
                <c:pt idx="6">
                  <c:v>0.070959333589017</c:v>
                </c:pt>
                <c:pt idx="7">
                  <c:v>0.0725394243540145</c:v>
                </c:pt>
                <c:pt idx="8">
                  <c:v>0.0741195151190118</c:v>
                </c:pt>
                <c:pt idx="9">
                  <c:v>0.0756996058840091</c:v>
                </c:pt>
                <c:pt idx="10">
                  <c:v>0.0772796966490064</c:v>
                </c:pt>
                <c:pt idx="11">
                  <c:v>0.0788597874140038</c:v>
                </c:pt>
                <c:pt idx="12">
                  <c:v>0.0804398781790011</c:v>
                </c:pt>
                <c:pt idx="13">
                  <c:v>0.0820199689439984</c:v>
                </c:pt>
                <c:pt idx="14">
                  <c:v>0.0836000597089958</c:v>
                </c:pt>
                <c:pt idx="15">
                  <c:v>0.0851801504758116</c:v>
                </c:pt>
                <c:pt idx="16">
                  <c:v>0.0867602412409031</c:v>
                </c:pt>
                <c:pt idx="17">
                  <c:v>0.0883403320059946</c:v>
                </c:pt>
                <c:pt idx="18">
                  <c:v>0.0899204227710862</c:v>
                </c:pt>
                <c:pt idx="19">
                  <c:v>0.0915005135361777</c:v>
                </c:pt>
                <c:pt idx="20">
                  <c:v>0.0930806043012692</c:v>
                </c:pt>
                <c:pt idx="21">
                  <c:v>0.0946606950663607</c:v>
                </c:pt>
                <c:pt idx="22">
                  <c:v>0.0962407858314522</c:v>
                </c:pt>
                <c:pt idx="23">
                  <c:v>0.0978208765965438</c:v>
                </c:pt>
                <c:pt idx="24">
                  <c:v>0.0994009673616352</c:v>
                </c:pt>
                <c:pt idx="25">
                  <c:v>0.100981058126727</c:v>
                </c:pt>
                <c:pt idx="26">
                  <c:v>0.102561148891818</c:v>
                </c:pt>
                <c:pt idx="27">
                  <c:v>0.10414123965691</c:v>
                </c:pt>
                <c:pt idx="28">
                  <c:v>0.105721330422001</c:v>
                </c:pt>
                <c:pt idx="29">
                  <c:v>0.107301421187093</c:v>
                </c:pt>
                <c:pt idx="30">
                  <c:v>0.108881511952184</c:v>
                </c:pt>
                <c:pt idx="31">
                  <c:v>0.110461602717276</c:v>
                </c:pt>
                <c:pt idx="32">
                  <c:v>0.112041693482368</c:v>
                </c:pt>
                <c:pt idx="33">
                  <c:v>0.113621784247459</c:v>
                </c:pt>
                <c:pt idx="34">
                  <c:v>0.115201875012551</c:v>
                </c:pt>
                <c:pt idx="35">
                  <c:v>0.116781965777642</c:v>
                </c:pt>
                <c:pt idx="36">
                  <c:v>0.118362056542734</c:v>
                </c:pt>
                <c:pt idx="37">
                  <c:v>0.119942147307825</c:v>
                </c:pt>
                <c:pt idx="38">
                  <c:v>0.121522238072917</c:v>
                </c:pt>
                <c:pt idx="39">
                  <c:v>0.123102328838008</c:v>
                </c:pt>
                <c:pt idx="40">
                  <c:v>0.1246824196031</c:v>
                </c:pt>
                <c:pt idx="41">
                  <c:v>0.126262510368191</c:v>
                </c:pt>
                <c:pt idx="42">
                  <c:v>0.127842601133283</c:v>
                </c:pt>
                <c:pt idx="43">
                  <c:v>0.129422691898374</c:v>
                </c:pt>
                <c:pt idx="44">
                  <c:v>0.131002782663466</c:v>
                </c:pt>
                <c:pt idx="45">
                  <c:v>0.132582873428557</c:v>
                </c:pt>
                <c:pt idx="46">
                  <c:v>0.134162964193649</c:v>
                </c:pt>
                <c:pt idx="47">
                  <c:v>0.135743054958741</c:v>
                </c:pt>
                <c:pt idx="48">
                  <c:v>0.137323145723832</c:v>
                </c:pt>
                <c:pt idx="49">
                  <c:v>0.1389032365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6784800"/>
        <c:axId val="-2086846752"/>
      </c:scatterChart>
      <c:valAx>
        <c:axId val="-2086784800"/>
        <c:scaling>
          <c:orientation val="minMax"/>
          <c:min val="0.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Standardavvik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[=0]0;[&gt;0]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86846752"/>
        <c:crosses val="autoZero"/>
        <c:crossBetween val="midCat"/>
      </c:valAx>
      <c:valAx>
        <c:axId val="-2086846752"/>
        <c:scaling>
          <c:orientation val="minMax"/>
          <c:min val="0.0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[=0]0;[&gt;0]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8678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Selskapsobligasjoner!$W$175</c:f>
              <c:strCache>
                <c:ptCount val="1"/>
                <c:pt idx="0">
                  <c:v>Aksjer, selskapsobligasjoner, eiendomsaksjer og unotert eiendom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Selskapsobligasjoner!$W$177:$W$226</c:f>
              <c:numCache>
                <c:formatCode>General</c:formatCode>
                <c:ptCount val="50"/>
                <c:pt idx="0">
                  <c:v>0.0573534410257519</c:v>
                </c:pt>
                <c:pt idx="1">
                  <c:v>0.0574484762760675</c:v>
                </c:pt>
                <c:pt idx="2">
                  <c:v>0.0577287608665301</c:v>
                </c:pt>
                <c:pt idx="3">
                  <c:v>0.0581912937689444</c:v>
                </c:pt>
                <c:pt idx="4">
                  <c:v>0.0588699969257611</c:v>
                </c:pt>
                <c:pt idx="5">
                  <c:v>0.0598917650086505</c:v>
                </c:pt>
                <c:pt idx="6">
                  <c:v>0.0612534012484045</c:v>
                </c:pt>
                <c:pt idx="7">
                  <c:v>0.0629498276415189</c:v>
                </c:pt>
                <c:pt idx="8">
                  <c:v>0.0649582060483618</c:v>
                </c:pt>
                <c:pt idx="9">
                  <c:v>0.0672385373748865</c:v>
                </c:pt>
                <c:pt idx="10">
                  <c:v>0.0697514609749283</c:v>
                </c:pt>
                <c:pt idx="11">
                  <c:v>0.0724727802229736</c:v>
                </c:pt>
                <c:pt idx="12">
                  <c:v>0.0753799283871076</c:v>
                </c:pt>
                <c:pt idx="13">
                  <c:v>0.078452249804139</c:v>
                </c:pt>
                <c:pt idx="14">
                  <c:v>0.0816711060308612</c:v>
                </c:pt>
                <c:pt idx="15">
                  <c:v>0.0850198552490231</c:v>
                </c:pt>
                <c:pt idx="16">
                  <c:v>0.0884837509270095</c:v>
                </c:pt>
                <c:pt idx="17">
                  <c:v>0.0920497948664137</c:v>
                </c:pt>
                <c:pt idx="18">
                  <c:v>0.095706569560674</c:v>
                </c:pt>
                <c:pt idx="19">
                  <c:v>0.0994440664116418</c:v>
                </c:pt>
                <c:pt idx="20">
                  <c:v>0.1032535200232</c:v>
                </c:pt>
                <c:pt idx="21">
                  <c:v>0.107127254306116</c:v>
                </c:pt>
                <c:pt idx="22">
                  <c:v>0.111058543113264</c:v>
                </c:pt>
                <c:pt idx="23">
                  <c:v>0.115041486199552</c:v>
                </c:pt>
                <c:pt idx="24">
                  <c:v>0.119070900142941</c:v>
                </c:pt>
                <c:pt idx="25">
                  <c:v>0.123142223221714</c:v>
                </c:pt>
                <c:pt idx="26">
                  <c:v>0.12914292850307</c:v>
                </c:pt>
                <c:pt idx="27">
                  <c:v>0.13740333922386</c:v>
                </c:pt>
                <c:pt idx="28">
                  <c:v>0.146405959126329</c:v>
                </c:pt>
                <c:pt idx="29">
                  <c:v>0.156022362806904</c:v>
                </c:pt>
                <c:pt idx="30">
                  <c:v>0.166146008421247</c:v>
                </c:pt>
                <c:pt idx="31">
                  <c:v>0.17668983566973</c:v>
                </c:pt>
                <c:pt idx="32">
                  <c:v>0.187586083300967</c:v>
                </c:pt>
                <c:pt idx="33">
                  <c:v>0.19877817097205</c:v>
                </c:pt>
                <c:pt idx="34">
                  <c:v>0.210218852269212</c:v>
                </c:pt>
                <c:pt idx="35">
                  <c:v>0.221869674429316</c:v>
                </c:pt>
                <c:pt idx="36">
                  <c:v>0.233699210527019</c:v>
                </c:pt>
                <c:pt idx="37">
                  <c:v>0.245681646766965</c:v>
                </c:pt>
                <c:pt idx="38">
                  <c:v>0.257795663467985</c:v>
                </c:pt>
                <c:pt idx="39">
                  <c:v>0.270023552741698</c:v>
                </c:pt>
                <c:pt idx="40">
                  <c:v>0.282357219107698</c:v>
                </c:pt>
                <c:pt idx="41">
                  <c:v>0.294789542815359</c:v>
                </c:pt>
                <c:pt idx="42">
                  <c:v>0.307308550399133</c:v>
                </c:pt>
                <c:pt idx="43">
                  <c:v>0.319904065256467</c:v>
                </c:pt>
                <c:pt idx="44">
                  <c:v>0.332567394689983</c:v>
                </c:pt>
                <c:pt idx="45">
                  <c:v>0.345291077611662</c:v>
                </c:pt>
                <c:pt idx="46">
                  <c:v>0.358068680241143</c:v>
                </c:pt>
                <c:pt idx="47">
                  <c:v>0.370894629895225</c:v>
                </c:pt>
                <c:pt idx="48">
                  <c:v>0.383764079122407</c:v>
                </c:pt>
                <c:pt idx="49">
                  <c:v>0.39667279411209</c:v>
                </c:pt>
              </c:numCache>
            </c:numRef>
          </c:xVal>
          <c:yVal>
            <c:numRef>
              <c:f>Selskapsobligasjoner!$X$177:$X$226</c:f>
              <c:numCache>
                <c:formatCode>General</c:formatCode>
                <c:ptCount val="50"/>
                <c:pt idx="0">
                  <c:v>0.0317466631888601</c:v>
                </c:pt>
                <c:pt idx="1">
                  <c:v>0.034258500043848</c:v>
                </c:pt>
                <c:pt idx="2">
                  <c:v>0.0367703368988374</c:v>
                </c:pt>
                <c:pt idx="3">
                  <c:v>0.0392821737538266</c:v>
                </c:pt>
                <c:pt idx="4">
                  <c:v>0.0417940106088156</c:v>
                </c:pt>
                <c:pt idx="5">
                  <c:v>0.0443058474638046</c:v>
                </c:pt>
                <c:pt idx="6">
                  <c:v>0.0468176843187937</c:v>
                </c:pt>
                <c:pt idx="7">
                  <c:v>0.0493295211737828</c:v>
                </c:pt>
                <c:pt idx="8">
                  <c:v>0.0518413580287719</c:v>
                </c:pt>
                <c:pt idx="9">
                  <c:v>0.054353194883761</c:v>
                </c:pt>
                <c:pt idx="10">
                  <c:v>0.0568650317387502</c:v>
                </c:pt>
                <c:pt idx="11">
                  <c:v>0.0593768685937393</c:v>
                </c:pt>
                <c:pt idx="12">
                  <c:v>0.0618887054487284</c:v>
                </c:pt>
                <c:pt idx="13">
                  <c:v>0.0644005423037175</c:v>
                </c:pt>
                <c:pt idx="14">
                  <c:v>0.0669123791587066</c:v>
                </c:pt>
                <c:pt idx="15">
                  <c:v>0.0694242160136957</c:v>
                </c:pt>
                <c:pt idx="16">
                  <c:v>0.0719360528686848</c:v>
                </c:pt>
                <c:pt idx="17">
                  <c:v>0.0744478897236739</c:v>
                </c:pt>
                <c:pt idx="18">
                  <c:v>0.0769597265786629</c:v>
                </c:pt>
                <c:pt idx="19">
                  <c:v>0.0794715634336521</c:v>
                </c:pt>
                <c:pt idx="20">
                  <c:v>0.0819834002886411</c:v>
                </c:pt>
                <c:pt idx="21">
                  <c:v>0.0844952371436301</c:v>
                </c:pt>
                <c:pt idx="22">
                  <c:v>0.0870070739986191</c:v>
                </c:pt>
                <c:pt idx="23">
                  <c:v>0.089518910853608</c:v>
                </c:pt>
                <c:pt idx="24">
                  <c:v>0.0920307477085971</c:v>
                </c:pt>
                <c:pt idx="25">
                  <c:v>0.094542584563586</c:v>
                </c:pt>
                <c:pt idx="26">
                  <c:v>0.0970544214185651</c:v>
                </c:pt>
                <c:pt idx="27">
                  <c:v>0.0995662582735506</c:v>
                </c:pt>
                <c:pt idx="28">
                  <c:v>0.102078095128536</c:v>
                </c:pt>
                <c:pt idx="29">
                  <c:v>0.104589931983522</c:v>
                </c:pt>
                <c:pt idx="30">
                  <c:v>0.107101768838507</c:v>
                </c:pt>
                <c:pt idx="31">
                  <c:v>0.109613605693492</c:v>
                </c:pt>
                <c:pt idx="32">
                  <c:v>0.112125442548478</c:v>
                </c:pt>
                <c:pt idx="33">
                  <c:v>0.114637279403463</c:v>
                </c:pt>
                <c:pt idx="34">
                  <c:v>0.117149116258449</c:v>
                </c:pt>
                <c:pt idx="35">
                  <c:v>0.119660953113434</c:v>
                </c:pt>
                <c:pt idx="36">
                  <c:v>0.12217278996842</c:v>
                </c:pt>
                <c:pt idx="37">
                  <c:v>0.124684626823406</c:v>
                </c:pt>
                <c:pt idx="38">
                  <c:v>0.127196463678391</c:v>
                </c:pt>
                <c:pt idx="39">
                  <c:v>0.129708300533377</c:v>
                </c:pt>
                <c:pt idx="40">
                  <c:v>0.132220137388362</c:v>
                </c:pt>
                <c:pt idx="41">
                  <c:v>0.134731974243348</c:v>
                </c:pt>
                <c:pt idx="42">
                  <c:v>0.137243811098334</c:v>
                </c:pt>
                <c:pt idx="43">
                  <c:v>0.139755647953319</c:v>
                </c:pt>
                <c:pt idx="44">
                  <c:v>0.142267484808305</c:v>
                </c:pt>
                <c:pt idx="45">
                  <c:v>0.14477932166329</c:v>
                </c:pt>
                <c:pt idx="46">
                  <c:v>0.147291158518276</c:v>
                </c:pt>
                <c:pt idx="47">
                  <c:v>0.149802995373261</c:v>
                </c:pt>
                <c:pt idx="48">
                  <c:v>0.152314832228247</c:v>
                </c:pt>
                <c:pt idx="49">
                  <c:v>0.154826669083333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Selskapsobligasjoner!$W$71</c:f>
              <c:strCache>
                <c:ptCount val="1"/>
                <c:pt idx="0">
                  <c:v>Aksjer, selskapsbligasjoner og unotert eiendom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Selskapsobligasjoner!$W$73:$W$122</c:f>
              <c:numCache>
                <c:formatCode>General</c:formatCode>
                <c:ptCount val="50"/>
                <c:pt idx="0">
                  <c:v>0.0573534410257519</c:v>
                </c:pt>
                <c:pt idx="1">
                  <c:v>0.0574273331131302</c:v>
                </c:pt>
                <c:pt idx="2">
                  <c:v>0.057648441101755</c:v>
                </c:pt>
                <c:pt idx="3">
                  <c:v>0.058015081801396</c:v>
                </c:pt>
                <c:pt idx="4">
                  <c:v>0.0585245201036873</c:v>
                </c:pt>
                <c:pt idx="5">
                  <c:v>0.059208482263862</c:v>
                </c:pt>
                <c:pt idx="6">
                  <c:v>0.0601686243780331</c:v>
                </c:pt>
                <c:pt idx="7">
                  <c:v>0.0613994371130661</c:v>
                </c:pt>
                <c:pt idx="8">
                  <c:v>0.0628850294327643</c:v>
                </c:pt>
                <c:pt idx="9">
                  <c:v>0.0646078285227079</c:v>
                </c:pt>
                <c:pt idx="10">
                  <c:v>0.0665434539067148</c:v>
                </c:pt>
                <c:pt idx="11">
                  <c:v>0.0686613882736514</c:v>
                </c:pt>
                <c:pt idx="12">
                  <c:v>0.070944888404572</c:v>
                </c:pt>
                <c:pt idx="13">
                  <c:v>0.0733784989697342</c:v>
                </c:pt>
                <c:pt idx="14">
                  <c:v>0.0759477912819554</c:v>
                </c:pt>
                <c:pt idx="15">
                  <c:v>0.0786394675681724</c:v>
                </c:pt>
                <c:pt idx="16">
                  <c:v>0.0814413941889865</c:v>
                </c:pt>
                <c:pt idx="17">
                  <c:v>0.0843425840529456</c:v>
                </c:pt>
                <c:pt idx="18">
                  <c:v>0.0873331452041691</c:v>
                </c:pt>
                <c:pt idx="19">
                  <c:v>0.0904042089010178</c:v>
                </c:pt>
                <c:pt idx="20">
                  <c:v>0.0935478470731812</c:v>
                </c:pt>
                <c:pt idx="21">
                  <c:v>0.0967569861368044</c:v>
                </c:pt>
                <c:pt idx="22">
                  <c:v>0.100025321842873</c:v>
                </c:pt>
                <c:pt idx="23">
                  <c:v>0.103347238098097</c:v>
                </c:pt>
                <c:pt idx="24">
                  <c:v>0.106717731443661</c:v>
                </c:pt>
                <c:pt idx="25">
                  <c:v>0.110132342005879</c:v>
                </c:pt>
                <c:pt idx="26">
                  <c:v>0.113587091151066</c:v>
                </c:pt>
                <c:pt idx="27">
                  <c:v>0.11707842570629</c:v>
                </c:pt>
                <c:pt idx="28">
                  <c:v>0.120603168386274</c:v>
                </c:pt>
                <c:pt idx="29">
                  <c:v>0.124158473947591</c:v>
                </c:pt>
                <c:pt idx="30">
                  <c:v>0.13008851426963</c:v>
                </c:pt>
                <c:pt idx="31">
                  <c:v>0.137662150709697</c:v>
                </c:pt>
                <c:pt idx="32">
                  <c:v>0.146240517345872</c:v>
                </c:pt>
                <c:pt idx="33">
                  <c:v>0.155657589187249</c:v>
                </c:pt>
                <c:pt idx="34">
                  <c:v>0.165770492585422</c:v>
                </c:pt>
                <c:pt idx="35">
                  <c:v>0.176459633726441</c:v>
                </c:pt>
                <c:pt idx="36">
                  <c:v>0.187626553131893</c:v>
                </c:pt>
                <c:pt idx="37">
                  <c:v>0.199190912262256</c:v>
                </c:pt>
                <c:pt idx="38">
                  <c:v>0.211087400377221</c:v>
                </c:pt>
                <c:pt idx="39">
                  <c:v>0.223262931653659</c:v>
                </c:pt>
                <c:pt idx="40">
                  <c:v>0.23567844058531</c:v>
                </c:pt>
                <c:pt idx="41">
                  <c:v>0.248316104660017</c:v>
                </c:pt>
                <c:pt idx="42">
                  <c:v>0.261145814703265</c:v>
                </c:pt>
                <c:pt idx="43">
                  <c:v>0.274140608934988</c:v>
                </c:pt>
                <c:pt idx="44">
                  <c:v>0.287278085875284</c:v>
                </c:pt>
                <c:pt idx="45">
                  <c:v>0.3005395348499</c:v>
                </c:pt>
                <c:pt idx="46">
                  <c:v>0.313909244238088</c:v>
                </c:pt>
                <c:pt idx="47">
                  <c:v>0.327373950483492</c:v>
                </c:pt>
                <c:pt idx="48">
                  <c:v>0.340922398089242</c:v>
                </c:pt>
                <c:pt idx="49">
                  <c:v>0.35454498700421</c:v>
                </c:pt>
              </c:numCache>
            </c:numRef>
          </c:xVal>
          <c:yVal>
            <c:numRef>
              <c:f>Selskapsobligasjoner!$X$73:$X$122</c:f>
              <c:numCache>
                <c:formatCode>General</c:formatCode>
                <c:ptCount val="50"/>
                <c:pt idx="0">
                  <c:v>0.0317466631888601</c:v>
                </c:pt>
                <c:pt idx="1">
                  <c:v>0.0339335320319433</c:v>
                </c:pt>
                <c:pt idx="2">
                  <c:v>0.0361204008750277</c:v>
                </c:pt>
                <c:pt idx="3">
                  <c:v>0.0383072697181121</c:v>
                </c:pt>
                <c:pt idx="4">
                  <c:v>0.0404941385611965</c:v>
                </c:pt>
                <c:pt idx="5">
                  <c:v>0.0426810074042809</c:v>
                </c:pt>
                <c:pt idx="6">
                  <c:v>0.0448678762473652</c:v>
                </c:pt>
                <c:pt idx="7">
                  <c:v>0.0470547450904496</c:v>
                </c:pt>
                <c:pt idx="8">
                  <c:v>0.049241613933534</c:v>
                </c:pt>
                <c:pt idx="9">
                  <c:v>0.0514284827766183</c:v>
                </c:pt>
                <c:pt idx="10">
                  <c:v>0.0536153516197026</c:v>
                </c:pt>
                <c:pt idx="11">
                  <c:v>0.0558022204627871</c:v>
                </c:pt>
                <c:pt idx="12">
                  <c:v>0.0579890893058714</c:v>
                </c:pt>
                <c:pt idx="13">
                  <c:v>0.0601759581489558</c:v>
                </c:pt>
                <c:pt idx="14">
                  <c:v>0.0623628269920402</c:v>
                </c:pt>
                <c:pt idx="15">
                  <c:v>0.0645496958351245</c:v>
                </c:pt>
                <c:pt idx="16">
                  <c:v>0.0667365646782089</c:v>
                </c:pt>
                <c:pt idx="17">
                  <c:v>0.0689234335212934</c:v>
                </c:pt>
                <c:pt idx="18">
                  <c:v>0.0711103023643776</c:v>
                </c:pt>
                <c:pt idx="19">
                  <c:v>0.073297171207462</c:v>
                </c:pt>
                <c:pt idx="20">
                  <c:v>0.0754840400505464</c:v>
                </c:pt>
                <c:pt idx="21">
                  <c:v>0.0776709088936307</c:v>
                </c:pt>
                <c:pt idx="22">
                  <c:v>0.0798577777367151</c:v>
                </c:pt>
                <c:pt idx="23">
                  <c:v>0.0820446465797994</c:v>
                </c:pt>
                <c:pt idx="24">
                  <c:v>0.0842315154228836</c:v>
                </c:pt>
                <c:pt idx="25">
                  <c:v>0.0864183842659679</c:v>
                </c:pt>
                <c:pt idx="26">
                  <c:v>0.0886052531090522</c:v>
                </c:pt>
                <c:pt idx="27">
                  <c:v>0.0907921219521363</c:v>
                </c:pt>
                <c:pt idx="28">
                  <c:v>0.0929789907952207</c:v>
                </c:pt>
                <c:pt idx="29">
                  <c:v>0.0951658596383049</c:v>
                </c:pt>
                <c:pt idx="30">
                  <c:v>0.0973527284813784</c:v>
                </c:pt>
                <c:pt idx="31">
                  <c:v>0.0995395973244584</c:v>
                </c:pt>
                <c:pt idx="32">
                  <c:v>0.101726466167538</c:v>
                </c:pt>
                <c:pt idx="33">
                  <c:v>0.103913335010618</c:v>
                </c:pt>
                <c:pt idx="34">
                  <c:v>0.106100203853698</c:v>
                </c:pt>
                <c:pt idx="35">
                  <c:v>0.108287072696778</c:v>
                </c:pt>
                <c:pt idx="36">
                  <c:v>0.110473941539858</c:v>
                </c:pt>
                <c:pt idx="37">
                  <c:v>0.112660810382938</c:v>
                </c:pt>
                <c:pt idx="38">
                  <c:v>0.114847679226018</c:v>
                </c:pt>
                <c:pt idx="39">
                  <c:v>0.117034548069097</c:v>
                </c:pt>
                <c:pt idx="40">
                  <c:v>0.119221416912177</c:v>
                </c:pt>
                <c:pt idx="41">
                  <c:v>0.121408285755257</c:v>
                </c:pt>
                <c:pt idx="42">
                  <c:v>0.123595154598337</c:v>
                </c:pt>
                <c:pt idx="43">
                  <c:v>0.125782023441417</c:v>
                </c:pt>
                <c:pt idx="44">
                  <c:v>0.127968892284496</c:v>
                </c:pt>
                <c:pt idx="45">
                  <c:v>0.130155761127576</c:v>
                </c:pt>
                <c:pt idx="46">
                  <c:v>0.132342629970656</c:v>
                </c:pt>
                <c:pt idx="47">
                  <c:v>0.134529498813735</c:v>
                </c:pt>
                <c:pt idx="48">
                  <c:v>0.136716367656816</c:v>
                </c:pt>
                <c:pt idx="49">
                  <c:v>0.1389032365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Selskapsobligasjoner!$W$19</c:f>
              <c:strCache>
                <c:ptCount val="1"/>
                <c:pt idx="0">
                  <c:v>Aksjer og Selskapsobligasjoner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Selskapsobligasjoner!$W$21:$W$70</c:f>
              <c:numCache>
                <c:formatCode>General</c:formatCode>
                <c:ptCount val="50"/>
                <c:pt idx="0">
                  <c:v>0.101768874330509</c:v>
                </c:pt>
                <c:pt idx="1">
                  <c:v>0.102004628737955</c:v>
                </c:pt>
                <c:pt idx="2">
                  <c:v>0.102708645149156</c:v>
                </c:pt>
                <c:pt idx="3">
                  <c:v>0.103871402684862</c:v>
                </c:pt>
                <c:pt idx="4">
                  <c:v>0.105477731327538</c:v>
                </c:pt>
                <c:pt idx="5">
                  <c:v>0.107507750042618</c:v>
                </c:pt>
                <c:pt idx="6">
                  <c:v>0.109937990864787</c:v>
                </c:pt>
                <c:pt idx="7">
                  <c:v>0.11274257560693</c:v>
                </c:pt>
                <c:pt idx="8">
                  <c:v>0.115894330648745</c:v>
                </c:pt>
                <c:pt idx="9">
                  <c:v>0.119365758915592</c:v>
                </c:pt>
                <c:pt idx="10">
                  <c:v>0.123129825507096</c:v>
                </c:pt>
                <c:pt idx="11">
                  <c:v>0.127160546004878</c:v>
                </c:pt>
                <c:pt idx="12">
                  <c:v>0.131433389951138</c:v>
                </c:pt>
                <c:pt idx="13">
                  <c:v>0.135925525677759</c:v>
                </c:pt>
                <c:pt idx="14">
                  <c:v>0.140615938180708</c:v>
                </c:pt>
                <c:pt idx="15">
                  <c:v>0.145485451551158</c:v>
                </c:pt>
                <c:pt idx="16">
                  <c:v>0.150516683987478</c:v>
                </c:pt>
                <c:pt idx="17">
                  <c:v>0.15569395847966</c:v>
                </c:pt>
                <c:pt idx="18">
                  <c:v>0.161003187106605</c:v>
                </c:pt>
                <c:pt idx="19">
                  <c:v>0.166431742203346</c:v>
                </c:pt>
                <c:pt idx="20">
                  <c:v>0.171968323740553</c:v>
                </c:pt>
                <c:pt idx="21">
                  <c:v>0.177602829173323</c:v>
                </c:pt>
                <c:pt idx="22">
                  <c:v>0.183326229693242</c:v>
                </c:pt>
                <c:pt idx="23">
                  <c:v>0.189130455135202</c:v>
                </c:pt>
                <c:pt idx="24">
                  <c:v>0.195008288615372</c:v>
                </c:pt>
                <c:pt idx="25">
                  <c:v>0.200953271186815</c:v>
                </c:pt>
                <c:pt idx="26">
                  <c:v>0.206959616291694</c:v>
                </c:pt>
                <c:pt idx="27">
                  <c:v>0.213022133482573</c:v>
                </c:pt>
                <c:pt idx="28">
                  <c:v>0.219136160718096</c:v>
                </c:pt>
                <c:pt idx="29">
                  <c:v>0.225297504464665</c:v>
                </c:pt>
                <c:pt idx="30">
                  <c:v>0.231502386822862</c:v>
                </c:pt>
                <c:pt idx="31">
                  <c:v>0.237747398922253</c:v>
                </c:pt>
                <c:pt idx="32">
                  <c:v>0.244029459874929</c:v>
                </c:pt>
                <c:pt idx="33">
                  <c:v>0.250345780636185</c:v>
                </c:pt>
                <c:pt idx="34">
                  <c:v>0.256693832182953</c:v>
                </c:pt>
                <c:pt idx="35">
                  <c:v>0.263071317482803</c:v>
                </c:pt>
                <c:pt idx="36">
                  <c:v>0.269476146785653</c:v>
                </c:pt>
                <c:pt idx="37">
                  <c:v>0.275906415825523</c:v>
                </c:pt>
                <c:pt idx="38">
                  <c:v>0.282360386569838</c:v>
                </c:pt>
                <c:pt idx="39">
                  <c:v>0.288836470198949</c:v>
                </c:pt>
                <c:pt idx="40">
                  <c:v>0.295333212038617</c:v>
                </c:pt>
                <c:pt idx="41">
                  <c:v>0.301849278203614</c:v>
                </c:pt>
                <c:pt idx="42">
                  <c:v>0.308383443741679</c:v>
                </c:pt>
                <c:pt idx="43">
                  <c:v>0.314934582094203</c:v>
                </c:pt>
                <c:pt idx="44">
                  <c:v>0.321501655713716</c:v>
                </c:pt>
                <c:pt idx="45">
                  <c:v>0.328083707698828</c:v>
                </c:pt>
                <c:pt idx="46">
                  <c:v>0.33467985432514</c:v>
                </c:pt>
                <c:pt idx="47">
                  <c:v>0.341289278366202</c:v>
                </c:pt>
                <c:pt idx="48">
                  <c:v>0.347911223111997</c:v>
                </c:pt>
                <c:pt idx="49">
                  <c:v>0.35454498700421</c:v>
                </c:pt>
              </c:numCache>
            </c:numRef>
          </c:xVal>
          <c:yVal>
            <c:numRef>
              <c:f>Selskapsobligasjoner!$X$21:$X$70</c:f>
              <c:numCache>
                <c:formatCode>General</c:formatCode>
                <c:ptCount val="50"/>
                <c:pt idx="0">
                  <c:v>0.00729522171379117</c:v>
                </c:pt>
                <c:pt idx="1">
                  <c:v>0.00998109956657016</c:v>
                </c:pt>
                <c:pt idx="2">
                  <c:v>0.0126669774193498</c:v>
                </c:pt>
                <c:pt idx="3">
                  <c:v>0.0153528552721294</c:v>
                </c:pt>
                <c:pt idx="4">
                  <c:v>0.0180387331249089</c:v>
                </c:pt>
                <c:pt idx="5">
                  <c:v>0.0207246109776886</c:v>
                </c:pt>
                <c:pt idx="6">
                  <c:v>0.0234104888304682</c:v>
                </c:pt>
                <c:pt idx="7">
                  <c:v>0.0260963666832477</c:v>
                </c:pt>
                <c:pt idx="8">
                  <c:v>0.0287822445360274</c:v>
                </c:pt>
                <c:pt idx="9">
                  <c:v>0.031468122388807</c:v>
                </c:pt>
                <c:pt idx="10">
                  <c:v>0.0341540002415865</c:v>
                </c:pt>
                <c:pt idx="11">
                  <c:v>0.0368398780943661</c:v>
                </c:pt>
                <c:pt idx="12">
                  <c:v>0.0395257559471457</c:v>
                </c:pt>
                <c:pt idx="13">
                  <c:v>0.0422116337999253</c:v>
                </c:pt>
                <c:pt idx="14">
                  <c:v>0.0448975116527049</c:v>
                </c:pt>
                <c:pt idx="15">
                  <c:v>0.0475833895054845</c:v>
                </c:pt>
                <c:pt idx="16">
                  <c:v>0.0502692673582641</c:v>
                </c:pt>
                <c:pt idx="17">
                  <c:v>0.0529551452110436</c:v>
                </c:pt>
                <c:pt idx="18">
                  <c:v>0.0556410230638233</c:v>
                </c:pt>
                <c:pt idx="19">
                  <c:v>0.0583269009166028</c:v>
                </c:pt>
                <c:pt idx="20">
                  <c:v>0.0610127787693826</c:v>
                </c:pt>
                <c:pt idx="21">
                  <c:v>0.0636986566221622</c:v>
                </c:pt>
                <c:pt idx="22">
                  <c:v>0.0663845344749418</c:v>
                </c:pt>
                <c:pt idx="23">
                  <c:v>0.0690704123277214</c:v>
                </c:pt>
                <c:pt idx="24">
                  <c:v>0.071756290180501</c:v>
                </c:pt>
                <c:pt idx="25">
                  <c:v>0.0744421680332806</c:v>
                </c:pt>
                <c:pt idx="26">
                  <c:v>0.0771280458860601</c:v>
                </c:pt>
                <c:pt idx="27">
                  <c:v>0.0798139237388397</c:v>
                </c:pt>
                <c:pt idx="28">
                  <c:v>0.0824998015916194</c:v>
                </c:pt>
                <c:pt idx="29">
                  <c:v>0.0851856794443989</c:v>
                </c:pt>
                <c:pt idx="30">
                  <c:v>0.0878715572971785</c:v>
                </c:pt>
                <c:pt idx="31">
                  <c:v>0.0905574351499582</c:v>
                </c:pt>
                <c:pt idx="32">
                  <c:v>0.0932433130027377</c:v>
                </c:pt>
                <c:pt idx="33">
                  <c:v>0.0959291908555173</c:v>
                </c:pt>
                <c:pt idx="34">
                  <c:v>0.0986150687082969</c:v>
                </c:pt>
                <c:pt idx="35">
                  <c:v>0.101300946561077</c:v>
                </c:pt>
                <c:pt idx="36">
                  <c:v>0.103986824413856</c:v>
                </c:pt>
                <c:pt idx="37">
                  <c:v>0.106672702266635</c:v>
                </c:pt>
                <c:pt idx="38">
                  <c:v>0.109358580119415</c:v>
                </c:pt>
                <c:pt idx="39">
                  <c:v>0.112044457972194</c:v>
                </c:pt>
                <c:pt idx="40">
                  <c:v>0.114730335824974</c:v>
                </c:pt>
                <c:pt idx="41">
                  <c:v>0.117416213677753</c:v>
                </c:pt>
                <c:pt idx="42">
                  <c:v>0.120102091530533</c:v>
                </c:pt>
                <c:pt idx="43">
                  <c:v>0.122787969383312</c:v>
                </c:pt>
                <c:pt idx="44">
                  <c:v>0.125473847236092</c:v>
                </c:pt>
                <c:pt idx="45">
                  <c:v>0.128159725088871</c:v>
                </c:pt>
                <c:pt idx="46">
                  <c:v>0.13084560294165</c:v>
                </c:pt>
                <c:pt idx="47">
                  <c:v>0.13353148079443</c:v>
                </c:pt>
                <c:pt idx="48">
                  <c:v>0.136217358647209</c:v>
                </c:pt>
                <c:pt idx="49">
                  <c:v>0.1389032365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Selskapsobligasjoner!$W$123</c:f>
              <c:strCache>
                <c:ptCount val="1"/>
                <c:pt idx="0">
                  <c:v>Aksjer, Selskapsobligasjoner og eiendomsaksjer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Selskapsobligasjoner!$W$125:$W$174</c:f>
              <c:numCache>
                <c:formatCode>General</c:formatCode>
                <c:ptCount val="50"/>
                <c:pt idx="0">
                  <c:v>0.0852730481765505</c:v>
                </c:pt>
                <c:pt idx="1">
                  <c:v>0.0856387711437662</c:v>
                </c:pt>
                <c:pt idx="2">
                  <c:v>0.0867266871043533</c:v>
                </c:pt>
                <c:pt idx="3">
                  <c:v>0.0885101697239726</c:v>
                </c:pt>
                <c:pt idx="4">
                  <c:v>0.0909483083318458</c:v>
                </c:pt>
                <c:pt idx="5">
                  <c:v>0.093990170697103</c:v>
                </c:pt>
                <c:pt idx="6">
                  <c:v>0.0975793130858413</c:v>
                </c:pt>
                <c:pt idx="7">
                  <c:v>0.101657785006003</c:v>
                </c:pt>
                <c:pt idx="8">
                  <c:v>0.106169208896633</c:v>
                </c:pt>
                <c:pt idx="9">
                  <c:v>0.111060836204915</c:v>
                </c:pt>
                <c:pt idx="10">
                  <c:v>0.116284695960909</c:v>
                </c:pt>
                <c:pt idx="11">
                  <c:v>0.121798047793449</c:v>
                </c:pt>
                <c:pt idx="12">
                  <c:v>0.127563361249449</c:v>
                </c:pt>
                <c:pt idx="13">
                  <c:v>0.133530245971478</c:v>
                </c:pt>
                <c:pt idx="14">
                  <c:v>0.13965045085769</c:v>
                </c:pt>
                <c:pt idx="15">
                  <c:v>0.145904583283016</c:v>
                </c:pt>
                <c:pt idx="16">
                  <c:v>0.152276142530297</c:v>
                </c:pt>
                <c:pt idx="17">
                  <c:v>0.158750990256772</c:v>
                </c:pt>
                <c:pt idx="18">
                  <c:v>0.16531699063855</c:v>
                </c:pt>
                <c:pt idx="19">
                  <c:v>0.171963702689693</c:v>
                </c:pt>
                <c:pt idx="20">
                  <c:v>0.178682119571024</c:v>
                </c:pt>
                <c:pt idx="21">
                  <c:v>0.185464448961843</c:v>
                </c:pt>
                <c:pt idx="22">
                  <c:v>0.192303928627911</c:v>
                </c:pt>
                <c:pt idx="23">
                  <c:v>0.199194671779692</c:v>
                </c:pt>
                <c:pt idx="24">
                  <c:v>0.206131537441004</c:v>
                </c:pt>
                <c:pt idx="25">
                  <c:v>0.213110021709085</c:v>
                </c:pt>
                <c:pt idx="26">
                  <c:v>0.220126166415043</c:v>
                </c:pt>
                <c:pt idx="27">
                  <c:v>0.227176482257741</c:v>
                </c:pt>
                <c:pt idx="28">
                  <c:v>0.23425788397427</c:v>
                </c:pt>
                <c:pt idx="29">
                  <c:v>0.24136763552698</c:v>
                </c:pt>
                <c:pt idx="30">
                  <c:v>0.248503303636692</c:v>
                </c:pt>
                <c:pt idx="31">
                  <c:v>0.255662718282303</c:v>
                </c:pt>
                <c:pt idx="32">
                  <c:v>0.262843939027182</c:v>
                </c:pt>
                <c:pt idx="33">
                  <c:v>0.270045226230415</c:v>
                </c:pt>
                <c:pt idx="34">
                  <c:v>0.277265016363458</c:v>
                </c:pt>
                <c:pt idx="35">
                  <c:v>0.284501900786099</c:v>
                </c:pt>
                <c:pt idx="36">
                  <c:v>0.291754607445126</c:v>
                </c:pt>
                <c:pt idx="37">
                  <c:v>0.29902198504909</c:v>
                </c:pt>
                <c:pt idx="38">
                  <c:v>0.306302989346528</c:v>
                </c:pt>
                <c:pt idx="39">
                  <c:v>0.313596671196016</c:v>
                </c:pt>
                <c:pt idx="40">
                  <c:v>0.320902166166741</c:v>
                </c:pt>
                <c:pt idx="41">
                  <c:v>0.328218685449919</c:v>
                </c:pt>
                <c:pt idx="42">
                  <c:v>0.335545507895906</c:v>
                </c:pt>
                <c:pt idx="43">
                  <c:v>0.342881973020531</c:v>
                </c:pt>
                <c:pt idx="44">
                  <c:v>0.350227474848084</c:v>
                </c:pt>
                <c:pt idx="45">
                  <c:v>0.357581456478325</c:v>
                </c:pt>
                <c:pt idx="46">
                  <c:v>0.364943405281609</c:v>
                </c:pt>
                <c:pt idx="47">
                  <c:v>0.373371142484792</c:v>
                </c:pt>
                <c:pt idx="48">
                  <c:v>0.384006130946831</c:v>
                </c:pt>
                <c:pt idx="49">
                  <c:v>0.39667279411209</c:v>
                </c:pt>
              </c:numCache>
            </c:numRef>
          </c:xVal>
          <c:yVal>
            <c:numRef>
              <c:f>Selskapsobligasjoner!$X$125:$X$174</c:f>
              <c:numCache>
                <c:formatCode>General</c:formatCode>
                <c:ptCount val="50"/>
                <c:pt idx="0">
                  <c:v>0.0114246189690491</c:v>
                </c:pt>
                <c:pt idx="1">
                  <c:v>0.0143511914203613</c:v>
                </c:pt>
                <c:pt idx="2">
                  <c:v>0.0172777638716727</c:v>
                </c:pt>
                <c:pt idx="3">
                  <c:v>0.0202043363229841</c:v>
                </c:pt>
                <c:pt idx="4">
                  <c:v>0.0231309087742955</c:v>
                </c:pt>
                <c:pt idx="5">
                  <c:v>0.0260574812256069</c:v>
                </c:pt>
                <c:pt idx="6">
                  <c:v>0.0289840536769183</c:v>
                </c:pt>
                <c:pt idx="7">
                  <c:v>0.0319106261282297</c:v>
                </c:pt>
                <c:pt idx="8">
                  <c:v>0.0348371985795412</c:v>
                </c:pt>
                <c:pt idx="9">
                  <c:v>0.0377637710308526</c:v>
                </c:pt>
                <c:pt idx="10">
                  <c:v>0.0406903434821639</c:v>
                </c:pt>
                <c:pt idx="11">
                  <c:v>0.0436169159334754</c:v>
                </c:pt>
                <c:pt idx="12">
                  <c:v>0.0465434883847868</c:v>
                </c:pt>
                <c:pt idx="13">
                  <c:v>0.0494700608360984</c:v>
                </c:pt>
                <c:pt idx="14">
                  <c:v>0.0523966332874099</c:v>
                </c:pt>
                <c:pt idx="15">
                  <c:v>0.0553232057387216</c:v>
                </c:pt>
                <c:pt idx="16">
                  <c:v>0.0582497781900331</c:v>
                </c:pt>
                <c:pt idx="17">
                  <c:v>0.0611763506413447</c:v>
                </c:pt>
                <c:pt idx="18">
                  <c:v>0.0641029230926564</c:v>
                </c:pt>
                <c:pt idx="19">
                  <c:v>0.0670294955439679</c:v>
                </c:pt>
                <c:pt idx="20">
                  <c:v>0.0699560679952795</c:v>
                </c:pt>
                <c:pt idx="21">
                  <c:v>0.0728826404465911</c:v>
                </c:pt>
                <c:pt idx="22">
                  <c:v>0.0758092128979027</c:v>
                </c:pt>
                <c:pt idx="23">
                  <c:v>0.0787357853492143</c:v>
                </c:pt>
                <c:pt idx="24">
                  <c:v>0.0816623578005258</c:v>
                </c:pt>
                <c:pt idx="25">
                  <c:v>0.0845889302518375</c:v>
                </c:pt>
                <c:pt idx="26">
                  <c:v>0.0875155027031491</c:v>
                </c:pt>
                <c:pt idx="27">
                  <c:v>0.0904420751544607</c:v>
                </c:pt>
                <c:pt idx="28">
                  <c:v>0.0933686476057722</c:v>
                </c:pt>
                <c:pt idx="29">
                  <c:v>0.0962952200570839</c:v>
                </c:pt>
                <c:pt idx="30">
                  <c:v>0.0992217925083955</c:v>
                </c:pt>
                <c:pt idx="31">
                  <c:v>0.102148364959707</c:v>
                </c:pt>
                <c:pt idx="32">
                  <c:v>0.105074937411019</c:v>
                </c:pt>
                <c:pt idx="33">
                  <c:v>0.10800150986233</c:v>
                </c:pt>
                <c:pt idx="34">
                  <c:v>0.110928082313642</c:v>
                </c:pt>
                <c:pt idx="35">
                  <c:v>0.113854654764953</c:v>
                </c:pt>
                <c:pt idx="36">
                  <c:v>0.116781227216265</c:v>
                </c:pt>
                <c:pt idx="37">
                  <c:v>0.119707799667577</c:v>
                </c:pt>
                <c:pt idx="38">
                  <c:v>0.122634372118888</c:v>
                </c:pt>
                <c:pt idx="39">
                  <c:v>0.1255609445702</c:v>
                </c:pt>
                <c:pt idx="40">
                  <c:v>0.128487517021511</c:v>
                </c:pt>
                <c:pt idx="41">
                  <c:v>0.131414089472823</c:v>
                </c:pt>
                <c:pt idx="42">
                  <c:v>0.134340661924135</c:v>
                </c:pt>
                <c:pt idx="43">
                  <c:v>0.137267234375446</c:v>
                </c:pt>
                <c:pt idx="44">
                  <c:v>0.140193806826758</c:v>
                </c:pt>
                <c:pt idx="45">
                  <c:v>0.143120379278069</c:v>
                </c:pt>
                <c:pt idx="46">
                  <c:v>0.146046951729381</c:v>
                </c:pt>
                <c:pt idx="47">
                  <c:v>0.14897352418067</c:v>
                </c:pt>
                <c:pt idx="48">
                  <c:v>0.151900096631958</c:v>
                </c:pt>
                <c:pt idx="49">
                  <c:v>0.154826669083333</c:v>
                </c:pt>
              </c:numCache>
            </c:numRef>
          </c:yVal>
          <c:smooth val="1"/>
        </c:ser>
        <c:ser>
          <c:idx val="4"/>
          <c:order val="4"/>
          <c:tx>
            <c:v>Original </c:v>
          </c:tx>
          <c:spPr>
            <a:ln w="19050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Selskapsobligasjoner!$T$73:$T$122</c:f>
              <c:numCache>
                <c:formatCode>[=0]0;[&gt;0]0.00</c:formatCode>
                <c:ptCount val="50"/>
                <c:pt idx="0">
                  <c:v>0.0335142653694891</c:v>
                </c:pt>
                <c:pt idx="1">
                  <c:v>0.0342540347343187</c:v>
                </c:pt>
                <c:pt idx="2">
                  <c:v>0.036360389264951</c:v>
                </c:pt>
                <c:pt idx="3">
                  <c:v>0.039555193361174</c:v>
                </c:pt>
                <c:pt idx="4">
                  <c:v>0.0435963336992656</c:v>
                </c:pt>
                <c:pt idx="5">
                  <c:v>0.0482717192363435</c:v>
                </c:pt>
                <c:pt idx="6">
                  <c:v>0.0534150636046039</c:v>
                </c:pt>
                <c:pt idx="7">
                  <c:v>0.0589039110549718</c:v>
                </c:pt>
                <c:pt idx="8">
                  <c:v>0.0646503211987154</c:v>
                </c:pt>
                <c:pt idx="9">
                  <c:v>0.0705914222866975</c:v>
                </c:pt>
                <c:pt idx="10">
                  <c:v>0.0766819753635583</c:v>
                </c:pt>
                <c:pt idx="11">
                  <c:v>0.0828722125650118</c:v>
                </c:pt>
                <c:pt idx="12">
                  <c:v>0.0891120813631045</c:v>
                </c:pt>
                <c:pt idx="13">
                  <c:v>0.0953895718360005</c:v>
                </c:pt>
                <c:pt idx="14">
                  <c:v>0.101697717407979</c:v>
                </c:pt>
                <c:pt idx="15">
                  <c:v>0.108031148182725</c:v>
                </c:pt>
                <c:pt idx="16">
                  <c:v>0.114385664180917</c:v>
                </c:pt>
                <c:pt idx="17">
                  <c:v>0.120757936812815</c:v>
                </c:pt>
                <c:pt idx="18">
                  <c:v>0.127145296323588</c:v>
                </c:pt>
                <c:pt idx="19">
                  <c:v>0.13354557795706</c:v>
                </c:pt>
                <c:pt idx="20">
                  <c:v>0.14001919968274</c:v>
                </c:pt>
                <c:pt idx="21">
                  <c:v>0.14684351089025</c:v>
                </c:pt>
                <c:pt idx="22">
                  <c:v>0.154008027453623</c:v>
                </c:pt>
                <c:pt idx="23">
                  <c:v>0.16146746969138</c:v>
                </c:pt>
                <c:pt idx="24">
                  <c:v>0.169182831385806</c:v>
                </c:pt>
                <c:pt idx="25">
                  <c:v>0.177120824270589</c:v>
                </c:pt>
                <c:pt idx="26">
                  <c:v>0.185254726656558</c:v>
                </c:pt>
                <c:pt idx="27">
                  <c:v>0.193560401161486</c:v>
                </c:pt>
                <c:pt idx="28">
                  <c:v>0.20201666227787</c:v>
                </c:pt>
                <c:pt idx="29">
                  <c:v>0.21060537165249</c:v>
                </c:pt>
                <c:pt idx="30">
                  <c:v>0.219310968924886</c:v>
                </c:pt>
                <c:pt idx="31">
                  <c:v>0.228120072338138</c:v>
                </c:pt>
                <c:pt idx="32">
                  <c:v>0.237021141477377</c:v>
                </c:pt>
                <c:pt idx="33">
                  <c:v>0.246004193870382</c:v>
                </c:pt>
                <c:pt idx="34">
                  <c:v>0.255060567487981</c:v>
                </c:pt>
                <c:pt idx="35">
                  <c:v>0.264182721924923</c:v>
                </c:pt>
                <c:pt idx="36">
                  <c:v>0.273364611589361</c:v>
                </c:pt>
                <c:pt idx="37">
                  <c:v>0.282605811582009</c:v>
                </c:pt>
                <c:pt idx="38">
                  <c:v>0.291902068799548</c:v>
                </c:pt>
                <c:pt idx="39">
                  <c:v>0.301248286232455</c:v>
                </c:pt>
                <c:pt idx="40">
                  <c:v>0.310639954457779</c:v>
                </c:pt>
                <c:pt idx="41">
                  <c:v>0.320073072613233</c:v>
                </c:pt>
                <c:pt idx="42">
                  <c:v>0.329544081235919</c:v>
                </c:pt>
                <c:pt idx="43">
                  <c:v>0.339049805046665</c:v>
                </c:pt>
                <c:pt idx="44">
                  <c:v>0.348587404083599</c:v>
                </c:pt>
                <c:pt idx="45">
                  <c:v>0.358154331857522</c:v>
                </c:pt>
                <c:pt idx="46">
                  <c:v>0.367748299424864</c:v>
                </c:pt>
                <c:pt idx="47">
                  <c:v>0.377367244458837</c:v>
                </c:pt>
                <c:pt idx="48">
                  <c:v>0.387009304552278</c:v>
                </c:pt>
                <c:pt idx="49">
                  <c:v>0.39667279411209</c:v>
                </c:pt>
              </c:numCache>
            </c:numRef>
          </c:xVal>
          <c:yVal>
            <c:numRef>
              <c:f>Selskapsobligasjoner!$U$73:$U$122</c:f>
              <c:numCache>
                <c:formatCode>[=0]0;[&gt;0]0.00</c:formatCode>
                <c:ptCount val="50"/>
                <c:pt idx="0">
                  <c:v>0.0627225180666847</c:v>
                </c:pt>
                <c:pt idx="1">
                  <c:v>0.0646021946180446</c:v>
                </c:pt>
                <c:pt idx="2">
                  <c:v>0.0664818711694047</c:v>
                </c:pt>
                <c:pt idx="3">
                  <c:v>0.0683615477207648</c:v>
                </c:pt>
                <c:pt idx="4">
                  <c:v>0.0702412242721248</c:v>
                </c:pt>
                <c:pt idx="5">
                  <c:v>0.0721209008234849</c:v>
                </c:pt>
                <c:pt idx="6">
                  <c:v>0.0740005773748452</c:v>
                </c:pt>
                <c:pt idx="7">
                  <c:v>0.075880253926205</c:v>
                </c:pt>
                <c:pt idx="8">
                  <c:v>0.0777599304775652</c:v>
                </c:pt>
                <c:pt idx="9">
                  <c:v>0.0796396070289253</c:v>
                </c:pt>
                <c:pt idx="10">
                  <c:v>0.0815192835802853</c:v>
                </c:pt>
                <c:pt idx="11">
                  <c:v>0.0833989601316454</c:v>
                </c:pt>
                <c:pt idx="12">
                  <c:v>0.0852786366830054</c:v>
                </c:pt>
                <c:pt idx="13">
                  <c:v>0.0871583132343655</c:v>
                </c:pt>
                <c:pt idx="14">
                  <c:v>0.0890379897857254</c:v>
                </c:pt>
                <c:pt idx="15">
                  <c:v>0.0909176663370855</c:v>
                </c:pt>
                <c:pt idx="16">
                  <c:v>0.0927973428884455</c:v>
                </c:pt>
                <c:pt idx="17">
                  <c:v>0.0946770194398056</c:v>
                </c:pt>
                <c:pt idx="18">
                  <c:v>0.0965566959911655</c:v>
                </c:pt>
                <c:pt idx="19">
                  <c:v>0.0984363725425256</c:v>
                </c:pt>
                <c:pt idx="20">
                  <c:v>0.100316049093886</c:v>
                </c:pt>
                <c:pt idx="21">
                  <c:v>0.102195725645245</c:v>
                </c:pt>
                <c:pt idx="22">
                  <c:v>0.104075402196605</c:v>
                </c:pt>
                <c:pt idx="23">
                  <c:v>0.105955078747964</c:v>
                </c:pt>
                <c:pt idx="24">
                  <c:v>0.107834755299324</c:v>
                </c:pt>
                <c:pt idx="25">
                  <c:v>0.109714431850684</c:v>
                </c:pt>
                <c:pt idx="26">
                  <c:v>0.111594108402044</c:v>
                </c:pt>
                <c:pt idx="27">
                  <c:v>0.113473784953403</c:v>
                </c:pt>
                <c:pt idx="28">
                  <c:v>0.115353461504763</c:v>
                </c:pt>
                <c:pt idx="29">
                  <c:v>0.117233138056123</c:v>
                </c:pt>
                <c:pt idx="30">
                  <c:v>0.119112814607482</c:v>
                </c:pt>
                <c:pt idx="31">
                  <c:v>0.120992491158842</c:v>
                </c:pt>
                <c:pt idx="32">
                  <c:v>0.122872167710202</c:v>
                </c:pt>
                <c:pt idx="33">
                  <c:v>0.124751844261561</c:v>
                </c:pt>
                <c:pt idx="34">
                  <c:v>0.126631520812921</c:v>
                </c:pt>
                <c:pt idx="35">
                  <c:v>0.128511197364281</c:v>
                </c:pt>
                <c:pt idx="36">
                  <c:v>0.130390873915641</c:v>
                </c:pt>
                <c:pt idx="37">
                  <c:v>0.132270550467</c:v>
                </c:pt>
                <c:pt idx="38">
                  <c:v>0.13415022701836</c:v>
                </c:pt>
                <c:pt idx="39">
                  <c:v>0.13602990356972</c:v>
                </c:pt>
                <c:pt idx="40">
                  <c:v>0.137909580121079</c:v>
                </c:pt>
                <c:pt idx="41">
                  <c:v>0.139789256672439</c:v>
                </c:pt>
                <c:pt idx="42">
                  <c:v>0.141668933223799</c:v>
                </c:pt>
                <c:pt idx="43">
                  <c:v>0.143548609775159</c:v>
                </c:pt>
                <c:pt idx="44">
                  <c:v>0.145428286326518</c:v>
                </c:pt>
                <c:pt idx="45">
                  <c:v>0.147307962877878</c:v>
                </c:pt>
                <c:pt idx="46">
                  <c:v>0.149187639429238</c:v>
                </c:pt>
                <c:pt idx="47">
                  <c:v>0.151067315980597</c:v>
                </c:pt>
                <c:pt idx="48">
                  <c:v>0.152946992531957</c:v>
                </c:pt>
                <c:pt idx="49">
                  <c:v>0.154826669083333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4616752"/>
        <c:axId val="-2101780976"/>
      </c:scatterChart>
      <c:valAx>
        <c:axId val="2134616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1780976"/>
        <c:crosses val="autoZero"/>
        <c:crossBetween val="midCat"/>
      </c:valAx>
      <c:valAx>
        <c:axId val="-210178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46167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r>
              <a:rPr lang="nb-NO"/>
              <a:t>Selskapsobligasjoner vs statsobligasjoner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0375813316823447"/>
          <c:y val="0.0196240456010045"/>
          <c:w val="0.93515507048534"/>
          <c:h val="0.850066823975996"/>
        </c:manualLayout>
      </c:layout>
      <c:scatterChart>
        <c:scatterStyle val="smoothMarker"/>
        <c:varyColors val="0"/>
        <c:ser>
          <c:idx val="0"/>
          <c:order val="0"/>
          <c:tx>
            <c:v>MSCI Sverige, Barclays Corporate Bond Index, Eiendomsaksjer og unotert eiendom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Selskapsobligasjoner!$AI$177:$AI$226</c:f>
              <c:numCache>
                <c:formatCode>General</c:formatCode>
                <c:ptCount val="50"/>
                <c:pt idx="0">
                  <c:v>0.0675396557135904</c:v>
                </c:pt>
                <c:pt idx="1">
                  <c:v>0.0676800667506723</c:v>
                </c:pt>
                <c:pt idx="2">
                  <c:v>0.0680995628456672</c:v>
                </c:pt>
                <c:pt idx="3">
                  <c:v>0.0687957229063035</c:v>
                </c:pt>
                <c:pt idx="4">
                  <c:v>0.0698171899958454</c:v>
                </c:pt>
                <c:pt idx="5">
                  <c:v>0.0711725546618006</c:v>
                </c:pt>
                <c:pt idx="6">
                  <c:v>0.0728431811820019</c:v>
                </c:pt>
                <c:pt idx="7">
                  <c:v>0.0748079510600099</c:v>
                </c:pt>
                <c:pt idx="8">
                  <c:v>0.0770443640270698</c:v>
                </c:pt>
                <c:pt idx="9">
                  <c:v>0.0795295071299351</c:v>
                </c:pt>
                <c:pt idx="10">
                  <c:v>0.0822408351719575</c:v>
                </c:pt>
                <c:pt idx="11">
                  <c:v>0.0851567462077296</c:v>
                </c:pt>
                <c:pt idx="12">
                  <c:v>0.0882571545538478</c:v>
                </c:pt>
                <c:pt idx="13">
                  <c:v>0.0915328500188141</c:v>
                </c:pt>
                <c:pt idx="14">
                  <c:v>0.0949708865064279</c:v>
                </c:pt>
                <c:pt idx="15">
                  <c:v>0.0985542758265314</c:v>
                </c:pt>
                <c:pt idx="16">
                  <c:v>0.102267739938811</c:v>
                </c:pt>
                <c:pt idx="17">
                  <c:v>0.106097621694918</c:v>
                </c:pt>
                <c:pt idx="18">
                  <c:v>0.110031765300155</c:v>
                </c:pt>
                <c:pt idx="19">
                  <c:v>0.114059382645376</c:v>
                </c:pt>
                <c:pt idx="20">
                  <c:v>0.118170916525367</c:v>
                </c:pt>
                <c:pt idx="21">
                  <c:v>0.12235790781176</c:v>
                </c:pt>
                <c:pt idx="22">
                  <c:v>0.126612870768822</c:v>
                </c:pt>
                <c:pt idx="23">
                  <c:v>0.130929178692905</c:v>
                </c:pt>
                <c:pt idx="24">
                  <c:v>0.135300960716102</c:v>
                </c:pt>
                <c:pt idx="25">
                  <c:v>0.139723009761552</c:v>
                </c:pt>
                <c:pt idx="26">
                  <c:v>0.144190701127286</c:v>
                </c:pt>
                <c:pt idx="27">
                  <c:v>0.148699920897609</c:v>
                </c:pt>
                <c:pt idx="28">
                  <c:v>0.153247003256041</c:v>
                </c:pt>
                <c:pt idx="29">
                  <c:v>0.157828675745519</c:v>
                </c:pt>
                <c:pt idx="30">
                  <c:v>0.162442011551312</c:v>
                </c:pt>
                <c:pt idx="31">
                  <c:v>0.167084387944278</c:v>
                </c:pt>
                <c:pt idx="32">
                  <c:v>0.171753450099893</c:v>
                </c:pt>
                <c:pt idx="33">
                  <c:v>0.176447079591429</c:v>
                </c:pt>
                <c:pt idx="34">
                  <c:v>0.181163366937405</c:v>
                </c:pt>
                <c:pt idx="35">
                  <c:v>0.185900587660381</c:v>
                </c:pt>
                <c:pt idx="36">
                  <c:v>0.190657181384489</c:v>
                </c:pt>
                <c:pt idx="37">
                  <c:v>0.195431733562147</c:v>
                </c:pt>
                <c:pt idx="38">
                  <c:v>0.200222959476079</c:v>
                </c:pt>
                <c:pt idx="39">
                  <c:v>0.205029690211535</c:v>
                </c:pt>
                <c:pt idx="40">
                  <c:v>0.209850860335957</c:v>
                </c:pt>
                <c:pt idx="41">
                  <c:v>0.214685497059932</c:v>
                </c:pt>
                <c:pt idx="42">
                  <c:v>0.219532710684818</c:v>
                </c:pt>
                <c:pt idx="43">
                  <c:v>0.224391686169526</c:v>
                </c:pt>
                <c:pt idx="44">
                  <c:v>0.229264509372189</c:v>
                </c:pt>
                <c:pt idx="45">
                  <c:v>0.234186177031518</c:v>
                </c:pt>
                <c:pt idx="46">
                  <c:v>0.239164439039117</c:v>
                </c:pt>
                <c:pt idx="47">
                  <c:v>0.244195834162756</c:v>
                </c:pt>
                <c:pt idx="48">
                  <c:v>0.249277145116203</c:v>
                </c:pt>
                <c:pt idx="49">
                  <c:v>0.254405380967926</c:v>
                </c:pt>
              </c:numCache>
            </c:numRef>
          </c:xVal>
          <c:yVal>
            <c:numRef>
              <c:f>Selskapsobligasjoner!$AJ$177:$AJ$226</c:f>
              <c:numCache>
                <c:formatCode>General</c:formatCode>
                <c:ptCount val="50"/>
                <c:pt idx="0">
                  <c:v>0.0292984236975517</c:v>
                </c:pt>
                <c:pt idx="1">
                  <c:v>0.0323478120081428</c:v>
                </c:pt>
                <c:pt idx="2">
                  <c:v>0.035397200318737</c:v>
                </c:pt>
                <c:pt idx="3">
                  <c:v>0.0384465886293312</c:v>
                </c:pt>
                <c:pt idx="4">
                  <c:v>0.0414959769399256</c:v>
                </c:pt>
                <c:pt idx="5">
                  <c:v>0.0445453652505199</c:v>
                </c:pt>
                <c:pt idx="6">
                  <c:v>0.0475947535611142</c:v>
                </c:pt>
                <c:pt idx="7">
                  <c:v>0.0506441418717082</c:v>
                </c:pt>
                <c:pt idx="8">
                  <c:v>0.0536935301823022</c:v>
                </c:pt>
                <c:pt idx="9">
                  <c:v>0.0567429184928963</c:v>
                </c:pt>
                <c:pt idx="10">
                  <c:v>0.0597923068034902</c:v>
                </c:pt>
                <c:pt idx="11">
                  <c:v>0.0628416951140841</c:v>
                </c:pt>
                <c:pt idx="12">
                  <c:v>0.0658910834246781</c:v>
                </c:pt>
                <c:pt idx="13">
                  <c:v>0.0689404717352718</c:v>
                </c:pt>
                <c:pt idx="14">
                  <c:v>0.0719898600458656</c:v>
                </c:pt>
                <c:pt idx="15">
                  <c:v>0.0750392483564593</c:v>
                </c:pt>
                <c:pt idx="16">
                  <c:v>0.0780886366670529</c:v>
                </c:pt>
                <c:pt idx="17">
                  <c:v>0.0811380249776467</c:v>
                </c:pt>
                <c:pt idx="18">
                  <c:v>0.0841874132882404</c:v>
                </c:pt>
                <c:pt idx="19">
                  <c:v>0.0872368015988341</c:v>
                </c:pt>
                <c:pt idx="20">
                  <c:v>0.0902861899094278</c:v>
                </c:pt>
                <c:pt idx="21">
                  <c:v>0.0933355782200216</c:v>
                </c:pt>
                <c:pt idx="22">
                  <c:v>0.0963849665306152</c:v>
                </c:pt>
                <c:pt idx="23">
                  <c:v>0.0994343548412089</c:v>
                </c:pt>
                <c:pt idx="24">
                  <c:v>0.102483743151803</c:v>
                </c:pt>
                <c:pt idx="25">
                  <c:v>0.105533131462396</c:v>
                </c:pt>
                <c:pt idx="26">
                  <c:v>0.10858251977299</c:v>
                </c:pt>
                <c:pt idx="27">
                  <c:v>0.111631908083584</c:v>
                </c:pt>
                <c:pt idx="28">
                  <c:v>0.114681296394177</c:v>
                </c:pt>
                <c:pt idx="29">
                  <c:v>0.117730684704771</c:v>
                </c:pt>
                <c:pt idx="30">
                  <c:v>0.120780073015365</c:v>
                </c:pt>
                <c:pt idx="31">
                  <c:v>0.123829461325959</c:v>
                </c:pt>
                <c:pt idx="32">
                  <c:v>0.126878849636552</c:v>
                </c:pt>
                <c:pt idx="33">
                  <c:v>0.129928237947146</c:v>
                </c:pt>
                <c:pt idx="34">
                  <c:v>0.13297762625774</c:v>
                </c:pt>
                <c:pt idx="35">
                  <c:v>0.136027014568334</c:v>
                </c:pt>
                <c:pt idx="36">
                  <c:v>0.139076402878927</c:v>
                </c:pt>
                <c:pt idx="37">
                  <c:v>0.142125791189521</c:v>
                </c:pt>
                <c:pt idx="38">
                  <c:v>0.145175179500115</c:v>
                </c:pt>
                <c:pt idx="39">
                  <c:v>0.148224567810708</c:v>
                </c:pt>
                <c:pt idx="40">
                  <c:v>0.151273956121302</c:v>
                </c:pt>
                <c:pt idx="41">
                  <c:v>0.154323344431896</c:v>
                </c:pt>
                <c:pt idx="42">
                  <c:v>0.15737273274249</c:v>
                </c:pt>
                <c:pt idx="43">
                  <c:v>0.160422121053083</c:v>
                </c:pt>
                <c:pt idx="44">
                  <c:v>0.163471509363677</c:v>
                </c:pt>
                <c:pt idx="45">
                  <c:v>0.16652089767427</c:v>
                </c:pt>
                <c:pt idx="46">
                  <c:v>0.169570285984864</c:v>
                </c:pt>
                <c:pt idx="47">
                  <c:v>0.172619674295457</c:v>
                </c:pt>
                <c:pt idx="48">
                  <c:v>0.17566906260605</c:v>
                </c:pt>
                <c:pt idx="49">
                  <c:v>0.178718450916667</c:v>
                </c:pt>
              </c:numCache>
            </c:numRef>
          </c:yVal>
          <c:smooth val="1"/>
        </c:ser>
        <c:ser>
          <c:idx val="4"/>
          <c:order val="1"/>
          <c:tx>
            <c:v>MSCI Sverige, S&amp;P Investment Grade Corporate Bond Index, Eiendomsaksjer og unotert eiendom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Selskapsobligasjoner!$BK$21:$BK$70</c:f>
              <c:numCache>
                <c:formatCode>General</c:formatCode>
                <c:ptCount val="50"/>
                <c:pt idx="0">
                  <c:v>0.0102353726143191</c:v>
                </c:pt>
                <c:pt idx="1">
                  <c:v>0.0125652618213593</c:v>
                </c:pt>
                <c:pt idx="2">
                  <c:v>0.0155696796158484</c:v>
                </c:pt>
                <c:pt idx="3">
                  <c:v>0.0192011496554884</c:v>
                </c:pt>
                <c:pt idx="4">
                  <c:v>0.0233415847099909</c:v>
                </c:pt>
                <c:pt idx="5">
                  <c:v>0.027764207342977</c:v>
                </c:pt>
                <c:pt idx="6">
                  <c:v>0.0323535012931046</c:v>
                </c:pt>
                <c:pt idx="7">
                  <c:v>0.0370726494321423</c:v>
                </c:pt>
                <c:pt idx="8">
                  <c:v>0.0419151460645633</c:v>
                </c:pt>
                <c:pt idx="9">
                  <c:v>0.0468432891823419</c:v>
                </c:pt>
                <c:pt idx="10">
                  <c:v>0.0518326552603576</c:v>
                </c:pt>
                <c:pt idx="11">
                  <c:v>0.0568671319777008</c:v>
                </c:pt>
                <c:pt idx="12">
                  <c:v>0.0619357197868173</c:v>
                </c:pt>
                <c:pt idx="13">
                  <c:v>0.0670306811077191</c:v>
                </c:pt>
                <c:pt idx="14">
                  <c:v>0.0721464286859023</c:v>
                </c:pt>
                <c:pt idx="15">
                  <c:v>0.0772788345707084</c:v>
                </c:pt>
                <c:pt idx="16">
                  <c:v>0.0824247869951483</c:v>
                </c:pt>
                <c:pt idx="17">
                  <c:v>0.0875818981747704</c:v>
                </c:pt>
                <c:pt idx="18">
                  <c:v>0.0927483067376857</c:v>
                </c:pt>
                <c:pt idx="19">
                  <c:v>0.0979225411007641</c:v>
                </c:pt>
                <c:pt idx="20">
                  <c:v>0.103103423059887</c:v>
                </c:pt>
                <c:pt idx="21">
                  <c:v>0.108289998503154</c:v>
                </c:pt>
                <c:pt idx="22">
                  <c:v>0.113481486785606</c:v>
                </c:pt>
                <c:pt idx="23">
                  <c:v>0.118677243178471</c:v>
                </c:pt>
                <c:pt idx="24">
                  <c:v>0.123876730631398</c:v>
                </c:pt>
                <c:pt idx="25">
                  <c:v>0.129079498269545</c:v>
                </c:pt>
                <c:pt idx="26">
                  <c:v>0.134285164829265</c:v>
                </c:pt>
                <c:pt idx="27">
                  <c:v>0.139493405761858</c:v>
                </c:pt>
                <c:pt idx="28">
                  <c:v>0.144703943094067</c:v>
                </c:pt>
                <c:pt idx="29">
                  <c:v>0.149916537383344</c:v>
                </c:pt>
                <c:pt idx="30">
                  <c:v>0.155130981280865</c:v>
                </c:pt>
                <c:pt idx="31">
                  <c:v>0.160347094340458</c:v>
                </c:pt>
                <c:pt idx="32">
                  <c:v>0.16556471880145</c:v>
                </c:pt>
                <c:pt idx="33">
                  <c:v>0.170783716139129</c:v>
                </c:pt>
                <c:pt idx="34">
                  <c:v>0.176003964224928</c:v>
                </c:pt>
                <c:pt idx="35">
                  <c:v>0.181225354974408</c:v>
                </c:pt>
                <c:pt idx="36">
                  <c:v>0.186447792388171</c:v>
                </c:pt>
                <c:pt idx="37">
                  <c:v>0.191671190911302</c:v>
                </c:pt>
                <c:pt idx="38">
                  <c:v>0.196895474052611</c:v>
                </c:pt>
                <c:pt idx="39">
                  <c:v>0.202120573216978</c:v>
                </c:pt>
                <c:pt idx="40">
                  <c:v>0.207346426713432</c:v>
                </c:pt>
                <c:pt idx="41">
                  <c:v>0.212572978908914</c:v>
                </c:pt>
                <c:pt idx="42">
                  <c:v>0.217800179503374</c:v>
                </c:pt>
                <c:pt idx="43">
                  <c:v>0.223027982906419</c:v>
                </c:pt>
                <c:pt idx="44">
                  <c:v>0.228256347699296</c:v>
                </c:pt>
                <c:pt idx="45">
                  <c:v>0.233485236168905</c:v>
                </c:pt>
                <c:pt idx="46">
                  <c:v>0.238714613902854</c:v>
                </c:pt>
                <c:pt idx="47">
                  <c:v>0.243944449436423</c:v>
                </c:pt>
                <c:pt idx="48">
                  <c:v>0.249174713943855</c:v>
                </c:pt>
                <c:pt idx="49">
                  <c:v>0.254405380967926</c:v>
                </c:pt>
              </c:numCache>
            </c:numRef>
          </c:xVal>
          <c:yVal>
            <c:numRef>
              <c:f>Selskapsobligasjoner!$BL$21:$BL$70</c:f>
              <c:numCache>
                <c:formatCode>General</c:formatCode>
                <c:ptCount val="50"/>
                <c:pt idx="0">
                  <c:v>0.0464086179206197</c:v>
                </c:pt>
                <c:pt idx="1">
                  <c:v>0.0491088185940072</c:v>
                </c:pt>
                <c:pt idx="2">
                  <c:v>0.0518090192673932</c:v>
                </c:pt>
                <c:pt idx="3">
                  <c:v>0.0545092199407797</c:v>
                </c:pt>
                <c:pt idx="4">
                  <c:v>0.057209420614166</c:v>
                </c:pt>
                <c:pt idx="5">
                  <c:v>0.0599096212875521</c:v>
                </c:pt>
                <c:pt idx="6">
                  <c:v>0.0626098219609386</c:v>
                </c:pt>
                <c:pt idx="7">
                  <c:v>0.0653100226343239</c:v>
                </c:pt>
                <c:pt idx="8">
                  <c:v>0.0680102233077092</c:v>
                </c:pt>
                <c:pt idx="9">
                  <c:v>0.0707104239810944</c:v>
                </c:pt>
                <c:pt idx="10">
                  <c:v>0.07341062465448</c:v>
                </c:pt>
                <c:pt idx="11">
                  <c:v>0.0761108253278651</c:v>
                </c:pt>
                <c:pt idx="12">
                  <c:v>0.0788110260012505</c:v>
                </c:pt>
                <c:pt idx="13">
                  <c:v>0.0815112266746359</c:v>
                </c:pt>
                <c:pt idx="14">
                  <c:v>0.0842114273480212</c:v>
                </c:pt>
                <c:pt idx="15">
                  <c:v>0.0869116280214065</c:v>
                </c:pt>
                <c:pt idx="16">
                  <c:v>0.089611828694792</c:v>
                </c:pt>
                <c:pt idx="17">
                  <c:v>0.0923120293681773</c:v>
                </c:pt>
                <c:pt idx="18">
                  <c:v>0.0950122300415627</c:v>
                </c:pt>
                <c:pt idx="19">
                  <c:v>0.0977124307149462</c:v>
                </c:pt>
                <c:pt idx="20">
                  <c:v>0.100412631388331</c:v>
                </c:pt>
                <c:pt idx="21">
                  <c:v>0.103112832061717</c:v>
                </c:pt>
                <c:pt idx="22">
                  <c:v>0.105813032735102</c:v>
                </c:pt>
                <c:pt idx="23">
                  <c:v>0.108513233408487</c:v>
                </c:pt>
                <c:pt idx="24">
                  <c:v>0.111213434081872</c:v>
                </c:pt>
                <c:pt idx="25">
                  <c:v>0.113913634755258</c:v>
                </c:pt>
                <c:pt idx="26">
                  <c:v>0.116613835428643</c:v>
                </c:pt>
                <c:pt idx="27">
                  <c:v>0.119314036102032</c:v>
                </c:pt>
                <c:pt idx="28">
                  <c:v>0.122014236775418</c:v>
                </c:pt>
                <c:pt idx="29">
                  <c:v>0.124714437448803</c:v>
                </c:pt>
                <c:pt idx="30">
                  <c:v>0.127414638122189</c:v>
                </c:pt>
                <c:pt idx="31">
                  <c:v>0.130114838795574</c:v>
                </c:pt>
                <c:pt idx="32">
                  <c:v>0.132815039468959</c:v>
                </c:pt>
                <c:pt idx="33">
                  <c:v>0.135515240142345</c:v>
                </c:pt>
                <c:pt idx="34">
                  <c:v>0.13821544081573</c:v>
                </c:pt>
                <c:pt idx="35">
                  <c:v>0.140915641489116</c:v>
                </c:pt>
                <c:pt idx="36">
                  <c:v>0.143615842162501</c:v>
                </c:pt>
                <c:pt idx="37">
                  <c:v>0.146316042835886</c:v>
                </c:pt>
                <c:pt idx="38">
                  <c:v>0.149016243509272</c:v>
                </c:pt>
                <c:pt idx="39">
                  <c:v>0.151716444182657</c:v>
                </c:pt>
                <c:pt idx="40">
                  <c:v>0.154416644856043</c:v>
                </c:pt>
                <c:pt idx="41">
                  <c:v>0.157116845529428</c:v>
                </c:pt>
                <c:pt idx="42">
                  <c:v>0.159817046202814</c:v>
                </c:pt>
                <c:pt idx="43">
                  <c:v>0.162517246876199</c:v>
                </c:pt>
                <c:pt idx="44">
                  <c:v>0.165217447549584</c:v>
                </c:pt>
                <c:pt idx="45">
                  <c:v>0.16791764822297</c:v>
                </c:pt>
                <c:pt idx="46">
                  <c:v>0.170617848896355</c:v>
                </c:pt>
                <c:pt idx="47">
                  <c:v>0.17331804956974</c:v>
                </c:pt>
                <c:pt idx="48">
                  <c:v>0.176018250243126</c:v>
                </c:pt>
                <c:pt idx="49">
                  <c:v>0.178718450916667</c:v>
                </c:pt>
              </c:numCache>
            </c:numRef>
          </c:yVal>
          <c:smooth val="1"/>
        </c:ser>
        <c:ser>
          <c:idx val="5"/>
          <c:order val="2"/>
          <c:tx>
            <c:v>MSCI Sverige, OM Benchmark Bonds, Eiendomsaksjer og unotert eiendom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Selskapsobligasjoner!$BX$21:$BX$70</c:f>
              <c:numCache>
                <c:formatCode>[=0]0;[&gt;0]0.00</c:formatCode>
                <c:ptCount val="50"/>
                <c:pt idx="0">
                  <c:v>0.0274637465300846</c:v>
                </c:pt>
                <c:pt idx="1">
                  <c:v>0.0297726944390073</c:v>
                </c:pt>
                <c:pt idx="2">
                  <c:v>0.0331783634277597</c:v>
                </c:pt>
                <c:pt idx="3">
                  <c:v>0.0368217836614445</c:v>
                </c:pt>
                <c:pt idx="4">
                  <c:v>0.0406390599172231</c:v>
                </c:pt>
                <c:pt idx="5">
                  <c:v>0.0445855595073199</c:v>
                </c:pt>
                <c:pt idx="6">
                  <c:v>0.0486303888539486</c:v>
                </c:pt>
                <c:pt idx="7">
                  <c:v>0.0527758955058967</c:v>
                </c:pt>
                <c:pt idx="8">
                  <c:v>0.0570343955677171</c:v>
                </c:pt>
                <c:pt idx="9">
                  <c:v>0.0613976727668334</c:v>
                </c:pt>
                <c:pt idx="10">
                  <c:v>0.0658449009162766</c:v>
                </c:pt>
                <c:pt idx="11">
                  <c:v>0.070360163048761</c:v>
                </c:pt>
                <c:pt idx="12">
                  <c:v>0.0749311612341951</c:v>
                </c:pt>
                <c:pt idx="13">
                  <c:v>0.0795482879491727</c:v>
                </c:pt>
                <c:pt idx="14">
                  <c:v>0.084203955485873</c:v>
                </c:pt>
                <c:pt idx="15">
                  <c:v>0.0888921083976078</c:v>
                </c:pt>
                <c:pt idx="16">
                  <c:v>0.0936078659267479</c:v>
                </c:pt>
                <c:pt idx="17">
                  <c:v>0.0983472572237314</c:v>
                </c:pt>
                <c:pt idx="18">
                  <c:v>0.103107023308717</c:v>
                </c:pt>
                <c:pt idx="19">
                  <c:v>0.107884467463212</c:v>
                </c:pt>
                <c:pt idx="20">
                  <c:v>0.112677341094561</c:v>
                </c:pt>
                <c:pt idx="21">
                  <c:v>0.117483755832634</c:v>
                </c:pt>
                <c:pt idx="22">
                  <c:v>0.122302115210764</c:v>
                </c:pt>
                <c:pt idx="23">
                  <c:v>0.127131061104651</c:v>
                </c:pt>
                <c:pt idx="24">
                  <c:v>0.131969431393202</c:v>
                </c:pt>
                <c:pt idx="25">
                  <c:v>0.136816226226929</c:v>
                </c:pt>
                <c:pt idx="26">
                  <c:v>0.141670580953825</c:v>
                </c:pt>
                <c:pt idx="27">
                  <c:v>0.146531744235483</c:v>
                </c:pt>
                <c:pt idx="28">
                  <c:v>0.151399060240395</c:v>
                </c:pt>
                <c:pt idx="29">
                  <c:v>0.156271954063227</c:v>
                </c:pt>
                <c:pt idx="30">
                  <c:v>0.16114991971418</c:v>
                </c:pt>
                <c:pt idx="31">
                  <c:v>0.166032510169294</c:v>
                </c:pt>
                <c:pt idx="32">
                  <c:v>0.170919329083722</c:v>
                </c:pt>
                <c:pt idx="33">
                  <c:v>0.1758100238548</c:v>
                </c:pt>
                <c:pt idx="34">
                  <c:v>0.180704279786904</c:v>
                </c:pt>
                <c:pt idx="35">
                  <c:v>0.185601815160481</c:v>
                </c:pt>
                <c:pt idx="36">
                  <c:v>0.190502377046874</c:v>
                </c:pt>
                <c:pt idx="37">
                  <c:v>0.195405737741337</c:v>
                </c:pt>
                <c:pt idx="38">
                  <c:v>0.200311691710809</c:v>
                </c:pt>
                <c:pt idx="39">
                  <c:v>0.205220052972264</c:v>
                </c:pt>
                <c:pt idx="40">
                  <c:v>0.210130652832741</c:v>
                </c:pt>
                <c:pt idx="41">
                  <c:v>0.215043337934409</c:v>
                </c:pt>
                <c:pt idx="42">
                  <c:v>0.219957968557889</c:v>
                </c:pt>
                <c:pt idx="43">
                  <c:v>0.224874417145075</c:v>
                </c:pt>
                <c:pt idx="44">
                  <c:v>0.229792567009126</c:v>
                </c:pt>
                <c:pt idx="45">
                  <c:v>0.23471231120466</c:v>
                </c:pt>
                <c:pt idx="46">
                  <c:v>0.239633551535476</c:v>
                </c:pt>
                <c:pt idx="47">
                  <c:v>0.244556197680738</c:v>
                </c:pt>
                <c:pt idx="48">
                  <c:v>0.249480166423502</c:v>
                </c:pt>
                <c:pt idx="49">
                  <c:v>0.254405380967926</c:v>
                </c:pt>
              </c:numCache>
            </c:numRef>
          </c:xVal>
          <c:yVal>
            <c:numRef>
              <c:f>Selskapsobligasjoner!$BY$21:$BY$70</c:f>
              <c:numCache>
                <c:formatCode>[=0]0;[&gt;0]0.00</c:formatCode>
                <c:ptCount val="50"/>
                <c:pt idx="0">
                  <c:v>0.052281343736282</c:v>
                </c:pt>
                <c:pt idx="1">
                  <c:v>0.0548616928624121</c:v>
                </c:pt>
                <c:pt idx="2">
                  <c:v>0.0574420419885425</c:v>
                </c:pt>
                <c:pt idx="3">
                  <c:v>0.0600223911146729</c:v>
                </c:pt>
                <c:pt idx="4">
                  <c:v>0.0626027402408035</c:v>
                </c:pt>
                <c:pt idx="5">
                  <c:v>0.0651830893669339</c:v>
                </c:pt>
                <c:pt idx="6">
                  <c:v>0.0677634384930643</c:v>
                </c:pt>
                <c:pt idx="7">
                  <c:v>0.0703437876191944</c:v>
                </c:pt>
                <c:pt idx="8">
                  <c:v>0.0729241367453243</c:v>
                </c:pt>
                <c:pt idx="9">
                  <c:v>0.0755044858714542</c:v>
                </c:pt>
                <c:pt idx="10">
                  <c:v>0.0780848349975841</c:v>
                </c:pt>
                <c:pt idx="11">
                  <c:v>0.0806651841237141</c:v>
                </c:pt>
                <c:pt idx="12">
                  <c:v>0.0832455332498439</c:v>
                </c:pt>
                <c:pt idx="13">
                  <c:v>0.0858258823759737</c:v>
                </c:pt>
                <c:pt idx="14">
                  <c:v>0.0884062315021037</c:v>
                </c:pt>
                <c:pt idx="15">
                  <c:v>0.0909865806282336</c:v>
                </c:pt>
                <c:pt idx="16">
                  <c:v>0.0935669297543635</c:v>
                </c:pt>
                <c:pt idx="17">
                  <c:v>0.0961472788804933</c:v>
                </c:pt>
                <c:pt idx="18">
                  <c:v>0.0987276280066232</c:v>
                </c:pt>
                <c:pt idx="19">
                  <c:v>0.101307977132753</c:v>
                </c:pt>
                <c:pt idx="20">
                  <c:v>0.103888326258883</c:v>
                </c:pt>
                <c:pt idx="21">
                  <c:v>0.106468675385013</c:v>
                </c:pt>
                <c:pt idx="22">
                  <c:v>0.109049024511143</c:v>
                </c:pt>
                <c:pt idx="23">
                  <c:v>0.111629373637273</c:v>
                </c:pt>
                <c:pt idx="24">
                  <c:v>0.114209722763403</c:v>
                </c:pt>
                <c:pt idx="25">
                  <c:v>0.116790071889532</c:v>
                </c:pt>
                <c:pt idx="26">
                  <c:v>0.119370421015662</c:v>
                </c:pt>
                <c:pt idx="27">
                  <c:v>0.121950770141792</c:v>
                </c:pt>
                <c:pt idx="28">
                  <c:v>0.124531119267922</c:v>
                </c:pt>
                <c:pt idx="29">
                  <c:v>0.127111468394052</c:v>
                </c:pt>
                <c:pt idx="30">
                  <c:v>0.129691817520182</c:v>
                </c:pt>
                <c:pt idx="31">
                  <c:v>0.132272166646312</c:v>
                </c:pt>
                <c:pt idx="32">
                  <c:v>0.134852515772442</c:v>
                </c:pt>
                <c:pt idx="33">
                  <c:v>0.137432864898572</c:v>
                </c:pt>
                <c:pt idx="34">
                  <c:v>0.140013214024701</c:v>
                </c:pt>
                <c:pt idx="35">
                  <c:v>0.142593563150831</c:v>
                </c:pt>
                <c:pt idx="36">
                  <c:v>0.145173912276961</c:v>
                </c:pt>
                <c:pt idx="37">
                  <c:v>0.147754261403091</c:v>
                </c:pt>
                <c:pt idx="38">
                  <c:v>0.150334610529221</c:v>
                </c:pt>
                <c:pt idx="39">
                  <c:v>0.152914959655351</c:v>
                </c:pt>
                <c:pt idx="40">
                  <c:v>0.155495308781481</c:v>
                </c:pt>
                <c:pt idx="41">
                  <c:v>0.158075657907611</c:v>
                </c:pt>
                <c:pt idx="42">
                  <c:v>0.160656007033741</c:v>
                </c:pt>
                <c:pt idx="43">
                  <c:v>0.16323635615987</c:v>
                </c:pt>
                <c:pt idx="44">
                  <c:v>0.165816705286</c:v>
                </c:pt>
                <c:pt idx="45">
                  <c:v>0.16839705441213</c:v>
                </c:pt>
                <c:pt idx="46">
                  <c:v>0.17097740353826</c:v>
                </c:pt>
                <c:pt idx="47">
                  <c:v>0.17355775266439</c:v>
                </c:pt>
                <c:pt idx="48">
                  <c:v>0.17613810179052</c:v>
                </c:pt>
                <c:pt idx="49">
                  <c:v>0.178718450916667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0760016"/>
        <c:axId val="-2100906848"/>
      </c:scatterChart>
      <c:valAx>
        <c:axId val="-2100760016"/>
        <c:scaling>
          <c:orientation val="minMax"/>
          <c:max val="0.27"/>
          <c:min val="0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charset="0"/>
                    <a:ea typeface="Times New Roman" charset="0"/>
                    <a:cs typeface="Times New Roman" charset="0"/>
                  </a:defRPr>
                </a:pPr>
                <a:r>
                  <a:rPr lang="nb-NO"/>
                  <a:t>Standardavvik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charset="0"/>
                  <a:ea typeface="Times New Roman" charset="0"/>
                  <a:cs typeface="Times New Roman" charset="0"/>
                </a:defRPr>
              </a:pPr>
              <a:endParaRPr lang="nb-NO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nb-NO"/>
          </a:p>
        </c:txPr>
        <c:crossAx val="-2100906848"/>
        <c:crosses val="autoZero"/>
        <c:crossBetween val="midCat"/>
      </c:valAx>
      <c:valAx>
        <c:axId val="-2100906848"/>
        <c:scaling>
          <c:orientation val="minMax"/>
          <c:max val="0.18"/>
          <c:min val="0.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charset="0"/>
                    <a:ea typeface="Times New Roman" charset="0"/>
                    <a:cs typeface="Times New Roman" charset="0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charset="0"/>
                  <a:ea typeface="Times New Roman" charset="0"/>
                  <a:cs typeface="Times New Roman" charset="0"/>
                </a:defRPr>
              </a:pPr>
              <a:endParaRPr lang="nb-NO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nb-NO"/>
          </a:p>
        </c:txPr>
        <c:crossAx val="-2100760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Times New Roman" charset="0"/>
          <a:ea typeface="Times New Roman" charset="0"/>
          <a:cs typeface="Times New Roman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Selskapsobligasjoner</a:t>
            </a:r>
            <a:r>
              <a:rPr lang="nb-NO" baseline="0"/>
              <a:t> mot Statsobligasjoner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Selskapsobligasjoner!$CF$72</c:f>
              <c:strCache>
                <c:ptCount val="1"/>
                <c:pt idx="0">
                  <c:v>Aksjer, Barclays Corporate Bond Index, eiendomsaksjer og unotert eiendom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Selskapsobligasjoner!$CF$74:$CF$123</c:f>
              <c:numCache>
                <c:formatCode>0.00</c:formatCode>
                <c:ptCount val="50"/>
                <c:pt idx="0">
                  <c:v>0.0675396557135904</c:v>
                </c:pt>
                <c:pt idx="1">
                  <c:v>0.0676800667506723</c:v>
                </c:pt>
                <c:pt idx="2">
                  <c:v>0.0680995628456672</c:v>
                </c:pt>
                <c:pt idx="3">
                  <c:v>0.0687957229063035</c:v>
                </c:pt>
                <c:pt idx="4">
                  <c:v>0.0698171899958454</c:v>
                </c:pt>
                <c:pt idx="5">
                  <c:v>0.0711725546618006</c:v>
                </c:pt>
                <c:pt idx="6">
                  <c:v>0.0728431811820019</c:v>
                </c:pt>
                <c:pt idx="7">
                  <c:v>0.0748079510600099</c:v>
                </c:pt>
                <c:pt idx="8">
                  <c:v>0.0770443640270698</c:v>
                </c:pt>
                <c:pt idx="9">
                  <c:v>0.0795295071299351</c:v>
                </c:pt>
                <c:pt idx="10">
                  <c:v>0.0822408351719575</c:v>
                </c:pt>
                <c:pt idx="11">
                  <c:v>0.0851567462077296</c:v>
                </c:pt>
                <c:pt idx="12">
                  <c:v>0.0882571545538478</c:v>
                </c:pt>
                <c:pt idx="13">
                  <c:v>0.0915328500188141</c:v>
                </c:pt>
                <c:pt idx="14">
                  <c:v>0.0949708865064279</c:v>
                </c:pt>
                <c:pt idx="15">
                  <c:v>0.0985542758265314</c:v>
                </c:pt>
                <c:pt idx="16">
                  <c:v>0.102267739938811</c:v>
                </c:pt>
                <c:pt idx="17">
                  <c:v>0.106097621694918</c:v>
                </c:pt>
                <c:pt idx="18">
                  <c:v>0.110031765300155</c:v>
                </c:pt>
                <c:pt idx="19">
                  <c:v>0.114059382645376</c:v>
                </c:pt>
                <c:pt idx="20">
                  <c:v>0.118170916525367</c:v>
                </c:pt>
                <c:pt idx="21">
                  <c:v>0.12235790781176</c:v>
                </c:pt>
                <c:pt idx="22">
                  <c:v>0.126612870768822</c:v>
                </c:pt>
                <c:pt idx="23">
                  <c:v>0.130929178692905</c:v>
                </c:pt>
                <c:pt idx="24">
                  <c:v>0.135300960716102</c:v>
                </c:pt>
                <c:pt idx="25">
                  <c:v>0.139723009761552</c:v>
                </c:pt>
                <c:pt idx="26">
                  <c:v>0.144190701127286</c:v>
                </c:pt>
                <c:pt idx="27">
                  <c:v>0.148699920897609</c:v>
                </c:pt>
                <c:pt idx="28">
                  <c:v>0.153247003256041</c:v>
                </c:pt>
                <c:pt idx="29">
                  <c:v>0.157828675745519</c:v>
                </c:pt>
                <c:pt idx="30">
                  <c:v>0.162442011551312</c:v>
                </c:pt>
                <c:pt idx="31">
                  <c:v>0.167084387944278</c:v>
                </c:pt>
                <c:pt idx="32">
                  <c:v>0.171753450099893</c:v>
                </c:pt>
                <c:pt idx="33">
                  <c:v>0.176447079591429</c:v>
                </c:pt>
                <c:pt idx="34">
                  <c:v>0.181163366937405</c:v>
                </c:pt>
                <c:pt idx="35">
                  <c:v>0.185900587660381</c:v>
                </c:pt>
                <c:pt idx="36">
                  <c:v>0.190657181384489</c:v>
                </c:pt>
                <c:pt idx="37">
                  <c:v>0.195431733562147</c:v>
                </c:pt>
                <c:pt idx="38">
                  <c:v>0.200222959476079</c:v>
                </c:pt>
                <c:pt idx="39">
                  <c:v>0.205029690211535</c:v>
                </c:pt>
                <c:pt idx="40">
                  <c:v>0.209850860335957</c:v>
                </c:pt>
                <c:pt idx="41">
                  <c:v>0.214685497059932</c:v>
                </c:pt>
                <c:pt idx="42">
                  <c:v>0.219532710684818</c:v>
                </c:pt>
                <c:pt idx="43">
                  <c:v>0.224391686169526</c:v>
                </c:pt>
                <c:pt idx="44">
                  <c:v>0.229264509372189</c:v>
                </c:pt>
                <c:pt idx="45">
                  <c:v>0.234186177031518</c:v>
                </c:pt>
                <c:pt idx="46">
                  <c:v>0.239164439039117</c:v>
                </c:pt>
                <c:pt idx="47">
                  <c:v>0.244195834162756</c:v>
                </c:pt>
                <c:pt idx="48">
                  <c:v>0.249277145116203</c:v>
                </c:pt>
                <c:pt idx="49">
                  <c:v>0.254405380967926</c:v>
                </c:pt>
              </c:numCache>
            </c:numRef>
          </c:xVal>
          <c:yVal>
            <c:numRef>
              <c:f>Selskapsobligasjoner!$CG$74:$CG$123</c:f>
              <c:numCache>
                <c:formatCode>0.00</c:formatCode>
                <c:ptCount val="50"/>
                <c:pt idx="0">
                  <c:v>0.0292984236975517</c:v>
                </c:pt>
                <c:pt idx="1">
                  <c:v>0.0323478120081428</c:v>
                </c:pt>
                <c:pt idx="2">
                  <c:v>0.035397200318737</c:v>
                </c:pt>
                <c:pt idx="3">
                  <c:v>0.0384465886293312</c:v>
                </c:pt>
                <c:pt idx="4">
                  <c:v>0.0414959769399256</c:v>
                </c:pt>
                <c:pt idx="5">
                  <c:v>0.0445453652505199</c:v>
                </c:pt>
                <c:pt idx="6">
                  <c:v>0.0475947535611142</c:v>
                </c:pt>
                <c:pt idx="7">
                  <c:v>0.0506441418717082</c:v>
                </c:pt>
                <c:pt idx="8">
                  <c:v>0.0536935301823022</c:v>
                </c:pt>
                <c:pt idx="9">
                  <c:v>0.0567429184928963</c:v>
                </c:pt>
                <c:pt idx="10">
                  <c:v>0.0597923068034902</c:v>
                </c:pt>
                <c:pt idx="11">
                  <c:v>0.0628416951140841</c:v>
                </c:pt>
                <c:pt idx="12">
                  <c:v>0.0658910834246781</c:v>
                </c:pt>
                <c:pt idx="13">
                  <c:v>0.0689404717352718</c:v>
                </c:pt>
                <c:pt idx="14">
                  <c:v>0.0719898600458656</c:v>
                </c:pt>
                <c:pt idx="15">
                  <c:v>0.0750392483564593</c:v>
                </c:pt>
                <c:pt idx="16">
                  <c:v>0.0780886366670529</c:v>
                </c:pt>
                <c:pt idx="17">
                  <c:v>0.0811380249776467</c:v>
                </c:pt>
                <c:pt idx="18">
                  <c:v>0.0841874132882404</c:v>
                </c:pt>
                <c:pt idx="19">
                  <c:v>0.0872368015988341</c:v>
                </c:pt>
                <c:pt idx="20">
                  <c:v>0.0902861899094278</c:v>
                </c:pt>
                <c:pt idx="21">
                  <c:v>0.0933355782200216</c:v>
                </c:pt>
                <c:pt idx="22">
                  <c:v>0.0963849665306152</c:v>
                </c:pt>
                <c:pt idx="23">
                  <c:v>0.0994343548412089</c:v>
                </c:pt>
                <c:pt idx="24">
                  <c:v>0.102483743151803</c:v>
                </c:pt>
                <c:pt idx="25">
                  <c:v>0.105533131462396</c:v>
                </c:pt>
                <c:pt idx="26">
                  <c:v>0.10858251977299</c:v>
                </c:pt>
                <c:pt idx="27">
                  <c:v>0.111631908083584</c:v>
                </c:pt>
                <c:pt idx="28">
                  <c:v>0.114681296394177</c:v>
                </c:pt>
                <c:pt idx="29">
                  <c:v>0.117730684704771</c:v>
                </c:pt>
                <c:pt idx="30">
                  <c:v>0.120780073015365</c:v>
                </c:pt>
                <c:pt idx="31">
                  <c:v>0.123829461325959</c:v>
                </c:pt>
                <c:pt idx="32">
                  <c:v>0.126878849636552</c:v>
                </c:pt>
                <c:pt idx="33">
                  <c:v>0.129928237947146</c:v>
                </c:pt>
                <c:pt idx="34">
                  <c:v>0.13297762625774</c:v>
                </c:pt>
                <c:pt idx="35">
                  <c:v>0.136027014568334</c:v>
                </c:pt>
                <c:pt idx="36">
                  <c:v>0.139076402878927</c:v>
                </c:pt>
                <c:pt idx="37">
                  <c:v>0.142125791189521</c:v>
                </c:pt>
                <c:pt idx="38">
                  <c:v>0.145175179500115</c:v>
                </c:pt>
                <c:pt idx="39">
                  <c:v>0.148224567810708</c:v>
                </c:pt>
                <c:pt idx="40">
                  <c:v>0.151273956121302</c:v>
                </c:pt>
                <c:pt idx="41">
                  <c:v>0.154323344431896</c:v>
                </c:pt>
                <c:pt idx="42">
                  <c:v>0.15737273274249</c:v>
                </c:pt>
                <c:pt idx="43">
                  <c:v>0.160422121053083</c:v>
                </c:pt>
                <c:pt idx="44">
                  <c:v>0.163471509363677</c:v>
                </c:pt>
                <c:pt idx="45">
                  <c:v>0.16652089767427</c:v>
                </c:pt>
                <c:pt idx="46">
                  <c:v>0.169570285984864</c:v>
                </c:pt>
                <c:pt idx="47">
                  <c:v>0.172619674295457</c:v>
                </c:pt>
                <c:pt idx="48">
                  <c:v>0.17566906260605</c:v>
                </c:pt>
                <c:pt idx="49">
                  <c:v>0.178718450916667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Selskapsobligasjoner!$CI$72</c:f>
              <c:strCache>
                <c:ptCount val="1"/>
                <c:pt idx="0">
                  <c:v>Aksjer, OM Benchmark bonds, eiendomsaksjer og unotert eiendom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Selskapsobligasjoner!$CI$74:$CI$123</c:f>
              <c:numCache>
                <c:formatCode>[=0]0;[&gt;0]0.00</c:formatCode>
                <c:ptCount val="50"/>
                <c:pt idx="0">
                  <c:v>0.0274637465300846</c:v>
                </c:pt>
                <c:pt idx="1">
                  <c:v>0.0297726944390073</c:v>
                </c:pt>
                <c:pt idx="2">
                  <c:v>0.0331783634277597</c:v>
                </c:pt>
                <c:pt idx="3">
                  <c:v>0.0368217836614445</c:v>
                </c:pt>
                <c:pt idx="4">
                  <c:v>0.0406390599172231</c:v>
                </c:pt>
                <c:pt idx="5">
                  <c:v>0.0445855595073199</c:v>
                </c:pt>
                <c:pt idx="6">
                  <c:v>0.0486303888539486</c:v>
                </c:pt>
                <c:pt idx="7">
                  <c:v>0.0527758955058967</c:v>
                </c:pt>
                <c:pt idx="8">
                  <c:v>0.0570343955677171</c:v>
                </c:pt>
                <c:pt idx="9">
                  <c:v>0.0613976727668334</c:v>
                </c:pt>
                <c:pt idx="10">
                  <c:v>0.0658449009162766</c:v>
                </c:pt>
                <c:pt idx="11">
                  <c:v>0.070360163048761</c:v>
                </c:pt>
                <c:pt idx="12">
                  <c:v>0.0749311612341951</c:v>
                </c:pt>
                <c:pt idx="13">
                  <c:v>0.0795482879491727</c:v>
                </c:pt>
                <c:pt idx="14">
                  <c:v>0.084203955485873</c:v>
                </c:pt>
                <c:pt idx="15">
                  <c:v>0.0888921083976078</c:v>
                </c:pt>
                <c:pt idx="16">
                  <c:v>0.0936078659267479</c:v>
                </c:pt>
                <c:pt idx="17">
                  <c:v>0.0983472572237314</c:v>
                </c:pt>
                <c:pt idx="18">
                  <c:v>0.103107023308717</c:v>
                </c:pt>
                <c:pt idx="19">
                  <c:v>0.107884467463212</c:v>
                </c:pt>
                <c:pt idx="20">
                  <c:v>0.112677341094561</c:v>
                </c:pt>
                <c:pt idx="21">
                  <c:v>0.117483755832634</c:v>
                </c:pt>
                <c:pt idx="22">
                  <c:v>0.122302115210764</c:v>
                </c:pt>
                <c:pt idx="23">
                  <c:v>0.127131061104651</c:v>
                </c:pt>
                <c:pt idx="24">
                  <c:v>0.131969431393202</c:v>
                </c:pt>
                <c:pt idx="25">
                  <c:v>0.136816226226929</c:v>
                </c:pt>
                <c:pt idx="26">
                  <c:v>0.141670580953825</c:v>
                </c:pt>
                <c:pt idx="27">
                  <c:v>0.146531744235483</c:v>
                </c:pt>
                <c:pt idx="28">
                  <c:v>0.151399060240395</c:v>
                </c:pt>
                <c:pt idx="29">
                  <c:v>0.156271954063227</c:v>
                </c:pt>
                <c:pt idx="30">
                  <c:v>0.16114991971418</c:v>
                </c:pt>
                <c:pt idx="31">
                  <c:v>0.166032510169294</c:v>
                </c:pt>
                <c:pt idx="32">
                  <c:v>0.170919329083722</c:v>
                </c:pt>
                <c:pt idx="33">
                  <c:v>0.1758100238548</c:v>
                </c:pt>
                <c:pt idx="34">
                  <c:v>0.180704279786904</c:v>
                </c:pt>
                <c:pt idx="35">
                  <c:v>0.185601815160481</c:v>
                </c:pt>
                <c:pt idx="36">
                  <c:v>0.190502377046874</c:v>
                </c:pt>
                <c:pt idx="37">
                  <c:v>0.195405737741337</c:v>
                </c:pt>
                <c:pt idx="38">
                  <c:v>0.200311691710809</c:v>
                </c:pt>
                <c:pt idx="39">
                  <c:v>0.205220052972264</c:v>
                </c:pt>
                <c:pt idx="40">
                  <c:v>0.210130652832741</c:v>
                </c:pt>
                <c:pt idx="41">
                  <c:v>0.215043337934409</c:v>
                </c:pt>
                <c:pt idx="42">
                  <c:v>0.219957968557889</c:v>
                </c:pt>
                <c:pt idx="43">
                  <c:v>0.224874417145075</c:v>
                </c:pt>
                <c:pt idx="44">
                  <c:v>0.229792567009126</c:v>
                </c:pt>
                <c:pt idx="45">
                  <c:v>0.23471231120466</c:v>
                </c:pt>
                <c:pt idx="46">
                  <c:v>0.239633551535476</c:v>
                </c:pt>
                <c:pt idx="47">
                  <c:v>0.244556197680738</c:v>
                </c:pt>
                <c:pt idx="48">
                  <c:v>0.249480166423502</c:v>
                </c:pt>
                <c:pt idx="49">
                  <c:v>0.254405380967926</c:v>
                </c:pt>
              </c:numCache>
            </c:numRef>
          </c:xVal>
          <c:yVal>
            <c:numRef>
              <c:f>Selskapsobligasjoner!$CJ$74:$CJ$123</c:f>
              <c:numCache>
                <c:formatCode>[=0]0;[&gt;0]0.00</c:formatCode>
                <c:ptCount val="50"/>
                <c:pt idx="0">
                  <c:v>0.052281343736282</c:v>
                </c:pt>
                <c:pt idx="1">
                  <c:v>0.0548616928624121</c:v>
                </c:pt>
                <c:pt idx="2">
                  <c:v>0.0574420419885425</c:v>
                </c:pt>
                <c:pt idx="3">
                  <c:v>0.0600223911146729</c:v>
                </c:pt>
                <c:pt idx="4">
                  <c:v>0.0626027402408035</c:v>
                </c:pt>
                <c:pt idx="5">
                  <c:v>0.0651830893669339</c:v>
                </c:pt>
                <c:pt idx="6">
                  <c:v>0.0677634384930643</c:v>
                </c:pt>
                <c:pt idx="7">
                  <c:v>0.0703437876191944</c:v>
                </c:pt>
                <c:pt idx="8">
                  <c:v>0.0729241367453243</c:v>
                </c:pt>
                <c:pt idx="9">
                  <c:v>0.0755044858714542</c:v>
                </c:pt>
                <c:pt idx="10">
                  <c:v>0.0780848349975841</c:v>
                </c:pt>
                <c:pt idx="11">
                  <c:v>0.0806651841237141</c:v>
                </c:pt>
                <c:pt idx="12">
                  <c:v>0.0832455332498439</c:v>
                </c:pt>
                <c:pt idx="13">
                  <c:v>0.0858258823759737</c:v>
                </c:pt>
                <c:pt idx="14">
                  <c:v>0.0884062315021037</c:v>
                </c:pt>
                <c:pt idx="15">
                  <c:v>0.0909865806282336</c:v>
                </c:pt>
                <c:pt idx="16">
                  <c:v>0.0935669297543635</c:v>
                </c:pt>
                <c:pt idx="17">
                  <c:v>0.0961472788804933</c:v>
                </c:pt>
                <c:pt idx="18">
                  <c:v>0.0987276280066232</c:v>
                </c:pt>
                <c:pt idx="19">
                  <c:v>0.101307977132753</c:v>
                </c:pt>
                <c:pt idx="20">
                  <c:v>0.103888326258883</c:v>
                </c:pt>
                <c:pt idx="21">
                  <c:v>0.106468675385013</c:v>
                </c:pt>
                <c:pt idx="22">
                  <c:v>0.109049024511143</c:v>
                </c:pt>
                <c:pt idx="23">
                  <c:v>0.111629373637273</c:v>
                </c:pt>
                <c:pt idx="24">
                  <c:v>0.114209722763403</c:v>
                </c:pt>
                <c:pt idx="25">
                  <c:v>0.116790071889532</c:v>
                </c:pt>
                <c:pt idx="26">
                  <c:v>0.119370421015662</c:v>
                </c:pt>
                <c:pt idx="27">
                  <c:v>0.121950770141792</c:v>
                </c:pt>
                <c:pt idx="28">
                  <c:v>0.124531119267922</c:v>
                </c:pt>
                <c:pt idx="29">
                  <c:v>0.127111468394052</c:v>
                </c:pt>
                <c:pt idx="30">
                  <c:v>0.129691817520182</c:v>
                </c:pt>
                <c:pt idx="31">
                  <c:v>0.132272166646312</c:v>
                </c:pt>
                <c:pt idx="32">
                  <c:v>0.134852515772442</c:v>
                </c:pt>
                <c:pt idx="33">
                  <c:v>0.137432864898572</c:v>
                </c:pt>
                <c:pt idx="34">
                  <c:v>0.140013214024701</c:v>
                </c:pt>
                <c:pt idx="35">
                  <c:v>0.142593563150831</c:v>
                </c:pt>
                <c:pt idx="36">
                  <c:v>0.145173912276961</c:v>
                </c:pt>
                <c:pt idx="37">
                  <c:v>0.147754261403091</c:v>
                </c:pt>
                <c:pt idx="38">
                  <c:v>0.150334610529221</c:v>
                </c:pt>
                <c:pt idx="39">
                  <c:v>0.152914959655351</c:v>
                </c:pt>
                <c:pt idx="40">
                  <c:v>0.155495308781481</c:v>
                </c:pt>
                <c:pt idx="41">
                  <c:v>0.158075657907611</c:v>
                </c:pt>
                <c:pt idx="42">
                  <c:v>0.160656007033741</c:v>
                </c:pt>
                <c:pt idx="43">
                  <c:v>0.16323635615987</c:v>
                </c:pt>
                <c:pt idx="44">
                  <c:v>0.165816705286</c:v>
                </c:pt>
                <c:pt idx="45">
                  <c:v>0.16839705441213</c:v>
                </c:pt>
                <c:pt idx="46">
                  <c:v>0.17097740353826</c:v>
                </c:pt>
                <c:pt idx="47">
                  <c:v>0.17355775266439</c:v>
                </c:pt>
                <c:pt idx="48">
                  <c:v>0.17613810179052</c:v>
                </c:pt>
                <c:pt idx="49">
                  <c:v>0.178718450916667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Selskapsobligasjoner!$CL$72</c:f>
              <c:strCache>
                <c:ptCount val="1"/>
                <c:pt idx="0">
                  <c:v>Aksjer, S&amp;P Investment Grade Corporate Bond Index, eiendomsaksjer og unotert eiendom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Selskapsobligasjoner!$CL$74:$CL$123</c:f>
              <c:numCache>
                <c:formatCode>0.00</c:formatCode>
                <c:ptCount val="50"/>
                <c:pt idx="0">
                  <c:v>0.0102353726143191</c:v>
                </c:pt>
                <c:pt idx="1">
                  <c:v>0.0125652618213593</c:v>
                </c:pt>
                <c:pt idx="2">
                  <c:v>0.0155696796158484</c:v>
                </c:pt>
                <c:pt idx="3">
                  <c:v>0.0192011496554884</c:v>
                </c:pt>
                <c:pt idx="4">
                  <c:v>0.0233415847099909</c:v>
                </c:pt>
                <c:pt idx="5">
                  <c:v>0.027764207342977</c:v>
                </c:pt>
                <c:pt idx="6">
                  <c:v>0.0323535012931046</c:v>
                </c:pt>
                <c:pt idx="7">
                  <c:v>0.0370726494321423</c:v>
                </c:pt>
                <c:pt idx="8">
                  <c:v>0.0419151460645633</c:v>
                </c:pt>
                <c:pt idx="9">
                  <c:v>0.0468432891823419</c:v>
                </c:pt>
                <c:pt idx="10">
                  <c:v>0.0518326552603576</c:v>
                </c:pt>
                <c:pt idx="11">
                  <c:v>0.0568671319777008</c:v>
                </c:pt>
                <c:pt idx="12">
                  <c:v>0.0619357197868173</c:v>
                </c:pt>
                <c:pt idx="13">
                  <c:v>0.0670306811077191</c:v>
                </c:pt>
                <c:pt idx="14">
                  <c:v>0.0721464286859023</c:v>
                </c:pt>
                <c:pt idx="15">
                  <c:v>0.0772788345707084</c:v>
                </c:pt>
                <c:pt idx="16">
                  <c:v>0.0824247869951483</c:v>
                </c:pt>
                <c:pt idx="17">
                  <c:v>0.0875818981747704</c:v>
                </c:pt>
                <c:pt idx="18">
                  <c:v>0.0927483067376857</c:v>
                </c:pt>
                <c:pt idx="19">
                  <c:v>0.0979225411007641</c:v>
                </c:pt>
                <c:pt idx="20">
                  <c:v>0.103103423059887</c:v>
                </c:pt>
                <c:pt idx="21">
                  <c:v>0.108289998503154</c:v>
                </c:pt>
                <c:pt idx="22">
                  <c:v>0.113481486785606</c:v>
                </c:pt>
                <c:pt idx="23">
                  <c:v>0.118677243178471</c:v>
                </c:pt>
                <c:pt idx="24">
                  <c:v>0.123876730631398</c:v>
                </c:pt>
                <c:pt idx="25">
                  <c:v>0.129079498269545</c:v>
                </c:pt>
                <c:pt idx="26">
                  <c:v>0.134285164829265</c:v>
                </c:pt>
                <c:pt idx="27">
                  <c:v>0.139493405761858</c:v>
                </c:pt>
                <c:pt idx="28">
                  <c:v>0.144703943094067</c:v>
                </c:pt>
                <c:pt idx="29">
                  <c:v>0.149916537383344</c:v>
                </c:pt>
                <c:pt idx="30">
                  <c:v>0.155130981280865</c:v>
                </c:pt>
                <c:pt idx="31">
                  <c:v>0.160347094340458</c:v>
                </c:pt>
                <c:pt idx="32">
                  <c:v>0.16556471880145</c:v>
                </c:pt>
                <c:pt idx="33">
                  <c:v>0.170783716139129</c:v>
                </c:pt>
                <c:pt idx="34">
                  <c:v>0.176003964224928</c:v>
                </c:pt>
                <c:pt idx="35">
                  <c:v>0.181225354974408</c:v>
                </c:pt>
                <c:pt idx="36">
                  <c:v>0.186447792388171</c:v>
                </c:pt>
                <c:pt idx="37">
                  <c:v>0.191671190911302</c:v>
                </c:pt>
                <c:pt idx="38">
                  <c:v>0.196895474052611</c:v>
                </c:pt>
                <c:pt idx="39">
                  <c:v>0.202120573216978</c:v>
                </c:pt>
                <c:pt idx="40">
                  <c:v>0.207346426713432</c:v>
                </c:pt>
                <c:pt idx="41">
                  <c:v>0.212572978908914</c:v>
                </c:pt>
                <c:pt idx="42">
                  <c:v>0.217800179503374</c:v>
                </c:pt>
                <c:pt idx="43">
                  <c:v>0.223027982906419</c:v>
                </c:pt>
                <c:pt idx="44">
                  <c:v>0.228256347699296</c:v>
                </c:pt>
                <c:pt idx="45">
                  <c:v>0.233485236168905</c:v>
                </c:pt>
                <c:pt idx="46">
                  <c:v>0.238714613902854</c:v>
                </c:pt>
                <c:pt idx="47">
                  <c:v>0.243944449436423</c:v>
                </c:pt>
                <c:pt idx="48">
                  <c:v>0.249174713943855</c:v>
                </c:pt>
                <c:pt idx="49">
                  <c:v>0.254405380967926</c:v>
                </c:pt>
              </c:numCache>
            </c:numRef>
          </c:xVal>
          <c:yVal>
            <c:numRef>
              <c:f>Selskapsobligasjoner!$CM$74:$CM$123</c:f>
              <c:numCache>
                <c:formatCode>0.00</c:formatCode>
                <c:ptCount val="50"/>
                <c:pt idx="0">
                  <c:v>0.0464086179206197</c:v>
                </c:pt>
                <c:pt idx="1">
                  <c:v>0.0491088185940072</c:v>
                </c:pt>
                <c:pt idx="2">
                  <c:v>0.0518090192673932</c:v>
                </c:pt>
                <c:pt idx="3">
                  <c:v>0.0545092199407797</c:v>
                </c:pt>
                <c:pt idx="4">
                  <c:v>0.057209420614166</c:v>
                </c:pt>
                <c:pt idx="5">
                  <c:v>0.0599096212875521</c:v>
                </c:pt>
                <c:pt idx="6">
                  <c:v>0.0626098219609386</c:v>
                </c:pt>
                <c:pt idx="7">
                  <c:v>0.0653100226343239</c:v>
                </c:pt>
                <c:pt idx="8">
                  <c:v>0.0680102233077092</c:v>
                </c:pt>
                <c:pt idx="9">
                  <c:v>0.0707104239810944</c:v>
                </c:pt>
                <c:pt idx="10">
                  <c:v>0.07341062465448</c:v>
                </c:pt>
                <c:pt idx="11">
                  <c:v>0.0761108253278651</c:v>
                </c:pt>
                <c:pt idx="12">
                  <c:v>0.0788110260012505</c:v>
                </c:pt>
                <c:pt idx="13">
                  <c:v>0.0815112266746359</c:v>
                </c:pt>
                <c:pt idx="14">
                  <c:v>0.0842114273480212</c:v>
                </c:pt>
                <c:pt idx="15">
                  <c:v>0.0869116280214065</c:v>
                </c:pt>
                <c:pt idx="16">
                  <c:v>0.089611828694792</c:v>
                </c:pt>
                <c:pt idx="17">
                  <c:v>0.0923120293681773</c:v>
                </c:pt>
                <c:pt idx="18">
                  <c:v>0.0950122300415627</c:v>
                </c:pt>
                <c:pt idx="19">
                  <c:v>0.0977124307149462</c:v>
                </c:pt>
                <c:pt idx="20">
                  <c:v>0.100412631388331</c:v>
                </c:pt>
                <c:pt idx="21">
                  <c:v>0.103112832061717</c:v>
                </c:pt>
                <c:pt idx="22">
                  <c:v>0.105813032735102</c:v>
                </c:pt>
                <c:pt idx="23">
                  <c:v>0.108513233408487</c:v>
                </c:pt>
                <c:pt idx="24">
                  <c:v>0.111213434081872</c:v>
                </c:pt>
                <c:pt idx="25">
                  <c:v>0.113913634755258</c:v>
                </c:pt>
                <c:pt idx="26">
                  <c:v>0.116613835428643</c:v>
                </c:pt>
                <c:pt idx="27">
                  <c:v>0.119314036102032</c:v>
                </c:pt>
                <c:pt idx="28">
                  <c:v>0.122014236775418</c:v>
                </c:pt>
                <c:pt idx="29">
                  <c:v>0.124714437448803</c:v>
                </c:pt>
                <c:pt idx="30">
                  <c:v>0.127414638122189</c:v>
                </c:pt>
                <c:pt idx="31">
                  <c:v>0.130114838795574</c:v>
                </c:pt>
                <c:pt idx="32">
                  <c:v>0.132815039468959</c:v>
                </c:pt>
                <c:pt idx="33">
                  <c:v>0.135515240142345</c:v>
                </c:pt>
                <c:pt idx="34">
                  <c:v>0.13821544081573</c:v>
                </c:pt>
                <c:pt idx="35">
                  <c:v>0.140915641489116</c:v>
                </c:pt>
                <c:pt idx="36">
                  <c:v>0.143615842162501</c:v>
                </c:pt>
                <c:pt idx="37">
                  <c:v>0.146316042835886</c:v>
                </c:pt>
                <c:pt idx="38">
                  <c:v>0.149016243509272</c:v>
                </c:pt>
                <c:pt idx="39">
                  <c:v>0.151716444182657</c:v>
                </c:pt>
                <c:pt idx="40">
                  <c:v>0.154416644856043</c:v>
                </c:pt>
                <c:pt idx="41">
                  <c:v>0.157116845529428</c:v>
                </c:pt>
                <c:pt idx="42">
                  <c:v>0.159817046202814</c:v>
                </c:pt>
                <c:pt idx="43">
                  <c:v>0.162517246876199</c:v>
                </c:pt>
                <c:pt idx="44">
                  <c:v>0.165217447549584</c:v>
                </c:pt>
                <c:pt idx="45">
                  <c:v>0.16791764822297</c:v>
                </c:pt>
                <c:pt idx="46">
                  <c:v>0.170617848896355</c:v>
                </c:pt>
                <c:pt idx="47">
                  <c:v>0.17331804956974</c:v>
                </c:pt>
                <c:pt idx="48">
                  <c:v>0.176018250243126</c:v>
                </c:pt>
                <c:pt idx="49">
                  <c:v>0.178718450916667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8643216"/>
        <c:axId val="2138219312"/>
      </c:scatterChart>
      <c:valAx>
        <c:axId val="-2098643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Standardavvik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8219312"/>
        <c:crosses val="autoZero"/>
        <c:crossBetween val="midCat"/>
      </c:valAx>
      <c:valAx>
        <c:axId val="213821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8643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Selskapsobligasjoner Norge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Selskapsobligasjoner!$CY$19</c:f>
              <c:strCache>
                <c:ptCount val="1"/>
                <c:pt idx="0">
                  <c:v>Aksjer, selskapsobligasjoner, eiendomsaksjer og unotert eiendom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Selskapsobligasjoner!$CX$21:$CX$70</c:f>
              <c:numCache>
                <c:formatCode>General</c:formatCode>
                <c:ptCount val="50"/>
                <c:pt idx="0">
                  <c:v>0.115020284756999</c:v>
                </c:pt>
                <c:pt idx="1">
                  <c:v>0.115260508579328</c:v>
                </c:pt>
                <c:pt idx="2">
                  <c:v>0.115978194653641</c:v>
                </c:pt>
                <c:pt idx="3">
                  <c:v>0.117164569290543</c:v>
                </c:pt>
                <c:pt idx="4">
                  <c:v>0.118762823174152</c:v>
                </c:pt>
                <c:pt idx="5">
                  <c:v>0.120485068987359</c:v>
                </c:pt>
                <c:pt idx="6">
                  <c:v>0.122278191743025</c:v>
                </c:pt>
                <c:pt idx="7">
                  <c:v>0.124139120141319</c:v>
                </c:pt>
                <c:pt idx="8">
                  <c:v>0.12606485144337</c:v>
                </c:pt>
                <c:pt idx="9">
                  <c:v>0.128052462045361</c:v>
                </c:pt>
                <c:pt idx="10">
                  <c:v>0.130103716661806</c:v>
                </c:pt>
                <c:pt idx="11">
                  <c:v>0.132253477826789</c:v>
                </c:pt>
                <c:pt idx="12">
                  <c:v>0.13450537350219</c:v>
                </c:pt>
                <c:pt idx="13">
                  <c:v>0.136854362006709</c:v>
                </c:pt>
                <c:pt idx="14">
                  <c:v>0.139295531497533</c:v>
                </c:pt>
                <c:pt idx="15">
                  <c:v>0.141824122016369</c:v>
                </c:pt>
                <c:pt idx="16">
                  <c:v>0.144435542273586</c:v>
                </c:pt>
                <c:pt idx="17">
                  <c:v>0.147125381745071</c:v>
                </c:pt>
                <c:pt idx="18">
                  <c:v>0.149889418675963</c:v>
                </c:pt>
                <c:pt idx="19">
                  <c:v>0.152723624577274</c:v>
                </c:pt>
                <c:pt idx="20">
                  <c:v>0.155624165773313</c:v>
                </c:pt>
                <c:pt idx="21">
                  <c:v>0.158608730509649</c:v>
                </c:pt>
                <c:pt idx="22">
                  <c:v>0.161952773083405</c:v>
                </c:pt>
                <c:pt idx="23">
                  <c:v>0.165720292452351</c:v>
                </c:pt>
                <c:pt idx="24">
                  <c:v>0.169883116457009</c:v>
                </c:pt>
                <c:pt idx="25">
                  <c:v>0.174412942436517</c:v>
                </c:pt>
                <c:pt idx="26">
                  <c:v>0.179281953991883</c:v>
                </c:pt>
                <c:pt idx="27">
                  <c:v>0.184463294100741</c:v>
                </c:pt>
                <c:pt idx="28">
                  <c:v>0.189931403457697</c:v>
                </c:pt>
                <c:pt idx="29">
                  <c:v>0.195662240797477</c:v>
                </c:pt>
                <c:pt idx="30">
                  <c:v>0.201633405550604</c:v>
                </c:pt>
                <c:pt idx="31">
                  <c:v>0.207824183625353</c:v>
                </c:pt>
                <c:pt idx="32">
                  <c:v>0.214215535549408</c:v>
                </c:pt>
                <c:pt idx="33">
                  <c:v>0.220790043587704</c:v>
                </c:pt>
                <c:pt idx="34">
                  <c:v>0.227531831464888</c:v>
                </c:pt>
                <c:pt idx="35">
                  <c:v>0.234426467399987</c:v>
                </c:pt>
                <c:pt idx="36">
                  <c:v>0.241460858548696</c:v>
                </c:pt>
                <c:pt idx="37">
                  <c:v>0.248623142748369</c:v>
                </c:pt>
                <c:pt idx="38">
                  <c:v>0.255902581688115</c:v>
                </c:pt>
                <c:pt idx="39">
                  <c:v>0.263289458248474</c:v>
                </c:pt>
                <c:pt idx="40">
                  <c:v>0.270774979716503</c:v>
                </c:pt>
                <c:pt idx="41">
                  <c:v>0.278351187821671</c:v>
                </c:pt>
                <c:pt idx="42">
                  <c:v>0.286010875996986</c:v>
                </c:pt>
                <c:pt idx="43">
                  <c:v>0.293747513897491</c:v>
                </c:pt>
                <c:pt idx="44">
                  <c:v>0.301555178962185</c:v>
                </c:pt>
                <c:pt idx="45">
                  <c:v>0.309428494651736</c:v>
                </c:pt>
                <c:pt idx="46">
                  <c:v>0.317362574906885</c:v>
                </c:pt>
                <c:pt idx="47">
                  <c:v>0.325352974331238</c:v>
                </c:pt>
                <c:pt idx="48">
                  <c:v>0.333395643592418</c:v>
                </c:pt>
                <c:pt idx="49">
                  <c:v>0.341486889547652</c:v>
                </c:pt>
              </c:numCache>
            </c:numRef>
          </c:xVal>
          <c:yVal>
            <c:numRef>
              <c:f>Selskapsobligasjoner!$CY$21:$CY$70</c:f>
              <c:numCache>
                <c:formatCode>0.000</c:formatCode>
                <c:ptCount val="50"/>
                <c:pt idx="0">
                  <c:v>0.0666036885232252</c:v>
                </c:pt>
                <c:pt idx="1">
                  <c:v>0.0695740222553993</c:v>
                </c:pt>
                <c:pt idx="2">
                  <c:v>0.0725443559875791</c:v>
                </c:pt>
                <c:pt idx="3">
                  <c:v>0.0755146897197567</c:v>
                </c:pt>
                <c:pt idx="4">
                  <c:v>0.0784850234519353</c:v>
                </c:pt>
                <c:pt idx="5">
                  <c:v>0.0814553571841148</c:v>
                </c:pt>
                <c:pt idx="6">
                  <c:v>0.0844256909162944</c:v>
                </c:pt>
                <c:pt idx="7">
                  <c:v>0.087396024648474</c:v>
                </c:pt>
                <c:pt idx="8">
                  <c:v>0.0903663583806535</c:v>
                </c:pt>
                <c:pt idx="9">
                  <c:v>0.0933366921128331</c:v>
                </c:pt>
                <c:pt idx="10">
                  <c:v>0.0963070258450123</c:v>
                </c:pt>
                <c:pt idx="11">
                  <c:v>0.0992773595771912</c:v>
                </c:pt>
                <c:pt idx="12">
                  <c:v>0.10224769330937</c:v>
                </c:pt>
                <c:pt idx="13">
                  <c:v>0.105218027041549</c:v>
                </c:pt>
                <c:pt idx="14">
                  <c:v>0.108188360773728</c:v>
                </c:pt>
                <c:pt idx="15">
                  <c:v>0.111158694505906</c:v>
                </c:pt>
                <c:pt idx="16">
                  <c:v>0.114129028238085</c:v>
                </c:pt>
                <c:pt idx="17">
                  <c:v>0.117099361970264</c:v>
                </c:pt>
                <c:pt idx="18">
                  <c:v>0.120069695702443</c:v>
                </c:pt>
                <c:pt idx="19">
                  <c:v>0.123040029434622</c:v>
                </c:pt>
                <c:pt idx="20">
                  <c:v>0.1260103631668</c:v>
                </c:pt>
                <c:pt idx="21">
                  <c:v>0.128980696898976</c:v>
                </c:pt>
                <c:pt idx="22">
                  <c:v>0.131951030631143</c:v>
                </c:pt>
                <c:pt idx="23">
                  <c:v>0.13492136436331</c:v>
                </c:pt>
                <c:pt idx="24">
                  <c:v>0.137891698095478</c:v>
                </c:pt>
                <c:pt idx="25">
                  <c:v>0.140862031827645</c:v>
                </c:pt>
                <c:pt idx="26">
                  <c:v>0.143832365559813</c:v>
                </c:pt>
                <c:pt idx="27">
                  <c:v>0.14680269929198</c:v>
                </c:pt>
                <c:pt idx="28">
                  <c:v>0.149773033024148</c:v>
                </c:pt>
                <c:pt idx="29">
                  <c:v>0.152743366756315</c:v>
                </c:pt>
                <c:pt idx="30">
                  <c:v>0.155713700488483</c:v>
                </c:pt>
                <c:pt idx="31">
                  <c:v>0.15868403422065</c:v>
                </c:pt>
                <c:pt idx="32">
                  <c:v>0.161654367952817</c:v>
                </c:pt>
                <c:pt idx="33">
                  <c:v>0.164624701684985</c:v>
                </c:pt>
                <c:pt idx="34">
                  <c:v>0.167595035417152</c:v>
                </c:pt>
                <c:pt idx="35">
                  <c:v>0.17056536914932</c:v>
                </c:pt>
                <c:pt idx="36">
                  <c:v>0.173535702881487</c:v>
                </c:pt>
                <c:pt idx="37">
                  <c:v>0.176506036613655</c:v>
                </c:pt>
                <c:pt idx="38">
                  <c:v>0.179476370345823</c:v>
                </c:pt>
                <c:pt idx="39">
                  <c:v>0.18244670407799</c:v>
                </c:pt>
                <c:pt idx="40">
                  <c:v>0.185417037810158</c:v>
                </c:pt>
                <c:pt idx="41">
                  <c:v>0.188387371542325</c:v>
                </c:pt>
                <c:pt idx="42">
                  <c:v>0.191357705274493</c:v>
                </c:pt>
                <c:pt idx="43">
                  <c:v>0.19432803900666</c:v>
                </c:pt>
                <c:pt idx="44">
                  <c:v>0.197298372738828</c:v>
                </c:pt>
                <c:pt idx="45">
                  <c:v>0.200268706470995</c:v>
                </c:pt>
                <c:pt idx="46">
                  <c:v>0.203239040203162</c:v>
                </c:pt>
                <c:pt idx="47">
                  <c:v>0.20620937393533</c:v>
                </c:pt>
                <c:pt idx="48">
                  <c:v>0.209179707667497</c:v>
                </c:pt>
                <c:pt idx="49">
                  <c:v>0.2121500414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Selskapsobligasjoner!$CY$71</c:f>
              <c:strCache>
                <c:ptCount val="1"/>
                <c:pt idx="0">
                  <c:v>Aksjer, statsobligasjoner, eiendomsaksjer og unotert eiendom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Selskapsobligasjoner!$EQ$21:$EQ$70</c:f>
              <c:numCache>
                <c:formatCode>[=0]0;[&gt;0]0.00</c:formatCode>
                <c:ptCount val="50"/>
                <c:pt idx="0">
                  <c:v>0.0335142653694891</c:v>
                </c:pt>
                <c:pt idx="1">
                  <c:v>0.0342540347343187</c:v>
                </c:pt>
                <c:pt idx="2">
                  <c:v>0.036360389264951</c:v>
                </c:pt>
                <c:pt idx="3">
                  <c:v>0.039555193361174</c:v>
                </c:pt>
                <c:pt idx="4">
                  <c:v>0.0435963336992656</c:v>
                </c:pt>
                <c:pt idx="5">
                  <c:v>0.0482717192363435</c:v>
                </c:pt>
                <c:pt idx="6">
                  <c:v>0.0534150636046039</c:v>
                </c:pt>
                <c:pt idx="7">
                  <c:v>0.0589039110549718</c:v>
                </c:pt>
                <c:pt idx="8">
                  <c:v>0.0646503211987154</c:v>
                </c:pt>
                <c:pt idx="9">
                  <c:v>0.0705914222866975</c:v>
                </c:pt>
                <c:pt idx="10">
                  <c:v>0.0766819753635583</c:v>
                </c:pt>
                <c:pt idx="11">
                  <c:v>0.0828722125650118</c:v>
                </c:pt>
                <c:pt idx="12">
                  <c:v>0.0891120813631045</c:v>
                </c:pt>
                <c:pt idx="13">
                  <c:v>0.0953895718360005</c:v>
                </c:pt>
                <c:pt idx="14">
                  <c:v>0.101697717407979</c:v>
                </c:pt>
                <c:pt idx="15">
                  <c:v>0.108031148182725</c:v>
                </c:pt>
                <c:pt idx="16">
                  <c:v>0.114385664180917</c:v>
                </c:pt>
                <c:pt idx="17">
                  <c:v>0.120757936812815</c:v>
                </c:pt>
                <c:pt idx="18">
                  <c:v>0.127145296323588</c:v>
                </c:pt>
                <c:pt idx="19">
                  <c:v>0.13354557795706</c:v>
                </c:pt>
                <c:pt idx="20">
                  <c:v>0.14001919968274</c:v>
                </c:pt>
                <c:pt idx="21">
                  <c:v>0.14684351089025</c:v>
                </c:pt>
                <c:pt idx="22">
                  <c:v>0.154008027453623</c:v>
                </c:pt>
                <c:pt idx="23">
                  <c:v>0.16146746969138</c:v>
                </c:pt>
                <c:pt idx="24">
                  <c:v>0.169182831385806</c:v>
                </c:pt>
                <c:pt idx="25">
                  <c:v>0.177120824270589</c:v>
                </c:pt>
                <c:pt idx="26">
                  <c:v>0.185254726656558</c:v>
                </c:pt>
                <c:pt idx="27">
                  <c:v>0.193560401161486</c:v>
                </c:pt>
                <c:pt idx="28">
                  <c:v>0.20201666227787</c:v>
                </c:pt>
                <c:pt idx="29">
                  <c:v>0.21060537165249</c:v>
                </c:pt>
                <c:pt idx="30">
                  <c:v>0.219310968924886</c:v>
                </c:pt>
                <c:pt idx="31">
                  <c:v>0.228120072338138</c:v>
                </c:pt>
                <c:pt idx="32">
                  <c:v>0.237021141477377</c:v>
                </c:pt>
                <c:pt idx="33">
                  <c:v>0.246004193870382</c:v>
                </c:pt>
                <c:pt idx="34">
                  <c:v>0.255060567487981</c:v>
                </c:pt>
                <c:pt idx="35">
                  <c:v>0.264182721924923</c:v>
                </c:pt>
                <c:pt idx="36">
                  <c:v>0.273364611589361</c:v>
                </c:pt>
                <c:pt idx="37">
                  <c:v>0.282605811582009</c:v>
                </c:pt>
                <c:pt idx="38">
                  <c:v>0.291902068799548</c:v>
                </c:pt>
                <c:pt idx="39">
                  <c:v>0.301248286232455</c:v>
                </c:pt>
                <c:pt idx="40">
                  <c:v>0.310639954457779</c:v>
                </c:pt>
                <c:pt idx="41">
                  <c:v>0.320073072613233</c:v>
                </c:pt>
                <c:pt idx="42">
                  <c:v>0.329544081235919</c:v>
                </c:pt>
                <c:pt idx="43">
                  <c:v>0.339049805046665</c:v>
                </c:pt>
                <c:pt idx="44">
                  <c:v>0.348587404083599</c:v>
                </c:pt>
                <c:pt idx="45">
                  <c:v>0.358154331857522</c:v>
                </c:pt>
                <c:pt idx="46">
                  <c:v>0.367748299424864</c:v>
                </c:pt>
                <c:pt idx="47">
                  <c:v>0.377367244458837</c:v>
                </c:pt>
                <c:pt idx="48">
                  <c:v>0.387009304552278</c:v>
                </c:pt>
                <c:pt idx="49">
                  <c:v>0.39667279411209</c:v>
                </c:pt>
              </c:numCache>
            </c:numRef>
          </c:xVal>
          <c:yVal>
            <c:numRef>
              <c:f>Selskapsobligasjoner!$ER$21:$ER$70</c:f>
              <c:numCache>
                <c:formatCode>[=0]0;[&gt;0]0.00</c:formatCode>
                <c:ptCount val="50"/>
                <c:pt idx="0">
                  <c:v>0.0627225180666847</c:v>
                </c:pt>
                <c:pt idx="1">
                  <c:v>0.0646021946180446</c:v>
                </c:pt>
                <c:pt idx="2">
                  <c:v>0.0664818711694047</c:v>
                </c:pt>
                <c:pt idx="3">
                  <c:v>0.0683615477207648</c:v>
                </c:pt>
                <c:pt idx="4">
                  <c:v>0.0702412242721248</c:v>
                </c:pt>
                <c:pt idx="5">
                  <c:v>0.0721209008234849</c:v>
                </c:pt>
                <c:pt idx="6">
                  <c:v>0.0740005773748452</c:v>
                </c:pt>
                <c:pt idx="7">
                  <c:v>0.075880253926205</c:v>
                </c:pt>
                <c:pt idx="8">
                  <c:v>0.0777599304775652</c:v>
                </c:pt>
                <c:pt idx="9">
                  <c:v>0.0796396070289253</c:v>
                </c:pt>
                <c:pt idx="10">
                  <c:v>0.0815192835802853</c:v>
                </c:pt>
                <c:pt idx="11">
                  <c:v>0.0833989601316454</c:v>
                </c:pt>
                <c:pt idx="12">
                  <c:v>0.0852786366830054</c:v>
                </c:pt>
                <c:pt idx="13">
                  <c:v>0.0871583132343655</c:v>
                </c:pt>
                <c:pt idx="14">
                  <c:v>0.0890379897857254</c:v>
                </c:pt>
                <c:pt idx="15">
                  <c:v>0.0909176663370855</c:v>
                </c:pt>
                <c:pt idx="16">
                  <c:v>0.0927973428884455</c:v>
                </c:pt>
                <c:pt idx="17">
                  <c:v>0.0946770194398056</c:v>
                </c:pt>
                <c:pt idx="18">
                  <c:v>0.0965566959911655</c:v>
                </c:pt>
                <c:pt idx="19">
                  <c:v>0.0984363725425256</c:v>
                </c:pt>
                <c:pt idx="20">
                  <c:v>0.100316049093886</c:v>
                </c:pt>
                <c:pt idx="21">
                  <c:v>0.102195725645245</c:v>
                </c:pt>
                <c:pt idx="22">
                  <c:v>0.104075402196605</c:v>
                </c:pt>
                <c:pt idx="23">
                  <c:v>0.105955078747964</c:v>
                </c:pt>
                <c:pt idx="24">
                  <c:v>0.107834755299324</c:v>
                </c:pt>
                <c:pt idx="25">
                  <c:v>0.109714431850684</c:v>
                </c:pt>
                <c:pt idx="26">
                  <c:v>0.111594108402044</c:v>
                </c:pt>
                <c:pt idx="27">
                  <c:v>0.113473784953403</c:v>
                </c:pt>
                <c:pt idx="28">
                  <c:v>0.115353461504763</c:v>
                </c:pt>
                <c:pt idx="29">
                  <c:v>0.117233138056123</c:v>
                </c:pt>
                <c:pt idx="30">
                  <c:v>0.119112814607482</c:v>
                </c:pt>
                <c:pt idx="31">
                  <c:v>0.120992491158842</c:v>
                </c:pt>
                <c:pt idx="32">
                  <c:v>0.122872167710202</c:v>
                </c:pt>
                <c:pt idx="33">
                  <c:v>0.124751844261561</c:v>
                </c:pt>
                <c:pt idx="34">
                  <c:v>0.126631520812921</c:v>
                </c:pt>
                <c:pt idx="35">
                  <c:v>0.128511197364281</c:v>
                </c:pt>
                <c:pt idx="36">
                  <c:v>0.130390873915641</c:v>
                </c:pt>
                <c:pt idx="37">
                  <c:v>0.132270550467</c:v>
                </c:pt>
                <c:pt idx="38">
                  <c:v>0.13415022701836</c:v>
                </c:pt>
                <c:pt idx="39">
                  <c:v>0.13602990356972</c:v>
                </c:pt>
                <c:pt idx="40">
                  <c:v>0.137909580121079</c:v>
                </c:pt>
                <c:pt idx="41">
                  <c:v>0.139789256672439</c:v>
                </c:pt>
                <c:pt idx="42">
                  <c:v>0.141668933223799</c:v>
                </c:pt>
                <c:pt idx="43">
                  <c:v>0.143548609775159</c:v>
                </c:pt>
                <c:pt idx="44">
                  <c:v>0.145428286326518</c:v>
                </c:pt>
                <c:pt idx="45">
                  <c:v>0.147307962877878</c:v>
                </c:pt>
                <c:pt idx="46">
                  <c:v>0.149187639429238</c:v>
                </c:pt>
                <c:pt idx="47">
                  <c:v>0.151067315980597</c:v>
                </c:pt>
                <c:pt idx="48">
                  <c:v>0.152946992531957</c:v>
                </c:pt>
                <c:pt idx="49">
                  <c:v>0.154826669083333</c:v>
                </c:pt>
              </c:numCache>
            </c:numRef>
          </c:yVal>
          <c:smooth val="1"/>
        </c:ser>
        <c:ser>
          <c:idx val="2"/>
          <c:order val="2"/>
          <c:tx>
            <c:v>Selskapsobligasjoner og aksjer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Selskapsobligasjoner!$CX$125:$CX$174</c:f>
              <c:numCache>
                <c:formatCode>General</c:formatCode>
                <c:ptCount val="50"/>
                <c:pt idx="0">
                  <c:v>0.148787020974583</c:v>
                </c:pt>
                <c:pt idx="1">
                  <c:v>0.148919193181526</c:v>
                </c:pt>
                <c:pt idx="2">
                  <c:v>0.149315007818635</c:v>
                </c:pt>
                <c:pt idx="3">
                  <c:v>0.149972377445374</c:v>
                </c:pt>
                <c:pt idx="4">
                  <c:v>0.1508878835694</c:v>
                </c:pt>
                <c:pt idx="5">
                  <c:v>0.152056863686531</c:v>
                </c:pt>
                <c:pt idx="6">
                  <c:v>0.153473525909232</c:v>
                </c:pt>
                <c:pt idx="7">
                  <c:v>0.15513108486224</c:v>
                </c:pt>
                <c:pt idx="8">
                  <c:v>0.157021911849129</c:v>
                </c:pt>
                <c:pt idx="9">
                  <c:v>0.159137692221764</c:v>
                </c:pt>
                <c:pt idx="10">
                  <c:v>0.161469583343973</c:v>
                </c:pt>
                <c:pt idx="11">
                  <c:v>0.16400836740721</c:v>
                </c:pt>
                <c:pt idx="12">
                  <c:v>0.166744594480829</c:v>
                </c:pt>
                <c:pt idx="13">
                  <c:v>0.16966871241413</c:v>
                </c:pt>
                <c:pt idx="14">
                  <c:v>0.172771181424034</c:v>
                </c:pt>
                <c:pt idx="15">
                  <c:v>0.176042572304939</c:v>
                </c:pt>
                <c:pt idx="16">
                  <c:v>0.179473648125617</c:v>
                </c:pt>
                <c:pt idx="17">
                  <c:v>0.183055430004114</c:v>
                </c:pt>
                <c:pt idx="18">
                  <c:v>0.186779248074189</c:v>
                </c:pt>
                <c:pt idx="19">
                  <c:v>0.190636779093183</c:v>
                </c:pt>
                <c:pt idx="20">
                  <c:v>0.194620072319332</c:v>
                </c:pt>
                <c:pt idx="21">
                  <c:v>0.198721565339135</c:v>
                </c:pt>
                <c:pt idx="22">
                  <c:v>0.202934091484859</c:v>
                </c:pt>
                <c:pt idx="23">
                  <c:v>0.207250880377936</c:v>
                </c:pt>
                <c:pt idx="24">
                  <c:v>0.211665552990488</c:v>
                </c:pt>
                <c:pt idx="25">
                  <c:v>0.216172112453951</c:v>
                </c:pt>
                <c:pt idx="26">
                  <c:v>0.22076493167515</c:v>
                </c:pt>
                <c:pt idx="27">
                  <c:v>0.225438738656333</c:v>
                </c:pt>
                <c:pt idx="28">
                  <c:v>0.230188600263086</c:v>
                </c:pt>
                <c:pt idx="29">
                  <c:v>0.235009905046349</c:v>
                </c:pt>
                <c:pt idx="30">
                  <c:v>0.239898345603726</c:v>
                </c:pt>
                <c:pt idx="31">
                  <c:v>0.244849900860936</c:v>
                </c:pt>
                <c:pt idx="32">
                  <c:v>0.249860818566079</c:v>
                </c:pt>
                <c:pt idx="33">
                  <c:v>0.254927598215861</c:v>
                </c:pt>
                <c:pt idx="34">
                  <c:v>0.260046974572669</c:v>
                </c:pt>
                <c:pt idx="35">
                  <c:v>0.265215901882569</c:v>
                </c:pt>
                <c:pt idx="36">
                  <c:v>0.270431538865322</c:v>
                </c:pt>
                <c:pt idx="37">
                  <c:v>0.275691234516883</c:v>
                </c:pt>
                <c:pt idx="38">
                  <c:v>0.280992514741078</c:v>
                </c:pt>
                <c:pt idx="39">
                  <c:v>0.286333069809063</c:v>
                </c:pt>
                <c:pt idx="40">
                  <c:v>0.291710742631711</c:v>
                </c:pt>
                <c:pt idx="41">
                  <c:v>0.297123517820285</c:v>
                </c:pt>
                <c:pt idx="42">
                  <c:v>0.302569511503975</c:v>
                </c:pt>
                <c:pt idx="43">
                  <c:v>0.308046961868319</c:v>
                </c:pt>
                <c:pt idx="44">
                  <c:v>0.31355422037591</c:v>
                </c:pt>
                <c:pt idx="45">
                  <c:v>0.31908974362941</c:v>
                </c:pt>
                <c:pt idx="46">
                  <c:v>0.324652085836694</c:v>
                </c:pt>
                <c:pt idx="47">
                  <c:v>0.33023989183841</c:v>
                </c:pt>
                <c:pt idx="48">
                  <c:v>0.335851890659362</c:v>
                </c:pt>
                <c:pt idx="49">
                  <c:v>0.341486889547652</c:v>
                </c:pt>
              </c:numCache>
            </c:numRef>
          </c:xVal>
          <c:yVal>
            <c:numRef>
              <c:f>Selskapsobligasjoner!$CY$125:$CY$174</c:f>
              <c:numCache>
                <c:formatCode>0.000</c:formatCode>
                <c:ptCount val="50"/>
                <c:pt idx="0">
                  <c:v>0.110876545414886</c:v>
                </c:pt>
                <c:pt idx="1">
                  <c:v>0.112943351455337</c:v>
                </c:pt>
                <c:pt idx="2">
                  <c:v>0.115010157495857</c:v>
                </c:pt>
                <c:pt idx="3">
                  <c:v>0.117076963536377</c:v>
                </c:pt>
                <c:pt idx="4">
                  <c:v>0.119143769576897</c:v>
                </c:pt>
                <c:pt idx="5">
                  <c:v>0.121210575617417</c:v>
                </c:pt>
                <c:pt idx="6">
                  <c:v>0.123277381657935</c:v>
                </c:pt>
                <c:pt idx="7">
                  <c:v>0.125344187698454</c:v>
                </c:pt>
                <c:pt idx="8">
                  <c:v>0.127410993738972</c:v>
                </c:pt>
                <c:pt idx="9">
                  <c:v>0.12947779977948</c:v>
                </c:pt>
                <c:pt idx="10">
                  <c:v>0.131544605819985</c:v>
                </c:pt>
                <c:pt idx="11">
                  <c:v>0.13361141186049</c:v>
                </c:pt>
                <c:pt idx="12">
                  <c:v>0.135678217900994</c:v>
                </c:pt>
                <c:pt idx="13">
                  <c:v>0.137745023941499</c:v>
                </c:pt>
                <c:pt idx="14">
                  <c:v>0.139811829982003</c:v>
                </c:pt>
                <c:pt idx="15">
                  <c:v>0.141878636022508</c:v>
                </c:pt>
                <c:pt idx="16">
                  <c:v>0.143945442063013</c:v>
                </c:pt>
                <c:pt idx="17">
                  <c:v>0.146012248103517</c:v>
                </c:pt>
                <c:pt idx="18">
                  <c:v>0.148079054144022</c:v>
                </c:pt>
                <c:pt idx="19">
                  <c:v>0.150145860184526</c:v>
                </c:pt>
                <c:pt idx="20">
                  <c:v>0.152212666225031</c:v>
                </c:pt>
                <c:pt idx="21">
                  <c:v>0.154279472265536</c:v>
                </c:pt>
                <c:pt idx="22">
                  <c:v>0.15634627830604</c:v>
                </c:pt>
                <c:pt idx="23">
                  <c:v>0.158413084346545</c:v>
                </c:pt>
                <c:pt idx="24">
                  <c:v>0.160479890387049</c:v>
                </c:pt>
                <c:pt idx="25">
                  <c:v>0.162546696427554</c:v>
                </c:pt>
                <c:pt idx="26">
                  <c:v>0.164613502468059</c:v>
                </c:pt>
                <c:pt idx="27">
                  <c:v>0.166680308508563</c:v>
                </c:pt>
                <c:pt idx="28">
                  <c:v>0.168747114549068</c:v>
                </c:pt>
                <c:pt idx="29">
                  <c:v>0.170813920589572</c:v>
                </c:pt>
                <c:pt idx="30">
                  <c:v>0.172880726630077</c:v>
                </c:pt>
                <c:pt idx="31">
                  <c:v>0.174947532670582</c:v>
                </c:pt>
                <c:pt idx="32">
                  <c:v>0.177014338711086</c:v>
                </c:pt>
                <c:pt idx="33">
                  <c:v>0.179081144751591</c:v>
                </c:pt>
                <c:pt idx="34">
                  <c:v>0.181147950792095</c:v>
                </c:pt>
                <c:pt idx="35">
                  <c:v>0.1832147568326</c:v>
                </c:pt>
                <c:pt idx="36">
                  <c:v>0.185281562873105</c:v>
                </c:pt>
                <c:pt idx="37">
                  <c:v>0.187348368913609</c:v>
                </c:pt>
                <c:pt idx="38">
                  <c:v>0.189415174954114</c:v>
                </c:pt>
                <c:pt idx="39">
                  <c:v>0.191481980994618</c:v>
                </c:pt>
                <c:pt idx="40">
                  <c:v>0.193548787035123</c:v>
                </c:pt>
                <c:pt idx="41">
                  <c:v>0.195615593075628</c:v>
                </c:pt>
                <c:pt idx="42">
                  <c:v>0.197682399116132</c:v>
                </c:pt>
                <c:pt idx="43">
                  <c:v>0.199749205156637</c:v>
                </c:pt>
                <c:pt idx="44">
                  <c:v>0.201816011197141</c:v>
                </c:pt>
                <c:pt idx="45">
                  <c:v>0.203882817237646</c:v>
                </c:pt>
                <c:pt idx="46">
                  <c:v>0.205949623278151</c:v>
                </c:pt>
                <c:pt idx="47">
                  <c:v>0.208016429318655</c:v>
                </c:pt>
                <c:pt idx="48">
                  <c:v>0.21008323535916</c:v>
                </c:pt>
                <c:pt idx="49">
                  <c:v>0.2121500414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Selskapsobligasjoner!$CY$175</c:f>
              <c:strCache>
                <c:ptCount val="1"/>
                <c:pt idx="0">
                  <c:v>Aksjer, selskapsobligasjoner og unotert eiendom</c:v>
                </c:pt>
              </c:strCache>
            </c:strRef>
          </c:tx>
          <c:spPr>
            <a:ln w="1905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Selskapsobligasjoner!$CX$177:$CX$226</c:f>
              <c:numCache>
                <c:formatCode>General</c:formatCode>
                <c:ptCount val="50"/>
                <c:pt idx="0">
                  <c:v>0.115065377288734</c:v>
                </c:pt>
                <c:pt idx="1">
                  <c:v>0.115831562712917</c:v>
                </c:pt>
                <c:pt idx="2">
                  <c:v>0.116779523125908</c:v>
                </c:pt>
                <c:pt idx="3">
                  <c:v>0.117878351238364</c:v>
                </c:pt>
                <c:pt idx="4">
                  <c:v>0.119123872200322</c:v>
                </c:pt>
                <c:pt idx="5">
                  <c:v>0.120511537760851</c:v>
                </c:pt>
                <c:pt idx="6">
                  <c:v>0.122036499077669</c:v>
                </c:pt>
                <c:pt idx="7">
                  <c:v>0.123693678290145</c:v>
                </c:pt>
                <c:pt idx="8">
                  <c:v>0.125477836923181</c:v>
                </c:pt>
                <c:pt idx="9">
                  <c:v>0.127383639597312</c:v>
                </c:pt>
                <c:pt idx="10">
                  <c:v>0.129405711942549</c:v>
                </c:pt>
                <c:pt idx="11">
                  <c:v>0.131538692018056</c:v>
                </c:pt>
                <c:pt idx="12">
                  <c:v>0.133777274902902</c:v>
                </c:pt>
                <c:pt idx="13">
                  <c:v>0.136116250430414</c:v>
                </c:pt>
                <c:pt idx="14">
                  <c:v>0.138550534283294</c:v>
                </c:pt>
                <c:pt idx="15">
                  <c:v>0.141075192848709</c:v>
                </c:pt>
                <c:pt idx="16">
                  <c:v>0.143685462356416</c:v>
                </c:pt>
                <c:pt idx="17">
                  <c:v>0.146376762896358</c:v>
                </c:pt>
                <c:pt idx="18">
                  <c:v>0.149144707943725</c:v>
                </c:pt>
                <c:pt idx="19">
                  <c:v>0.15198511001866</c:v>
                </c:pt>
                <c:pt idx="20">
                  <c:v>0.154893983082985</c:v>
                </c:pt>
                <c:pt idx="21">
                  <c:v>0.157869045327382</c:v>
                </c:pt>
                <c:pt idx="22">
                  <c:v>0.161136654970407</c:v>
                </c:pt>
                <c:pt idx="23">
                  <c:v>0.164841626346135</c:v>
                </c:pt>
                <c:pt idx="24">
                  <c:v>0.168955189552563</c:v>
                </c:pt>
                <c:pt idx="25">
                  <c:v>0.173448276082417</c:v>
                </c:pt>
                <c:pt idx="26">
                  <c:v>0.178292195494079</c:v>
                </c:pt>
                <c:pt idx="27">
                  <c:v>0.18345916049942</c:v>
                </c:pt>
                <c:pt idx="28">
                  <c:v>0.188922667425381</c:v>
                </c:pt>
                <c:pt idx="29">
                  <c:v>0.194657748528044</c:v>
                </c:pt>
                <c:pt idx="30">
                  <c:v>0.200641117311007</c:v>
                </c:pt>
                <c:pt idx="31">
                  <c:v>0.20685122902349</c:v>
                </c:pt>
                <c:pt idx="32">
                  <c:v>0.213268277153832</c:v>
                </c:pt>
                <c:pt idx="33">
                  <c:v>0.219874144070456</c:v>
                </c:pt>
                <c:pt idx="34">
                  <c:v>0.226652320791524</c:v>
                </c:pt>
                <c:pt idx="35">
                  <c:v>0.233587807705301</c:v>
                </c:pt>
                <c:pt idx="36">
                  <c:v>0.240667005208171</c:v>
                </c:pt>
                <c:pt idx="37">
                  <c:v>0.247877600807512</c:v>
                </c:pt>
                <c:pt idx="38">
                  <c:v>0.255208457279971</c:v>
                </c:pt>
                <c:pt idx="39">
                  <c:v>0.26264950495151</c:v>
                </c:pt>
                <c:pt idx="40">
                  <c:v>0.270191640015454</c:v>
                </c:pt>
                <c:pt idx="41">
                  <c:v>0.277826629962148</c:v>
                </c:pt>
                <c:pt idx="42">
                  <c:v>0.285547026594438</c:v>
                </c:pt>
                <c:pt idx="43">
                  <c:v>0.293346086690519</c:v>
                </c:pt>
                <c:pt idx="44">
                  <c:v>0.30121770010289</c:v>
                </c:pt>
                <c:pt idx="45">
                  <c:v>0.309156324911563</c:v>
                </c:pt>
                <c:pt idx="46">
                  <c:v>0.317156929152258</c:v>
                </c:pt>
                <c:pt idx="47">
                  <c:v>0.32521493859396</c:v>
                </c:pt>
                <c:pt idx="48">
                  <c:v>0.333326190028585</c:v>
                </c:pt>
                <c:pt idx="49">
                  <c:v>0.341486889547652</c:v>
                </c:pt>
              </c:numCache>
            </c:numRef>
          </c:xVal>
          <c:yVal>
            <c:numRef>
              <c:f>Selskapsobligasjoner!$CY$177:$CY$226</c:f>
              <c:numCache>
                <c:formatCode>0.000</c:formatCode>
                <c:ptCount val="50"/>
                <c:pt idx="0">
                  <c:v>0.0653506463071669</c:v>
                </c:pt>
                <c:pt idx="1">
                  <c:v>0.0683465523294609</c:v>
                </c:pt>
                <c:pt idx="2">
                  <c:v>0.0713424583517635</c:v>
                </c:pt>
                <c:pt idx="3">
                  <c:v>0.074338364374066</c:v>
                </c:pt>
                <c:pt idx="4">
                  <c:v>0.0773342703963685</c:v>
                </c:pt>
                <c:pt idx="5">
                  <c:v>0.0803301764186708</c:v>
                </c:pt>
                <c:pt idx="6">
                  <c:v>0.0833260824409732</c:v>
                </c:pt>
                <c:pt idx="7">
                  <c:v>0.0863219884632757</c:v>
                </c:pt>
                <c:pt idx="8">
                  <c:v>0.0893178944855781</c:v>
                </c:pt>
                <c:pt idx="9">
                  <c:v>0.0923138005078806</c:v>
                </c:pt>
                <c:pt idx="10">
                  <c:v>0.095309706530183</c:v>
                </c:pt>
                <c:pt idx="11">
                  <c:v>0.0983056125524855</c:v>
                </c:pt>
                <c:pt idx="12">
                  <c:v>0.101301518574788</c:v>
                </c:pt>
                <c:pt idx="13">
                  <c:v>0.104297424597091</c:v>
                </c:pt>
                <c:pt idx="14">
                  <c:v>0.107293330619393</c:v>
                </c:pt>
                <c:pt idx="15">
                  <c:v>0.110289236641695</c:v>
                </c:pt>
                <c:pt idx="16">
                  <c:v>0.113285142663998</c:v>
                </c:pt>
                <c:pt idx="17">
                  <c:v>0.1162810486863</c:v>
                </c:pt>
                <c:pt idx="18">
                  <c:v>0.119276954708603</c:v>
                </c:pt>
                <c:pt idx="19">
                  <c:v>0.122272860730905</c:v>
                </c:pt>
                <c:pt idx="20">
                  <c:v>0.125268766753208</c:v>
                </c:pt>
                <c:pt idx="21">
                  <c:v>0.12826467277551</c:v>
                </c:pt>
                <c:pt idx="22">
                  <c:v>0.131260578797807</c:v>
                </c:pt>
                <c:pt idx="23">
                  <c:v>0.134256484820098</c:v>
                </c:pt>
                <c:pt idx="24">
                  <c:v>0.137252390842389</c:v>
                </c:pt>
                <c:pt idx="25">
                  <c:v>0.14024829686468</c:v>
                </c:pt>
                <c:pt idx="26">
                  <c:v>0.143244202886971</c:v>
                </c:pt>
                <c:pt idx="27">
                  <c:v>0.146240108909262</c:v>
                </c:pt>
                <c:pt idx="28">
                  <c:v>0.149236014931553</c:v>
                </c:pt>
                <c:pt idx="29">
                  <c:v>0.152231920953844</c:v>
                </c:pt>
                <c:pt idx="30">
                  <c:v>0.155227826976135</c:v>
                </c:pt>
                <c:pt idx="31">
                  <c:v>0.158223732998426</c:v>
                </c:pt>
                <c:pt idx="32">
                  <c:v>0.161219639020717</c:v>
                </c:pt>
                <c:pt idx="33">
                  <c:v>0.164215545043008</c:v>
                </c:pt>
                <c:pt idx="34">
                  <c:v>0.167211451065299</c:v>
                </c:pt>
                <c:pt idx="35">
                  <c:v>0.17020735708759</c:v>
                </c:pt>
                <c:pt idx="36">
                  <c:v>0.173203263109881</c:v>
                </c:pt>
                <c:pt idx="37">
                  <c:v>0.176199169132173</c:v>
                </c:pt>
                <c:pt idx="38">
                  <c:v>0.179195075154464</c:v>
                </c:pt>
                <c:pt idx="39">
                  <c:v>0.182190981176755</c:v>
                </c:pt>
                <c:pt idx="40">
                  <c:v>0.185186887199046</c:v>
                </c:pt>
                <c:pt idx="41">
                  <c:v>0.188182793221337</c:v>
                </c:pt>
                <c:pt idx="42">
                  <c:v>0.191178699243628</c:v>
                </c:pt>
                <c:pt idx="43">
                  <c:v>0.194174605265919</c:v>
                </c:pt>
                <c:pt idx="44">
                  <c:v>0.19717051128821</c:v>
                </c:pt>
                <c:pt idx="45">
                  <c:v>0.200166417310501</c:v>
                </c:pt>
                <c:pt idx="46">
                  <c:v>0.203162323332792</c:v>
                </c:pt>
                <c:pt idx="47">
                  <c:v>0.206158229355083</c:v>
                </c:pt>
                <c:pt idx="48">
                  <c:v>0.209154135377374</c:v>
                </c:pt>
                <c:pt idx="49">
                  <c:v>0.2121500414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Selskapsobligasjoner!$CY$227</c:f>
              <c:strCache>
                <c:ptCount val="1"/>
                <c:pt idx="0">
                  <c:v>Aksjer, selskapsobligasjoner og eiendomsaksjer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Selskapsobligasjoner!$CX$229:$CX$278</c:f>
              <c:numCache>
                <c:formatCode>General</c:formatCode>
                <c:ptCount val="50"/>
                <c:pt idx="0">
                  <c:v>0.142126114255579</c:v>
                </c:pt>
                <c:pt idx="1">
                  <c:v>0.142393953272957</c:v>
                </c:pt>
                <c:pt idx="2">
                  <c:v>0.142829213651756</c:v>
                </c:pt>
                <c:pt idx="3">
                  <c:v>0.143372347465043</c:v>
                </c:pt>
                <c:pt idx="4">
                  <c:v>0.144022134286627</c:v>
                </c:pt>
                <c:pt idx="5">
                  <c:v>0.1447771380878</c:v>
                </c:pt>
                <c:pt idx="6">
                  <c:v>0.145635722482132</c:v>
                </c:pt>
                <c:pt idx="7">
                  <c:v>0.146596067527309</c:v>
                </c:pt>
                <c:pt idx="8">
                  <c:v>0.147656187705191</c:v>
                </c:pt>
                <c:pt idx="9">
                  <c:v>0.148813950698078</c:v>
                </c:pt>
                <c:pt idx="10">
                  <c:v>0.150067096589124</c:v>
                </c:pt>
                <c:pt idx="11">
                  <c:v>0.151413257136188</c:v>
                </c:pt>
                <c:pt idx="12">
                  <c:v>0.152948779815959</c:v>
                </c:pt>
                <c:pt idx="13">
                  <c:v>0.154816759269166</c:v>
                </c:pt>
                <c:pt idx="14">
                  <c:v>0.157006877878838</c:v>
                </c:pt>
                <c:pt idx="15">
                  <c:v>0.159505866660591</c:v>
                </c:pt>
                <c:pt idx="16">
                  <c:v>0.162299458853893</c:v>
                </c:pt>
                <c:pt idx="17">
                  <c:v>0.165372725189559</c:v>
                </c:pt>
                <c:pt idx="18">
                  <c:v>0.168710382538278</c:v>
                </c:pt>
                <c:pt idx="19">
                  <c:v>0.172297066611819</c:v>
                </c:pt>
                <c:pt idx="20">
                  <c:v>0.176117563567914</c:v>
                </c:pt>
                <c:pt idx="21">
                  <c:v>0.180156998971437</c:v>
                </c:pt>
                <c:pt idx="22">
                  <c:v>0.184400985374064</c:v>
                </c:pt>
                <c:pt idx="23">
                  <c:v>0.188835731742412</c:v>
                </c:pt>
                <c:pt idx="24">
                  <c:v>0.193448119157809</c:v>
                </c:pt>
                <c:pt idx="25">
                  <c:v>0.19822574776232</c:v>
                </c:pt>
                <c:pt idx="26">
                  <c:v>0.203156959992522</c:v>
                </c:pt>
                <c:pt idx="27">
                  <c:v>0.208230844876811</c:v>
                </c:pt>
                <c:pt idx="28">
                  <c:v>0.213437227704197</c:v>
                </c:pt>
                <c:pt idx="29">
                  <c:v>0.218766648804682</c:v>
                </c:pt>
                <c:pt idx="30">
                  <c:v>0.224210334587066</c:v>
                </c:pt>
                <c:pt idx="31">
                  <c:v>0.229760163408047</c:v>
                </c:pt>
                <c:pt idx="32">
                  <c:v>0.235408628325676</c:v>
                </c:pt>
                <c:pt idx="33">
                  <c:v>0.241148798334752</c:v>
                </c:pt>
                <c:pt idx="34">
                  <c:v>0.246974279295738</c:v>
                </c:pt>
                <c:pt idx="35">
                  <c:v>0.252879175449933</c:v>
                </c:pt>
                <c:pt idx="36">
                  <c:v>0.258858052156124</c:v>
                </c:pt>
                <c:pt idx="37">
                  <c:v>0.264905900279934</c:v>
                </c:pt>
                <c:pt idx="38">
                  <c:v>0.271018102508702</c:v>
                </c:pt>
                <c:pt idx="39">
                  <c:v>0.277190401743905</c:v>
                </c:pt>
                <c:pt idx="40">
                  <c:v>0.283418871632982</c:v>
                </c:pt>
                <c:pt idx="41">
                  <c:v>0.289699889236626</c:v>
                </c:pt>
                <c:pt idx="42">
                  <c:v>0.296030109780997</c:v>
                </c:pt>
                <c:pt idx="43">
                  <c:v>0.302406443412538</c:v>
                </c:pt>
                <c:pt idx="44">
                  <c:v>0.308826033852599</c:v>
                </c:pt>
                <c:pt idx="45">
                  <c:v>0.315286238837137</c:v>
                </c:pt>
                <c:pt idx="46">
                  <c:v>0.32178461222104</c:v>
                </c:pt>
                <c:pt idx="47">
                  <c:v>0.328318887625517</c:v>
                </c:pt>
                <c:pt idx="48">
                  <c:v>0.334886963509039</c:v>
                </c:pt>
                <c:pt idx="49">
                  <c:v>0.341486889547652</c:v>
                </c:pt>
              </c:numCache>
            </c:numRef>
          </c:xVal>
          <c:yVal>
            <c:numRef>
              <c:f>Selskapsobligasjoner!$CY$229:$CY$278</c:f>
              <c:numCache>
                <c:formatCode>0.000</c:formatCode>
                <c:ptCount val="50"/>
                <c:pt idx="0">
                  <c:v>0.0934936663366082</c:v>
                </c:pt>
                <c:pt idx="1">
                  <c:v>0.0959152250112998</c:v>
                </c:pt>
                <c:pt idx="2">
                  <c:v>0.0983367836860665</c:v>
                </c:pt>
                <c:pt idx="3">
                  <c:v>0.100758342360833</c:v>
                </c:pt>
                <c:pt idx="4">
                  <c:v>0.1031799010356</c:v>
                </c:pt>
                <c:pt idx="5">
                  <c:v>0.105601459710367</c:v>
                </c:pt>
                <c:pt idx="6">
                  <c:v>0.108023018385133</c:v>
                </c:pt>
                <c:pt idx="7">
                  <c:v>0.1104445770599</c:v>
                </c:pt>
                <c:pt idx="8">
                  <c:v>0.112866135734667</c:v>
                </c:pt>
                <c:pt idx="9">
                  <c:v>0.115287694409434</c:v>
                </c:pt>
                <c:pt idx="10">
                  <c:v>0.117709253084201</c:v>
                </c:pt>
                <c:pt idx="11">
                  <c:v>0.120130811758967</c:v>
                </c:pt>
                <c:pt idx="12">
                  <c:v>0.122552370433737</c:v>
                </c:pt>
                <c:pt idx="13">
                  <c:v>0.124973929108507</c:v>
                </c:pt>
                <c:pt idx="14">
                  <c:v>0.127395487783277</c:v>
                </c:pt>
                <c:pt idx="15">
                  <c:v>0.129817046458035</c:v>
                </c:pt>
                <c:pt idx="16">
                  <c:v>0.132238605132789</c:v>
                </c:pt>
                <c:pt idx="17">
                  <c:v>0.134660163807542</c:v>
                </c:pt>
                <c:pt idx="18">
                  <c:v>0.137081722482296</c:v>
                </c:pt>
                <c:pt idx="19">
                  <c:v>0.13950328115705</c:v>
                </c:pt>
                <c:pt idx="20">
                  <c:v>0.141924839831804</c:v>
                </c:pt>
                <c:pt idx="21">
                  <c:v>0.144346398506558</c:v>
                </c:pt>
                <c:pt idx="22">
                  <c:v>0.146767957181311</c:v>
                </c:pt>
                <c:pt idx="23">
                  <c:v>0.149189515856065</c:v>
                </c:pt>
                <c:pt idx="24">
                  <c:v>0.151611074530819</c:v>
                </c:pt>
                <c:pt idx="25">
                  <c:v>0.154032633205573</c:v>
                </c:pt>
                <c:pt idx="26">
                  <c:v>0.156454191880327</c:v>
                </c:pt>
                <c:pt idx="27">
                  <c:v>0.15887575055508</c:v>
                </c:pt>
                <c:pt idx="28">
                  <c:v>0.161297309229834</c:v>
                </c:pt>
                <c:pt idx="29">
                  <c:v>0.163718867904588</c:v>
                </c:pt>
                <c:pt idx="30">
                  <c:v>0.166140426579342</c:v>
                </c:pt>
                <c:pt idx="31">
                  <c:v>0.168561985254096</c:v>
                </c:pt>
                <c:pt idx="32">
                  <c:v>0.170983543928849</c:v>
                </c:pt>
                <c:pt idx="33">
                  <c:v>0.173405102603603</c:v>
                </c:pt>
                <c:pt idx="34">
                  <c:v>0.175826661278357</c:v>
                </c:pt>
                <c:pt idx="35">
                  <c:v>0.178248219953111</c:v>
                </c:pt>
                <c:pt idx="36">
                  <c:v>0.180669778627865</c:v>
                </c:pt>
                <c:pt idx="37">
                  <c:v>0.183091337302619</c:v>
                </c:pt>
                <c:pt idx="38">
                  <c:v>0.185512895977372</c:v>
                </c:pt>
                <c:pt idx="39">
                  <c:v>0.187934454652126</c:v>
                </c:pt>
                <c:pt idx="40">
                  <c:v>0.19035601332688</c:v>
                </c:pt>
                <c:pt idx="41">
                  <c:v>0.192777572001634</c:v>
                </c:pt>
                <c:pt idx="42">
                  <c:v>0.195199130676388</c:v>
                </c:pt>
                <c:pt idx="43">
                  <c:v>0.197620689351141</c:v>
                </c:pt>
                <c:pt idx="44">
                  <c:v>0.200042248025895</c:v>
                </c:pt>
                <c:pt idx="45">
                  <c:v>0.202463806700649</c:v>
                </c:pt>
                <c:pt idx="46">
                  <c:v>0.204885365375403</c:v>
                </c:pt>
                <c:pt idx="47">
                  <c:v>0.207306924050157</c:v>
                </c:pt>
                <c:pt idx="48">
                  <c:v>0.209728482724911</c:v>
                </c:pt>
                <c:pt idx="49">
                  <c:v>0.2121500414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8246256"/>
        <c:axId val="2138572464"/>
      </c:scatterChart>
      <c:valAx>
        <c:axId val="-2098246256"/>
        <c:scaling>
          <c:orientation val="minMax"/>
          <c:max val="0.3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Standardavvik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8572464"/>
        <c:crosses val="autoZero"/>
        <c:crossBetween val="midCat"/>
      </c:valAx>
      <c:valAx>
        <c:axId val="2138572464"/>
        <c:scaling>
          <c:orientation val="minMax"/>
          <c:min val="0.0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8246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Selskapsobligasjoner Norge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Selskapsobligasjoner!$CY$19</c:f>
              <c:strCache>
                <c:ptCount val="1"/>
                <c:pt idx="0">
                  <c:v>Aksjer, selskapsobligasjoner, eiendomsaksjer og unotert eiendom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Selskapsobligasjoner!$DT$21:$DT$70</c:f>
              <c:numCache>
                <c:formatCode>General</c:formatCode>
                <c:ptCount val="50"/>
                <c:pt idx="0">
                  <c:v>0.086594209728789</c:v>
                </c:pt>
                <c:pt idx="1">
                  <c:v>0.0881696237599874</c:v>
                </c:pt>
                <c:pt idx="2">
                  <c:v>0.0902237082075313</c:v>
                </c:pt>
                <c:pt idx="3">
                  <c:v>0.0924966271618963</c:v>
                </c:pt>
                <c:pt idx="4">
                  <c:v>0.0949726702520525</c:v>
                </c:pt>
                <c:pt idx="5">
                  <c:v>0.0976363851141183</c:v>
                </c:pt>
                <c:pt idx="6">
                  <c:v>0.100472846313663</c:v>
                </c:pt>
                <c:pt idx="7">
                  <c:v>0.103467847853594</c:v>
                </c:pt>
                <c:pt idx="8">
                  <c:v>0.106612859966424</c:v>
                </c:pt>
                <c:pt idx="9">
                  <c:v>0.109948501030862</c:v>
                </c:pt>
                <c:pt idx="10">
                  <c:v>0.113472616994858</c:v>
                </c:pt>
                <c:pt idx="11">
                  <c:v>0.117168202582463</c:v>
                </c:pt>
                <c:pt idx="12">
                  <c:v>0.121019550260128</c:v>
                </c:pt>
                <c:pt idx="13">
                  <c:v>0.125012264814046</c:v>
                </c:pt>
                <c:pt idx="14">
                  <c:v>0.129133233997781</c:v>
                </c:pt>
                <c:pt idx="15">
                  <c:v>0.133370569660362</c:v>
                </c:pt>
                <c:pt idx="16">
                  <c:v>0.137713530709035</c:v>
                </c:pt>
                <c:pt idx="17">
                  <c:v>0.142152436451798</c:v>
                </c:pt>
                <c:pt idx="18">
                  <c:v>0.146678576479428</c:v>
                </c:pt>
                <c:pt idx="19">
                  <c:v>0.15128412133101</c:v>
                </c:pt>
                <c:pt idx="20">
                  <c:v>0.155962036713346</c:v>
                </c:pt>
                <c:pt idx="21">
                  <c:v>0.160706002951568</c:v>
                </c:pt>
                <c:pt idx="22">
                  <c:v>0.165510340563902</c:v>
                </c:pt>
                <c:pt idx="23">
                  <c:v>0.170369942309386</c:v>
                </c:pt>
                <c:pt idx="24">
                  <c:v>0.175280211693857</c:v>
                </c:pt>
                <c:pt idx="25">
                  <c:v>0.180237007688205</c:v>
                </c:pt>
                <c:pt idx="26">
                  <c:v>0.185252402305048</c:v>
                </c:pt>
                <c:pt idx="27">
                  <c:v>0.190479582015485</c:v>
                </c:pt>
                <c:pt idx="28">
                  <c:v>0.195941875779164</c:v>
                </c:pt>
                <c:pt idx="29">
                  <c:v>0.201620175371865</c:v>
                </c:pt>
                <c:pt idx="30">
                  <c:v>0.207496748080944</c:v>
                </c:pt>
                <c:pt idx="31">
                  <c:v>0.213555226406221</c:v>
                </c:pt>
                <c:pt idx="32">
                  <c:v>0.21978056761397</c:v>
                </c:pt>
                <c:pt idx="33">
                  <c:v>0.226158992724335</c:v>
                </c:pt>
                <c:pt idx="34">
                  <c:v>0.232677912560505</c:v>
                </c:pt>
                <c:pt idx="35">
                  <c:v>0.239325846725762</c:v>
                </c:pt>
                <c:pt idx="36">
                  <c:v>0.246092339869718</c:v>
                </c:pt>
                <c:pt idx="37">
                  <c:v>0.252967878372262</c:v>
                </c:pt>
                <c:pt idx="38">
                  <c:v>0.259943809597065</c:v>
                </c:pt>
                <c:pt idx="39">
                  <c:v>0.267012265114483</c:v>
                </c:pt>
                <c:pt idx="40">
                  <c:v>0.274166088729734</c:v>
                </c:pt>
                <c:pt idx="41">
                  <c:v>0.28139876974005</c:v>
                </c:pt>
                <c:pt idx="42">
                  <c:v>0.288704381551664</c:v>
                </c:pt>
                <c:pt idx="43">
                  <c:v>0.296077525585959</c:v>
                </c:pt>
                <c:pt idx="44">
                  <c:v>0.303513280271458</c:v>
                </c:pt>
                <c:pt idx="45">
                  <c:v>0.311007154836087</c:v>
                </c:pt>
                <c:pt idx="46">
                  <c:v>0.318555047568541</c:v>
                </c:pt>
                <c:pt idx="47">
                  <c:v>0.326153208197642</c:v>
                </c:pt>
                <c:pt idx="48">
                  <c:v>0.333798204036351</c:v>
                </c:pt>
                <c:pt idx="49">
                  <c:v>0.341486889547652</c:v>
                </c:pt>
              </c:numCache>
            </c:numRef>
          </c:xVal>
          <c:yVal>
            <c:numRef>
              <c:f>Selskapsobligasjoner!$DU$21:$DU$70</c:f>
              <c:numCache>
                <c:formatCode>0.000</c:formatCode>
                <c:ptCount val="50"/>
                <c:pt idx="0">
                  <c:v>0.0738651811322766</c:v>
                </c:pt>
                <c:pt idx="1">
                  <c:v>0.0766873211377351</c:v>
                </c:pt>
                <c:pt idx="2">
                  <c:v>0.0795094611431979</c:v>
                </c:pt>
                <c:pt idx="3">
                  <c:v>0.0823316011486607</c:v>
                </c:pt>
                <c:pt idx="4">
                  <c:v>0.0851537411541235</c:v>
                </c:pt>
                <c:pt idx="5">
                  <c:v>0.0879758811595862</c:v>
                </c:pt>
                <c:pt idx="6">
                  <c:v>0.090798021165049</c:v>
                </c:pt>
                <c:pt idx="7">
                  <c:v>0.0936201611705117</c:v>
                </c:pt>
                <c:pt idx="8">
                  <c:v>0.0964423011759745</c:v>
                </c:pt>
                <c:pt idx="9">
                  <c:v>0.0992644411814372</c:v>
                </c:pt>
                <c:pt idx="10">
                  <c:v>0.1020865811869</c:v>
                </c:pt>
                <c:pt idx="11">
                  <c:v>0.104908721192363</c:v>
                </c:pt>
                <c:pt idx="12">
                  <c:v>0.107730861197826</c:v>
                </c:pt>
                <c:pt idx="13">
                  <c:v>0.110553001203288</c:v>
                </c:pt>
                <c:pt idx="14">
                  <c:v>0.113375141208751</c:v>
                </c:pt>
                <c:pt idx="15">
                  <c:v>0.116197281214214</c:v>
                </c:pt>
                <c:pt idx="16">
                  <c:v>0.119019421219677</c:v>
                </c:pt>
                <c:pt idx="17">
                  <c:v>0.121841561225139</c:v>
                </c:pt>
                <c:pt idx="18">
                  <c:v>0.124663701230602</c:v>
                </c:pt>
                <c:pt idx="19">
                  <c:v>0.127485841236065</c:v>
                </c:pt>
                <c:pt idx="20">
                  <c:v>0.130307981241528</c:v>
                </c:pt>
                <c:pt idx="21">
                  <c:v>0.133130121246991</c:v>
                </c:pt>
                <c:pt idx="22">
                  <c:v>0.135952261252453</c:v>
                </c:pt>
                <c:pt idx="23">
                  <c:v>0.138774401257916</c:v>
                </c:pt>
                <c:pt idx="24">
                  <c:v>0.141596541263379</c:v>
                </c:pt>
                <c:pt idx="25">
                  <c:v>0.144418681268842</c:v>
                </c:pt>
                <c:pt idx="26">
                  <c:v>0.1472408212743</c:v>
                </c:pt>
                <c:pt idx="27">
                  <c:v>0.15006296127975</c:v>
                </c:pt>
                <c:pt idx="28">
                  <c:v>0.1528851012852</c:v>
                </c:pt>
                <c:pt idx="29">
                  <c:v>0.155707241290651</c:v>
                </c:pt>
                <c:pt idx="30">
                  <c:v>0.158529381296101</c:v>
                </c:pt>
                <c:pt idx="31">
                  <c:v>0.161351521301551</c:v>
                </c:pt>
                <c:pt idx="32">
                  <c:v>0.164173661307001</c:v>
                </c:pt>
                <c:pt idx="33">
                  <c:v>0.166995801312451</c:v>
                </c:pt>
                <c:pt idx="34">
                  <c:v>0.169817941317901</c:v>
                </c:pt>
                <c:pt idx="35">
                  <c:v>0.172640081323352</c:v>
                </c:pt>
                <c:pt idx="36">
                  <c:v>0.175462221328802</c:v>
                </c:pt>
                <c:pt idx="37">
                  <c:v>0.178284361334252</c:v>
                </c:pt>
                <c:pt idx="38">
                  <c:v>0.181106501339703</c:v>
                </c:pt>
                <c:pt idx="39">
                  <c:v>0.183928641345153</c:v>
                </c:pt>
                <c:pt idx="40">
                  <c:v>0.186750781350603</c:v>
                </c:pt>
                <c:pt idx="41">
                  <c:v>0.189572921356053</c:v>
                </c:pt>
                <c:pt idx="42">
                  <c:v>0.192395061361503</c:v>
                </c:pt>
                <c:pt idx="43">
                  <c:v>0.195217201366954</c:v>
                </c:pt>
                <c:pt idx="44">
                  <c:v>0.198039341372404</c:v>
                </c:pt>
                <c:pt idx="45">
                  <c:v>0.200861481377854</c:v>
                </c:pt>
                <c:pt idx="46">
                  <c:v>0.203683621383304</c:v>
                </c:pt>
                <c:pt idx="47">
                  <c:v>0.206505761388754</c:v>
                </c:pt>
                <c:pt idx="48">
                  <c:v>0.209327901394205</c:v>
                </c:pt>
                <c:pt idx="49">
                  <c:v>0.2121500414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Selskapsobligasjoner!$CY$71</c:f>
              <c:strCache>
                <c:ptCount val="1"/>
                <c:pt idx="0">
                  <c:v>Aksjer, statsobligasjoner, eiendomsaksjer og unotert eiendom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Selskapsobligasjoner!$EQ$21:$EQ$70</c:f>
              <c:numCache>
                <c:formatCode>[=0]0;[&gt;0]0.00</c:formatCode>
                <c:ptCount val="50"/>
                <c:pt idx="0">
                  <c:v>0.0335142653694891</c:v>
                </c:pt>
                <c:pt idx="1">
                  <c:v>0.0342540347343187</c:v>
                </c:pt>
                <c:pt idx="2">
                  <c:v>0.036360389264951</c:v>
                </c:pt>
                <c:pt idx="3">
                  <c:v>0.039555193361174</c:v>
                </c:pt>
                <c:pt idx="4">
                  <c:v>0.0435963336992656</c:v>
                </c:pt>
                <c:pt idx="5">
                  <c:v>0.0482717192363435</c:v>
                </c:pt>
                <c:pt idx="6">
                  <c:v>0.0534150636046039</c:v>
                </c:pt>
                <c:pt idx="7">
                  <c:v>0.0589039110549718</c:v>
                </c:pt>
                <c:pt idx="8">
                  <c:v>0.0646503211987154</c:v>
                </c:pt>
                <c:pt idx="9">
                  <c:v>0.0705914222866975</c:v>
                </c:pt>
                <c:pt idx="10">
                  <c:v>0.0766819753635583</c:v>
                </c:pt>
                <c:pt idx="11">
                  <c:v>0.0828722125650118</c:v>
                </c:pt>
                <c:pt idx="12">
                  <c:v>0.0891120813631045</c:v>
                </c:pt>
                <c:pt idx="13">
                  <c:v>0.0953895718360005</c:v>
                </c:pt>
                <c:pt idx="14">
                  <c:v>0.101697717407979</c:v>
                </c:pt>
                <c:pt idx="15">
                  <c:v>0.108031148182725</c:v>
                </c:pt>
                <c:pt idx="16">
                  <c:v>0.114385664180917</c:v>
                </c:pt>
                <c:pt idx="17">
                  <c:v>0.120757936812815</c:v>
                </c:pt>
                <c:pt idx="18">
                  <c:v>0.127145296323588</c:v>
                </c:pt>
                <c:pt idx="19">
                  <c:v>0.13354557795706</c:v>
                </c:pt>
                <c:pt idx="20">
                  <c:v>0.14001919968274</c:v>
                </c:pt>
                <c:pt idx="21">
                  <c:v>0.14684351089025</c:v>
                </c:pt>
                <c:pt idx="22">
                  <c:v>0.154008027453623</c:v>
                </c:pt>
                <c:pt idx="23">
                  <c:v>0.16146746969138</c:v>
                </c:pt>
                <c:pt idx="24">
                  <c:v>0.169182831385806</c:v>
                </c:pt>
                <c:pt idx="25">
                  <c:v>0.177120824270589</c:v>
                </c:pt>
                <c:pt idx="26">
                  <c:v>0.185254726656558</c:v>
                </c:pt>
                <c:pt idx="27">
                  <c:v>0.193560401161486</c:v>
                </c:pt>
                <c:pt idx="28">
                  <c:v>0.20201666227787</c:v>
                </c:pt>
                <c:pt idx="29">
                  <c:v>0.21060537165249</c:v>
                </c:pt>
                <c:pt idx="30">
                  <c:v>0.219310968924886</c:v>
                </c:pt>
                <c:pt idx="31">
                  <c:v>0.228120072338138</c:v>
                </c:pt>
                <c:pt idx="32">
                  <c:v>0.237021141477377</c:v>
                </c:pt>
                <c:pt idx="33">
                  <c:v>0.246004193870382</c:v>
                </c:pt>
                <c:pt idx="34">
                  <c:v>0.255060567487981</c:v>
                </c:pt>
                <c:pt idx="35">
                  <c:v>0.264182721924923</c:v>
                </c:pt>
                <c:pt idx="36">
                  <c:v>0.273364611589361</c:v>
                </c:pt>
                <c:pt idx="37">
                  <c:v>0.282605811582009</c:v>
                </c:pt>
                <c:pt idx="38">
                  <c:v>0.291902068799548</c:v>
                </c:pt>
                <c:pt idx="39">
                  <c:v>0.301248286232455</c:v>
                </c:pt>
                <c:pt idx="40">
                  <c:v>0.310639954457779</c:v>
                </c:pt>
                <c:pt idx="41">
                  <c:v>0.320073072613233</c:v>
                </c:pt>
                <c:pt idx="42">
                  <c:v>0.329544081235919</c:v>
                </c:pt>
                <c:pt idx="43">
                  <c:v>0.339049805046665</c:v>
                </c:pt>
                <c:pt idx="44">
                  <c:v>0.348587404083599</c:v>
                </c:pt>
                <c:pt idx="45">
                  <c:v>0.358154331857522</c:v>
                </c:pt>
                <c:pt idx="46">
                  <c:v>0.367748299424864</c:v>
                </c:pt>
                <c:pt idx="47">
                  <c:v>0.377367244458837</c:v>
                </c:pt>
                <c:pt idx="48">
                  <c:v>0.387009304552278</c:v>
                </c:pt>
                <c:pt idx="49">
                  <c:v>0.39667279411209</c:v>
                </c:pt>
              </c:numCache>
            </c:numRef>
          </c:xVal>
          <c:yVal>
            <c:numRef>
              <c:f>Selskapsobligasjoner!$ER$21:$ER$70</c:f>
              <c:numCache>
                <c:formatCode>[=0]0;[&gt;0]0.00</c:formatCode>
                <c:ptCount val="50"/>
                <c:pt idx="0">
                  <c:v>0.0627225180666847</c:v>
                </c:pt>
                <c:pt idx="1">
                  <c:v>0.0646021946180446</c:v>
                </c:pt>
                <c:pt idx="2">
                  <c:v>0.0664818711694047</c:v>
                </c:pt>
                <c:pt idx="3">
                  <c:v>0.0683615477207648</c:v>
                </c:pt>
                <c:pt idx="4">
                  <c:v>0.0702412242721248</c:v>
                </c:pt>
                <c:pt idx="5">
                  <c:v>0.0721209008234849</c:v>
                </c:pt>
                <c:pt idx="6">
                  <c:v>0.0740005773748452</c:v>
                </c:pt>
                <c:pt idx="7">
                  <c:v>0.075880253926205</c:v>
                </c:pt>
                <c:pt idx="8">
                  <c:v>0.0777599304775652</c:v>
                </c:pt>
                <c:pt idx="9">
                  <c:v>0.0796396070289253</c:v>
                </c:pt>
                <c:pt idx="10">
                  <c:v>0.0815192835802853</c:v>
                </c:pt>
                <c:pt idx="11">
                  <c:v>0.0833989601316454</c:v>
                </c:pt>
                <c:pt idx="12">
                  <c:v>0.0852786366830054</c:v>
                </c:pt>
                <c:pt idx="13">
                  <c:v>0.0871583132343655</c:v>
                </c:pt>
                <c:pt idx="14">
                  <c:v>0.0890379897857254</c:v>
                </c:pt>
                <c:pt idx="15">
                  <c:v>0.0909176663370855</c:v>
                </c:pt>
                <c:pt idx="16">
                  <c:v>0.0927973428884455</c:v>
                </c:pt>
                <c:pt idx="17">
                  <c:v>0.0946770194398056</c:v>
                </c:pt>
                <c:pt idx="18">
                  <c:v>0.0965566959911655</c:v>
                </c:pt>
                <c:pt idx="19">
                  <c:v>0.0984363725425256</c:v>
                </c:pt>
                <c:pt idx="20">
                  <c:v>0.100316049093886</c:v>
                </c:pt>
                <c:pt idx="21">
                  <c:v>0.102195725645245</c:v>
                </c:pt>
                <c:pt idx="22">
                  <c:v>0.104075402196605</c:v>
                </c:pt>
                <c:pt idx="23">
                  <c:v>0.105955078747964</c:v>
                </c:pt>
                <c:pt idx="24">
                  <c:v>0.107834755299324</c:v>
                </c:pt>
                <c:pt idx="25">
                  <c:v>0.109714431850684</c:v>
                </c:pt>
                <c:pt idx="26">
                  <c:v>0.111594108402044</c:v>
                </c:pt>
                <c:pt idx="27">
                  <c:v>0.113473784953403</c:v>
                </c:pt>
                <c:pt idx="28">
                  <c:v>0.115353461504763</c:v>
                </c:pt>
                <c:pt idx="29">
                  <c:v>0.117233138056123</c:v>
                </c:pt>
                <c:pt idx="30">
                  <c:v>0.119112814607482</c:v>
                </c:pt>
                <c:pt idx="31">
                  <c:v>0.120992491158842</c:v>
                </c:pt>
                <c:pt idx="32">
                  <c:v>0.122872167710202</c:v>
                </c:pt>
                <c:pt idx="33">
                  <c:v>0.124751844261561</c:v>
                </c:pt>
                <c:pt idx="34">
                  <c:v>0.126631520812921</c:v>
                </c:pt>
                <c:pt idx="35">
                  <c:v>0.128511197364281</c:v>
                </c:pt>
                <c:pt idx="36">
                  <c:v>0.130390873915641</c:v>
                </c:pt>
                <c:pt idx="37">
                  <c:v>0.132270550467</c:v>
                </c:pt>
                <c:pt idx="38">
                  <c:v>0.13415022701836</c:v>
                </c:pt>
                <c:pt idx="39">
                  <c:v>0.13602990356972</c:v>
                </c:pt>
                <c:pt idx="40">
                  <c:v>0.137909580121079</c:v>
                </c:pt>
                <c:pt idx="41">
                  <c:v>0.139789256672439</c:v>
                </c:pt>
                <c:pt idx="42">
                  <c:v>0.141668933223799</c:v>
                </c:pt>
                <c:pt idx="43">
                  <c:v>0.143548609775159</c:v>
                </c:pt>
                <c:pt idx="44">
                  <c:v>0.145428286326518</c:v>
                </c:pt>
                <c:pt idx="45">
                  <c:v>0.147307962877878</c:v>
                </c:pt>
                <c:pt idx="46">
                  <c:v>0.149187639429238</c:v>
                </c:pt>
                <c:pt idx="47">
                  <c:v>0.151067315980597</c:v>
                </c:pt>
                <c:pt idx="48">
                  <c:v>0.152946992531957</c:v>
                </c:pt>
                <c:pt idx="49">
                  <c:v>0.154826669083333</c:v>
                </c:pt>
              </c:numCache>
            </c:numRef>
          </c:yVal>
          <c:smooth val="1"/>
        </c:ser>
        <c:ser>
          <c:idx val="2"/>
          <c:order val="2"/>
          <c:tx>
            <c:v>Selskapsobligasjoner og aksjer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Selskapsobligasjoner!$DT$125:$DT$174</c:f>
              <c:numCache>
                <c:formatCode>General</c:formatCode>
                <c:ptCount val="50"/>
                <c:pt idx="0">
                  <c:v>0.148787020974582</c:v>
                </c:pt>
                <c:pt idx="1">
                  <c:v>0.148919193181532</c:v>
                </c:pt>
                <c:pt idx="2">
                  <c:v>0.149315007818644</c:v>
                </c:pt>
                <c:pt idx="3">
                  <c:v>0.149972377445385</c:v>
                </c:pt>
                <c:pt idx="4">
                  <c:v>0.150887883569412</c:v>
                </c:pt>
                <c:pt idx="5">
                  <c:v>0.152056863686542</c:v>
                </c:pt>
                <c:pt idx="6">
                  <c:v>0.153473525909241</c:v>
                </c:pt>
                <c:pt idx="7">
                  <c:v>0.155131084862246</c:v>
                </c:pt>
                <c:pt idx="8">
                  <c:v>0.157021911849131</c:v>
                </c:pt>
                <c:pt idx="9">
                  <c:v>0.159137692221771</c:v>
                </c:pt>
                <c:pt idx="10">
                  <c:v>0.16146958334399</c:v>
                </c:pt>
                <c:pt idx="11">
                  <c:v>0.16400836740724</c:v>
                </c:pt>
                <c:pt idx="12">
                  <c:v>0.166744594480873</c:v>
                </c:pt>
                <c:pt idx="13">
                  <c:v>0.169668712414187</c:v>
                </c:pt>
                <c:pt idx="14">
                  <c:v>0.172771181424105</c:v>
                </c:pt>
                <c:pt idx="15">
                  <c:v>0.176042572305025</c:v>
                </c:pt>
                <c:pt idx="16">
                  <c:v>0.17947364812572</c:v>
                </c:pt>
                <c:pt idx="17">
                  <c:v>0.183055430004234</c:v>
                </c:pt>
                <c:pt idx="18">
                  <c:v>0.186779248074318</c:v>
                </c:pt>
                <c:pt idx="19">
                  <c:v>0.19063677909332</c:v>
                </c:pt>
                <c:pt idx="20">
                  <c:v>0.194620072319476</c:v>
                </c:pt>
                <c:pt idx="21">
                  <c:v>0.198721565339287</c:v>
                </c:pt>
                <c:pt idx="22">
                  <c:v>0.202934091485019</c:v>
                </c:pt>
                <c:pt idx="23">
                  <c:v>0.207250880378103</c:v>
                </c:pt>
                <c:pt idx="24">
                  <c:v>0.211665552990663</c:v>
                </c:pt>
                <c:pt idx="25">
                  <c:v>0.216172112454133</c:v>
                </c:pt>
                <c:pt idx="26">
                  <c:v>0.220764931675339</c:v>
                </c:pt>
                <c:pt idx="27">
                  <c:v>0.22543873865653</c:v>
                </c:pt>
                <c:pt idx="28">
                  <c:v>0.23018860026329</c:v>
                </c:pt>
                <c:pt idx="29">
                  <c:v>0.235009905046562</c:v>
                </c:pt>
                <c:pt idx="30">
                  <c:v>0.239898345603945</c:v>
                </c:pt>
                <c:pt idx="31">
                  <c:v>0.244849900861163</c:v>
                </c:pt>
                <c:pt idx="32">
                  <c:v>0.249860818566313</c:v>
                </c:pt>
                <c:pt idx="33">
                  <c:v>0.254927598216101</c:v>
                </c:pt>
                <c:pt idx="34">
                  <c:v>0.260046974572917</c:v>
                </c:pt>
                <c:pt idx="35">
                  <c:v>0.265215901882824</c:v>
                </c:pt>
                <c:pt idx="36">
                  <c:v>0.270431538865583</c:v>
                </c:pt>
                <c:pt idx="37">
                  <c:v>0.275691234517151</c:v>
                </c:pt>
                <c:pt idx="38">
                  <c:v>0.280992514741353</c:v>
                </c:pt>
                <c:pt idx="39">
                  <c:v>0.286333069809345</c:v>
                </c:pt>
                <c:pt idx="40">
                  <c:v>0.291710742631999</c:v>
                </c:pt>
                <c:pt idx="41">
                  <c:v>0.29712351782058</c:v>
                </c:pt>
                <c:pt idx="42">
                  <c:v>0.302569511504064</c:v>
                </c:pt>
                <c:pt idx="43">
                  <c:v>0.308046961868406</c:v>
                </c:pt>
                <c:pt idx="44">
                  <c:v>0.313554220375994</c:v>
                </c:pt>
                <c:pt idx="45">
                  <c:v>0.319089743629492</c:v>
                </c:pt>
                <c:pt idx="46">
                  <c:v>0.324652085836773</c:v>
                </c:pt>
                <c:pt idx="47">
                  <c:v>0.330239891838486</c:v>
                </c:pt>
                <c:pt idx="48">
                  <c:v>0.335851890659435</c:v>
                </c:pt>
                <c:pt idx="49">
                  <c:v>0.341486889547652</c:v>
                </c:pt>
              </c:numCache>
            </c:numRef>
          </c:xVal>
          <c:yVal>
            <c:numRef>
              <c:f>Selskapsobligasjoner!$DU$125:$DU$174</c:f>
              <c:numCache>
                <c:formatCode>0.000</c:formatCode>
                <c:ptCount val="50"/>
                <c:pt idx="0">
                  <c:v>0.110876545414887</c:v>
                </c:pt>
                <c:pt idx="1">
                  <c:v>0.112943351455387</c:v>
                </c:pt>
                <c:pt idx="2">
                  <c:v>0.1150101574959</c:v>
                </c:pt>
                <c:pt idx="3">
                  <c:v>0.117076963536413</c:v>
                </c:pt>
                <c:pt idx="4">
                  <c:v>0.119143769576925</c:v>
                </c:pt>
                <c:pt idx="5">
                  <c:v>0.121210575617438</c:v>
                </c:pt>
                <c:pt idx="6">
                  <c:v>0.12327738165795</c:v>
                </c:pt>
                <c:pt idx="7">
                  <c:v>0.125344187698463</c:v>
                </c:pt>
                <c:pt idx="8">
                  <c:v>0.127410993738975</c:v>
                </c:pt>
                <c:pt idx="9">
                  <c:v>0.129477799779488</c:v>
                </c:pt>
                <c:pt idx="10">
                  <c:v>0.13154460582</c:v>
                </c:pt>
                <c:pt idx="11">
                  <c:v>0.133611411860513</c:v>
                </c:pt>
                <c:pt idx="12">
                  <c:v>0.135678217901025</c:v>
                </c:pt>
                <c:pt idx="13">
                  <c:v>0.137745023941536</c:v>
                </c:pt>
                <c:pt idx="14">
                  <c:v>0.139811829982046</c:v>
                </c:pt>
                <c:pt idx="15">
                  <c:v>0.141878636022557</c:v>
                </c:pt>
                <c:pt idx="16">
                  <c:v>0.143945442063068</c:v>
                </c:pt>
                <c:pt idx="17">
                  <c:v>0.146012248103579</c:v>
                </c:pt>
                <c:pt idx="18">
                  <c:v>0.148079054144084</c:v>
                </c:pt>
                <c:pt idx="19">
                  <c:v>0.15014586018459</c:v>
                </c:pt>
                <c:pt idx="20">
                  <c:v>0.152212666225095</c:v>
                </c:pt>
                <c:pt idx="21">
                  <c:v>0.1542794722656</c:v>
                </c:pt>
                <c:pt idx="22">
                  <c:v>0.156346278306105</c:v>
                </c:pt>
                <c:pt idx="23">
                  <c:v>0.158413084346611</c:v>
                </c:pt>
                <c:pt idx="24">
                  <c:v>0.160479890387116</c:v>
                </c:pt>
                <c:pt idx="25">
                  <c:v>0.162546696427621</c:v>
                </c:pt>
                <c:pt idx="26">
                  <c:v>0.164613502468127</c:v>
                </c:pt>
                <c:pt idx="27">
                  <c:v>0.166680308508632</c:v>
                </c:pt>
                <c:pt idx="28">
                  <c:v>0.168747114549137</c:v>
                </c:pt>
                <c:pt idx="29">
                  <c:v>0.170813920589644</c:v>
                </c:pt>
                <c:pt idx="30">
                  <c:v>0.172880726630149</c:v>
                </c:pt>
                <c:pt idx="31">
                  <c:v>0.174947532670654</c:v>
                </c:pt>
                <c:pt idx="32">
                  <c:v>0.17701433871116</c:v>
                </c:pt>
                <c:pt idx="33">
                  <c:v>0.179081144751665</c:v>
                </c:pt>
                <c:pt idx="34">
                  <c:v>0.181147950792171</c:v>
                </c:pt>
                <c:pt idx="35">
                  <c:v>0.183214756832676</c:v>
                </c:pt>
                <c:pt idx="36">
                  <c:v>0.185281562873181</c:v>
                </c:pt>
                <c:pt idx="37">
                  <c:v>0.187348368913687</c:v>
                </c:pt>
                <c:pt idx="38">
                  <c:v>0.189415174954192</c:v>
                </c:pt>
                <c:pt idx="39">
                  <c:v>0.191481980994698</c:v>
                </c:pt>
                <c:pt idx="40">
                  <c:v>0.193548787035203</c:v>
                </c:pt>
                <c:pt idx="41">
                  <c:v>0.195615593075708</c:v>
                </c:pt>
                <c:pt idx="42">
                  <c:v>0.197682399116138</c:v>
                </c:pt>
                <c:pt idx="43">
                  <c:v>0.19974920515664</c:v>
                </c:pt>
                <c:pt idx="44">
                  <c:v>0.201816011197143</c:v>
                </c:pt>
                <c:pt idx="45">
                  <c:v>0.203882817237646</c:v>
                </c:pt>
                <c:pt idx="46">
                  <c:v>0.205949623278148</c:v>
                </c:pt>
                <c:pt idx="47">
                  <c:v>0.208016429318651</c:v>
                </c:pt>
                <c:pt idx="48">
                  <c:v>0.210083235359154</c:v>
                </c:pt>
                <c:pt idx="49">
                  <c:v>0.2121500414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Selskapsobligasjoner!$CY$175</c:f>
              <c:strCache>
                <c:ptCount val="1"/>
                <c:pt idx="0">
                  <c:v>Aksjer, selskapsobligasjoner og unotert eiendom</c:v>
                </c:pt>
              </c:strCache>
            </c:strRef>
          </c:tx>
          <c:spPr>
            <a:ln w="19050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Selskapsobligasjoner!$DT$177:$DT$226</c:f>
              <c:numCache>
                <c:formatCode>General</c:formatCode>
                <c:ptCount val="50"/>
                <c:pt idx="0">
                  <c:v>0.086594209728789</c:v>
                </c:pt>
                <c:pt idx="1">
                  <c:v>0.0881696237599874</c:v>
                </c:pt>
                <c:pt idx="2">
                  <c:v>0.0902237082075313</c:v>
                </c:pt>
                <c:pt idx="3">
                  <c:v>0.0924966271618963</c:v>
                </c:pt>
                <c:pt idx="4">
                  <c:v>0.0949726702520525</c:v>
                </c:pt>
                <c:pt idx="5">
                  <c:v>0.0976363851141183</c:v>
                </c:pt>
                <c:pt idx="6">
                  <c:v>0.100472846313663</c:v>
                </c:pt>
                <c:pt idx="7">
                  <c:v>0.103467847853594</c:v>
                </c:pt>
                <c:pt idx="8">
                  <c:v>0.106612859966424</c:v>
                </c:pt>
                <c:pt idx="9">
                  <c:v>0.109948501030862</c:v>
                </c:pt>
                <c:pt idx="10">
                  <c:v>0.113472616994858</c:v>
                </c:pt>
                <c:pt idx="11">
                  <c:v>0.117168202582463</c:v>
                </c:pt>
                <c:pt idx="12">
                  <c:v>0.121019550260128</c:v>
                </c:pt>
                <c:pt idx="13">
                  <c:v>0.125012264814046</c:v>
                </c:pt>
                <c:pt idx="14">
                  <c:v>0.129133233997781</c:v>
                </c:pt>
                <c:pt idx="15">
                  <c:v>0.133370569660362</c:v>
                </c:pt>
                <c:pt idx="16">
                  <c:v>0.137713530709035</c:v>
                </c:pt>
                <c:pt idx="17">
                  <c:v>0.142152436451798</c:v>
                </c:pt>
                <c:pt idx="18">
                  <c:v>0.146678576479428</c:v>
                </c:pt>
                <c:pt idx="19">
                  <c:v>0.15128412133101</c:v>
                </c:pt>
                <c:pt idx="20">
                  <c:v>0.155962036713346</c:v>
                </c:pt>
                <c:pt idx="21">
                  <c:v>0.160706002951568</c:v>
                </c:pt>
                <c:pt idx="22">
                  <c:v>0.165510340563902</c:v>
                </c:pt>
                <c:pt idx="23">
                  <c:v>0.170369942309386</c:v>
                </c:pt>
                <c:pt idx="24">
                  <c:v>0.175280211693857</c:v>
                </c:pt>
                <c:pt idx="25">
                  <c:v>0.180237007688205</c:v>
                </c:pt>
                <c:pt idx="26">
                  <c:v>0.185252402305048</c:v>
                </c:pt>
                <c:pt idx="27">
                  <c:v>0.190479582015485</c:v>
                </c:pt>
                <c:pt idx="28">
                  <c:v>0.195941875779164</c:v>
                </c:pt>
                <c:pt idx="29">
                  <c:v>0.201620175371865</c:v>
                </c:pt>
                <c:pt idx="30">
                  <c:v>0.207496748080944</c:v>
                </c:pt>
                <c:pt idx="31">
                  <c:v>0.213555226406221</c:v>
                </c:pt>
                <c:pt idx="32">
                  <c:v>0.21978056761397</c:v>
                </c:pt>
                <c:pt idx="33">
                  <c:v>0.226158992724335</c:v>
                </c:pt>
                <c:pt idx="34">
                  <c:v>0.232677912560505</c:v>
                </c:pt>
                <c:pt idx="35">
                  <c:v>0.239325846725762</c:v>
                </c:pt>
                <c:pt idx="36">
                  <c:v>0.246092339869718</c:v>
                </c:pt>
                <c:pt idx="37">
                  <c:v>0.252967878372262</c:v>
                </c:pt>
                <c:pt idx="38">
                  <c:v>0.259943809597065</c:v>
                </c:pt>
                <c:pt idx="39">
                  <c:v>0.267012265114483</c:v>
                </c:pt>
                <c:pt idx="40">
                  <c:v>0.274166088729734</c:v>
                </c:pt>
                <c:pt idx="41">
                  <c:v>0.28139876974005</c:v>
                </c:pt>
                <c:pt idx="42">
                  <c:v>0.288704381551664</c:v>
                </c:pt>
                <c:pt idx="43">
                  <c:v>0.296077525585959</c:v>
                </c:pt>
                <c:pt idx="44">
                  <c:v>0.303513280271458</c:v>
                </c:pt>
                <c:pt idx="45">
                  <c:v>0.311007154836087</c:v>
                </c:pt>
                <c:pt idx="46">
                  <c:v>0.318555047568541</c:v>
                </c:pt>
                <c:pt idx="47">
                  <c:v>0.326153208197642</c:v>
                </c:pt>
                <c:pt idx="48">
                  <c:v>0.333798204036351</c:v>
                </c:pt>
                <c:pt idx="49">
                  <c:v>0.341486889547652</c:v>
                </c:pt>
              </c:numCache>
            </c:numRef>
          </c:xVal>
          <c:yVal>
            <c:numRef>
              <c:f>Selskapsobligasjoner!$DU$177:$DU$226</c:f>
              <c:numCache>
                <c:formatCode>0.000</c:formatCode>
                <c:ptCount val="50"/>
                <c:pt idx="0">
                  <c:v>0.0738651811322766</c:v>
                </c:pt>
                <c:pt idx="1">
                  <c:v>0.0766873211377351</c:v>
                </c:pt>
                <c:pt idx="2">
                  <c:v>0.0795094611431979</c:v>
                </c:pt>
                <c:pt idx="3">
                  <c:v>0.0823316011486607</c:v>
                </c:pt>
                <c:pt idx="4">
                  <c:v>0.0851537411541235</c:v>
                </c:pt>
                <c:pt idx="5">
                  <c:v>0.0879758811595862</c:v>
                </c:pt>
                <c:pt idx="6">
                  <c:v>0.090798021165049</c:v>
                </c:pt>
                <c:pt idx="7">
                  <c:v>0.0936201611705117</c:v>
                </c:pt>
                <c:pt idx="8">
                  <c:v>0.0964423011759745</c:v>
                </c:pt>
                <c:pt idx="9">
                  <c:v>0.0992644411814372</c:v>
                </c:pt>
                <c:pt idx="10">
                  <c:v>0.1020865811869</c:v>
                </c:pt>
                <c:pt idx="11">
                  <c:v>0.104908721192363</c:v>
                </c:pt>
                <c:pt idx="12">
                  <c:v>0.107730861197826</c:v>
                </c:pt>
                <c:pt idx="13">
                  <c:v>0.110553001203288</c:v>
                </c:pt>
                <c:pt idx="14">
                  <c:v>0.113375141208751</c:v>
                </c:pt>
                <c:pt idx="15">
                  <c:v>0.116197281214214</c:v>
                </c:pt>
                <c:pt idx="16">
                  <c:v>0.119019421219677</c:v>
                </c:pt>
                <c:pt idx="17">
                  <c:v>0.121841561225139</c:v>
                </c:pt>
                <c:pt idx="18">
                  <c:v>0.124663701230602</c:v>
                </c:pt>
                <c:pt idx="19">
                  <c:v>0.127485841236065</c:v>
                </c:pt>
                <c:pt idx="20">
                  <c:v>0.130307981241528</c:v>
                </c:pt>
                <c:pt idx="21">
                  <c:v>0.133130121246991</c:v>
                </c:pt>
                <c:pt idx="22">
                  <c:v>0.135952261252453</c:v>
                </c:pt>
                <c:pt idx="23">
                  <c:v>0.138774401257916</c:v>
                </c:pt>
                <c:pt idx="24">
                  <c:v>0.141596541263379</c:v>
                </c:pt>
                <c:pt idx="25">
                  <c:v>0.144418681268842</c:v>
                </c:pt>
                <c:pt idx="26">
                  <c:v>0.1472408212743</c:v>
                </c:pt>
                <c:pt idx="27">
                  <c:v>0.15006296127975</c:v>
                </c:pt>
                <c:pt idx="28">
                  <c:v>0.1528851012852</c:v>
                </c:pt>
                <c:pt idx="29">
                  <c:v>0.155707241290651</c:v>
                </c:pt>
                <c:pt idx="30">
                  <c:v>0.158529381296101</c:v>
                </c:pt>
                <c:pt idx="31">
                  <c:v>0.161351521301551</c:v>
                </c:pt>
                <c:pt idx="32">
                  <c:v>0.164173661307001</c:v>
                </c:pt>
                <c:pt idx="33">
                  <c:v>0.166995801312451</c:v>
                </c:pt>
                <c:pt idx="34">
                  <c:v>0.169817941317901</c:v>
                </c:pt>
                <c:pt idx="35">
                  <c:v>0.172640081323352</c:v>
                </c:pt>
                <c:pt idx="36">
                  <c:v>0.175462221328802</c:v>
                </c:pt>
                <c:pt idx="37">
                  <c:v>0.178284361334252</c:v>
                </c:pt>
                <c:pt idx="38">
                  <c:v>0.181106501339703</c:v>
                </c:pt>
                <c:pt idx="39">
                  <c:v>0.183928641345153</c:v>
                </c:pt>
                <c:pt idx="40">
                  <c:v>0.186750781350603</c:v>
                </c:pt>
                <c:pt idx="41">
                  <c:v>0.189572921356053</c:v>
                </c:pt>
                <c:pt idx="42">
                  <c:v>0.192395061361503</c:v>
                </c:pt>
                <c:pt idx="43">
                  <c:v>0.195217201366954</c:v>
                </c:pt>
                <c:pt idx="44">
                  <c:v>0.198039341372404</c:v>
                </c:pt>
                <c:pt idx="45">
                  <c:v>0.200861481377854</c:v>
                </c:pt>
                <c:pt idx="46">
                  <c:v>0.203683621383304</c:v>
                </c:pt>
                <c:pt idx="47">
                  <c:v>0.206505761388754</c:v>
                </c:pt>
                <c:pt idx="48">
                  <c:v>0.209327901394205</c:v>
                </c:pt>
                <c:pt idx="49">
                  <c:v>0.2121500414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Selskapsobligasjoner!$CY$227</c:f>
              <c:strCache>
                <c:ptCount val="1"/>
                <c:pt idx="0">
                  <c:v>Aksjer, selskapsobligasjoner og eiendomsaksjer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Selskapsobligasjoner!$DT$229:$DT$278</c:f>
              <c:numCache>
                <c:formatCode>General</c:formatCode>
                <c:ptCount val="50"/>
                <c:pt idx="0">
                  <c:v>0.142126114255583</c:v>
                </c:pt>
                <c:pt idx="1">
                  <c:v>0.142393953272971</c:v>
                </c:pt>
                <c:pt idx="2">
                  <c:v>0.142829213651771</c:v>
                </c:pt>
                <c:pt idx="3">
                  <c:v>0.143372347465059</c:v>
                </c:pt>
                <c:pt idx="4">
                  <c:v>0.144022134286644</c:v>
                </c:pt>
                <c:pt idx="5">
                  <c:v>0.144777138087817</c:v>
                </c:pt>
                <c:pt idx="6">
                  <c:v>0.145635722482149</c:v>
                </c:pt>
                <c:pt idx="7">
                  <c:v>0.146596067527326</c:v>
                </c:pt>
                <c:pt idx="8">
                  <c:v>0.147656187705207</c:v>
                </c:pt>
                <c:pt idx="9">
                  <c:v>0.148813950698093</c:v>
                </c:pt>
                <c:pt idx="10">
                  <c:v>0.150067096589138</c:v>
                </c:pt>
                <c:pt idx="11">
                  <c:v>0.1514132571362</c:v>
                </c:pt>
                <c:pt idx="12">
                  <c:v>0.15294877981597</c:v>
                </c:pt>
                <c:pt idx="13">
                  <c:v>0.154816759269174</c:v>
                </c:pt>
                <c:pt idx="14">
                  <c:v>0.157006877878841</c:v>
                </c:pt>
                <c:pt idx="15">
                  <c:v>0.159505866660601</c:v>
                </c:pt>
                <c:pt idx="16">
                  <c:v>0.162299458853915</c:v>
                </c:pt>
                <c:pt idx="17">
                  <c:v>0.165372725189598</c:v>
                </c:pt>
                <c:pt idx="18">
                  <c:v>0.168710382538331</c:v>
                </c:pt>
                <c:pt idx="19">
                  <c:v>0.172297066611889</c:v>
                </c:pt>
                <c:pt idx="20">
                  <c:v>0.176117563568002</c:v>
                </c:pt>
                <c:pt idx="21">
                  <c:v>0.180156998971544</c:v>
                </c:pt>
                <c:pt idx="22">
                  <c:v>0.184400985374174</c:v>
                </c:pt>
                <c:pt idx="23">
                  <c:v>0.188835731742525</c:v>
                </c:pt>
                <c:pt idx="24">
                  <c:v>0.193448119157924</c:v>
                </c:pt>
                <c:pt idx="25">
                  <c:v>0.198225747762436</c:v>
                </c:pt>
                <c:pt idx="26">
                  <c:v>0.203156959992639</c:v>
                </c:pt>
                <c:pt idx="27">
                  <c:v>0.208230844876928</c:v>
                </c:pt>
                <c:pt idx="28">
                  <c:v>0.213437227704314</c:v>
                </c:pt>
                <c:pt idx="29">
                  <c:v>0.218766648804799</c:v>
                </c:pt>
                <c:pt idx="30">
                  <c:v>0.224210334587183</c:v>
                </c:pt>
                <c:pt idx="31">
                  <c:v>0.229760163408163</c:v>
                </c:pt>
                <c:pt idx="32">
                  <c:v>0.23540862832579</c:v>
                </c:pt>
                <c:pt idx="33">
                  <c:v>0.241148798334865</c:v>
                </c:pt>
                <c:pt idx="34">
                  <c:v>0.246974279295849</c:v>
                </c:pt>
                <c:pt idx="35">
                  <c:v>0.252879175450043</c:v>
                </c:pt>
                <c:pt idx="36">
                  <c:v>0.258858052156232</c:v>
                </c:pt>
                <c:pt idx="37">
                  <c:v>0.26490590028004</c:v>
                </c:pt>
                <c:pt idx="38">
                  <c:v>0.271018102508805</c:v>
                </c:pt>
                <c:pt idx="39">
                  <c:v>0.277190401744006</c:v>
                </c:pt>
                <c:pt idx="40">
                  <c:v>0.283418871633081</c:v>
                </c:pt>
                <c:pt idx="41">
                  <c:v>0.289699889236722</c:v>
                </c:pt>
                <c:pt idx="42">
                  <c:v>0.29603010978109</c:v>
                </c:pt>
                <c:pt idx="43">
                  <c:v>0.302406443412628</c:v>
                </c:pt>
                <c:pt idx="44">
                  <c:v>0.308826033852686</c:v>
                </c:pt>
                <c:pt idx="45">
                  <c:v>0.315286238837221</c:v>
                </c:pt>
                <c:pt idx="46">
                  <c:v>0.321784612221121</c:v>
                </c:pt>
                <c:pt idx="47">
                  <c:v>0.328318887625595</c:v>
                </c:pt>
                <c:pt idx="48">
                  <c:v>0.334886963509113</c:v>
                </c:pt>
                <c:pt idx="49">
                  <c:v>0.341486889547652</c:v>
                </c:pt>
              </c:numCache>
            </c:numRef>
          </c:xVal>
          <c:yVal>
            <c:numRef>
              <c:f>Selskapsobligasjoner!$DU$229:$DU$278</c:f>
              <c:numCache>
                <c:formatCode>0.000</c:formatCode>
                <c:ptCount val="50"/>
                <c:pt idx="0">
                  <c:v>0.0934936663366111</c:v>
                </c:pt>
                <c:pt idx="1">
                  <c:v>0.0959152250113673</c:v>
                </c:pt>
                <c:pt idx="2">
                  <c:v>0.0983367836861298</c:v>
                </c:pt>
                <c:pt idx="3">
                  <c:v>0.100758342360892</c:v>
                </c:pt>
                <c:pt idx="4">
                  <c:v>0.103179901035655</c:v>
                </c:pt>
                <c:pt idx="5">
                  <c:v>0.105601459710417</c:v>
                </c:pt>
                <c:pt idx="6">
                  <c:v>0.10802301838518</c:v>
                </c:pt>
                <c:pt idx="7">
                  <c:v>0.110444577059942</c:v>
                </c:pt>
                <c:pt idx="8">
                  <c:v>0.112866135734705</c:v>
                </c:pt>
                <c:pt idx="9">
                  <c:v>0.115287694409468</c:v>
                </c:pt>
                <c:pt idx="10">
                  <c:v>0.11770925308423</c:v>
                </c:pt>
                <c:pt idx="11">
                  <c:v>0.120130811758993</c:v>
                </c:pt>
                <c:pt idx="12">
                  <c:v>0.122552370433756</c:v>
                </c:pt>
                <c:pt idx="13">
                  <c:v>0.124973929108519</c:v>
                </c:pt>
                <c:pt idx="14">
                  <c:v>0.127395487783281</c:v>
                </c:pt>
                <c:pt idx="15">
                  <c:v>0.129817046458044</c:v>
                </c:pt>
                <c:pt idx="16">
                  <c:v>0.132238605132807</c:v>
                </c:pt>
                <c:pt idx="17">
                  <c:v>0.13466016380757</c:v>
                </c:pt>
                <c:pt idx="18">
                  <c:v>0.137081722482332</c:v>
                </c:pt>
                <c:pt idx="19">
                  <c:v>0.139503281157092</c:v>
                </c:pt>
                <c:pt idx="20">
                  <c:v>0.141924839831853</c:v>
                </c:pt>
                <c:pt idx="21">
                  <c:v>0.144346398506614</c:v>
                </c:pt>
                <c:pt idx="22">
                  <c:v>0.146767957181366</c:v>
                </c:pt>
                <c:pt idx="23">
                  <c:v>0.149189515856118</c:v>
                </c:pt>
                <c:pt idx="24">
                  <c:v>0.151611074530869</c:v>
                </c:pt>
                <c:pt idx="25">
                  <c:v>0.154032633205621</c:v>
                </c:pt>
                <c:pt idx="26">
                  <c:v>0.156454191880372</c:v>
                </c:pt>
                <c:pt idx="27">
                  <c:v>0.158875750555123</c:v>
                </c:pt>
                <c:pt idx="28">
                  <c:v>0.161297309229875</c:v>
                </c:pt>
                <c:pt idx="29">
                  <c:v>0.163718867904626</c:v>
                </c:pt>
                <c:pt idx="30">
                  <c:v>0.166140426579378</c:v>
                </c:pt>
                <c:pt idx="31">
                  <c:v>0.168561985254129</c:v>
                </c:pt>
                <c:pt idx="32">
                  <c:v>0.170983543928881</c:v>
                </c:pt>
                <c:pt idx="33">
                  <c:v>0.173405102603632</c:v>
                </c:pt>
                <c:pt idx="34">
                  <c:v>0.175826661278384</c:v>
                </c:pt>
                <c:pt idx="35">
                  <c:v>0.178248219953135</c:v>
                </c:pt>
                <c:pt idx="36">
                  <c:v>0.180669778627887</c:v>
                </c:pt>
                <c:pt idx="37">
                  <c:v>0.183091337302638</c:v>
                </c:pt>
                <c:pt idx="38">
                  <c:v>0.18551289597739</c:v>
                </c:pt>
                <c:pt idx="39">
                  <c:v>0.187934454652141</c:v>
                </c:pt>
                <c:pt idx="40">
                  <c:v>0.190356013326893</c:v>
                </c:pt>
                <c:pt idx="41">
                  <c:v>0.192777572001644</c:v>
                </c:pt>
                <c:pt idx="42">
                  <c:v>0.195199130676396</c:v>
                </c:pt>
                <c:pt idx="43">
                  <c:v>0.197620689351147</c:v>
                </c:pt>
                <c:pt idx="44">
                  <c:v>0.200042248025899</c:v>
                </c:pt>
                <c:pt idx="45">
                  <c:v>0.20246380670065</c:v>
                </c:pt>
                <c:pt idx="46">
                  <c:v>0.204885365375402</c:v>
                </c:pt>
                <c:pt idx="47">
                  <c:v>0.207306924050153</c:v>
                </c:pt>
                <c:pt idx="48">
                  <c:v>0.209728482724905</c:v>
                </c:pt>
                <c:pt idx="49">
                  <c:v>0.2121500414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8696064"/>
        <c:axId val="2138702176"/>
      </c:scatterChart>
      <c:valAx>
        <c:axId val="2138696064"/>
        <c:scaling>
          <c:orientation val="minMax"/>
          <c:max val="0.3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Standardavvik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8702176"/>
        <c:crosses val="autoZero"/>
        <c:crossBetween val="midCat"/>
      </c:valAx>
      <c:valAx>
        <c:axId val="2138702176"/>
        <c:scaling>
          <c:orientation val="minMax"/>
          <c:min val="0.0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8696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Selskapsobligasjoner!$CZ$20</c:f>
              <c:strCache>
                <c:ptCount val="1"/>
                <c:pt idx="0">
                  <c:v>OSLO SE OBX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Selskapsobligasjoner!$CY$21:$CY$71</c:f>
              <c:strCache>
                <c:ptCount val="51"/>
                <c:pt idx="0">
                  <c:v>0,067</c:v>
                </c:pt>
                <c:pt idx="1">
                  <c:v>0,070</c:v>
                </c:pt>
                <c:pt idx="2">
                  <c:v>0,073</c:v>
                </c:pt>
                <c:pt idx="3">
                  <c:v>0,076</c:v>
                </c:pt>
                <c:pt idx="4">
                  <c:v>0,078</c:v>
                </c:pt>
                <c:pt idx="5">
                  <c:v>0,081</c:v>
                </c:pt>
                <c:pt idx="6">
                  <c:v>0,084</c:v>
                </c:pt>
                <c:pt idx="7">
                  <c:v>0,087</c:v>
                </c:pt>
                <c:pt idx="8">
                  <c:v>0,090</c:v>
                </c:pt>
                <c:pt idx="9">
                  <c:v>0,093</c:v>
                </c:pt>
                <c:pt idx="10">
                  <c:v>0,096</c:v>
                </c:pt>
                <c:pt idx="11">
                  <c:v>0,099</c:v>
                </c:pt>
                <c:pt idx="12">
                  <c:v>0,102</c:v>
                </c:pt>
                <c:pt idx="13">
                  <c:v>0,105</c:v>
                </c:pt>
                <c:pt idx="14">
                  <c:v>0,108</c:v>
                </c:pt>
                <c:pt idx="15">
                  <c:v>0,111</c:v>
                </c:pt>
                <c:pt idx="16">
                  <c:v>0,114</c:v>
                </c:pt>
                <c:pt idx="17">
                  <c:v>0,117</c:v>
                </c:pt>
                <c:pt idx="18">
                  <c:v>0,120</c:v>
                </c:pt>
                <c:pt idx="19">
                  <c:v>0,123</c:v>
                </c:pt>
                <c:pt idx="20">
                  <c:v>0,126</c:v>
                </c:pt>
                <c:pt idx="21">
                  <c:v>0,129</c:v>
                </c:pt>
                <c:pt idx="22">
                  <c:v>0,132</c:v>
                </c:pt>
                <c:pt idx="23">
                  <c:v>0,135</c:v>
                </c:pt>
                <c:pt idx="24">
                  <c:v>0,138</c:v>
                </c:pt>
                <c:pt idx="25">
                  <c:v>0,141</c:v>
                </c:pt>
                <c:pt idx="26">
                  <c:v>0,144</c:v>
                </c:pt>
                <c:pt idx="27">
                  <c:v>0,147</c:v>
                </c:pt>
                <c:pt idx="28">
                  <c:v>0,150</c:v>
                </c:pt>
                <c:pt idx="29">
                  <c:v>0,153</c:v>
                </c:pt>
                <c:pt idx="30">
                  <c:v>0,156</c:v>
                </c:pt>
                <c:pt idx="31">
                  <c:v>0,159</c:v>
                </c:pt>
                <c:pt idx="32">
                  <c:v>0,162</c:v>
                </c:pt>
                <c:pt idx="33">
                  <c:v>0,165</c:v>
                </c:pt>
                <c:pt idx="34">
                  <c:v>0,168</c:v>
                </c:pt>
                <c:pt idx="35">
                  <c:v>0,171</c:v>
                </c:pt>
                <c:pt idx="36">
                  <c:v>0,174</c:v>
                </c:pt>
                <c:pt idx="37">
                  <c:v>0,177</c:v>
                </c:pt>
                <c:pt idx="38">
                  <c:v>0,179</c:v>
                </c:pt>
                <c:pt idx="39">
                  <c:v>0,182</c:v>
                </c:pt>
                <c:pt idx="40">
                  <c:v>0,185</c:v>
                </c:pt>
                <c:pt idx="41">
                  <c:v>0,188</c:v>
                </c:pt>
                <c:pt idx="42">
                  <c:v>0,191</c:v>
                </c:pt>
                <c:pt idx="43">
                  <c:v>0,194</c:v>
                </c:pt>
                <c:pt idx="44">
                  <c:v>0,197</c:v>
                </c:pt>
                <c:pt idx="45">
                  <c:v>0,200</c:v>
                </c:pt>
                <c:pt idx="46">
                  <c:v>0,203</c:v>
                </c:pt>
                <c:pt idx="47">
                  <c:v>0,206</c:v>
                </c:pt>
                <c:pt idx="48">
                  <c:v>0,209</c:v>
                </c:pt>
                <c:pt idx="49">
                  <c:v>0,212</c:v>
                </c:pt>
                <c:pt idx="50">
                  <c:v>Aksjer, statsobligasjoner, eiendomsaksjer og unotert eiendom</c:v>
                </c:pt>
              </c:strCache>
            </c:strRef>
          </c:cat>
          <c:val>
            <c:numRef>
              <c:f>Selskapsobligasjoner!$CZ$21:$CZ$71</c:f>
              <c:numCache>
                <c:formatCode>General</c:formatCode>
                <c:ptCount val="51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0.018600025070987</c:v>
                </c:pt>
                <c:pt idx="5">
                  <c:v>0.0571688828308863</c:v>
                </c:pt>
                <c:pt idx="6">
                  <c:v>0.0957377405907872</c:v>
                </c:pt>
                <c:pt idx="7">
                  <c:v>0.134306598350687</c:v>
                </c:pt>
                <c:pt idx="8">
                  <c:v>0.172875456110586</c:v>
                </c:pt>
                <c:pt idx="9">
                  <c:v>0.211444313870487</c:v>
                </c:pt>
                <c:pt idx="10">
                  <c:v>0.243677806270005</c:v>
                </c:pt>
                <c:pt idx="11">
                  <c:v>0.267232566634178</c:v>
                </c:pt>
                <c:pt idx="12">
                  <c:v>0.29078732699835</c:v>
                </c:pt>
                <c:pt idx="13">
                  <c:v>0.314342087362522</c:v>
                </c:pt>
                <c:pt idx="14">
                  <c:v>0.337896847726694</c:v>
                </c:pt>
                <c:pt idx="15">
                  <c:v>0.361451608090866</c:v>
                </c:pt>
                <c:pt idx="16">
                  <c:v>0.385006368455038</c:v>
                </c:pt>
                <c:pt idx="17">
                  <c:v>0.40856112881921</c:v>
                </c:pt>
                <c:pt idx="18">
                  <c:v>0.432115889183383</c:v>
                </c:pt>
                <c:pt idx="19">
                  <c:v>0.455670649547555</c:v>
                </c:pt>
                <c:pt idx="20">
                  <c:v>0.479225409911727</c:v>
                </c:pt>
                <c:pt idx="21">
                  <c:v>0.500901319185612</c:v>
                </c:pt>
                <c:pt idx="22">
                  <c:v>0.51872627207177</c:v>
                </c:pt>
                <c:pt idx="23">
                  <c:v>0.536551224957902</c:v>
                </c:pt>
                <c:pt idx="24">
                  <c:v>0.554376177844052</c:v>
                </c:pt>
                <c:pt idx="25">
                  <c:v>0.572201130730201</c:v>
                </c:pt>
                <c:pt idx="26">
                  <c:v>0.59002608361635</c:v>
                </c:pt>
                <c:pt idx="27">
                  <c:v>0.6078510365025</c:v>
                </c:pt>
                <c:pt idx="28">
                  <c:v>0.625675989388649</c:v>
                </c:pt>
                <c:pt idx="29">
                  <c:v>0.643500942274799</c:v>
                </c:pt>
                <c:pt idx="30">
                  <c:v>0.661325895160948</c:v>
                </c:pt>
                <c:pt idx="31">
                  <c:v>0.679150848047097</c:v>
                </c:pt>
                <c:pt idx="32">
                  <c:v>0.696975800933246</c:v>
                </c:pt>
                <c:pt idx="33">
                  <c:v>0.714800753819396</c:v>
                </c:pt>
                <c:pt idx="34">
                  <c:v>0.732625706705546</c:v>
                </c:pt>
                <c:pt idx="35">
                  <c:v>0.750450659591695</c:v>
                </c:pt>
                <c:pt idx="36">
                  <c:v>0.768275612477844</c:v>
                </c:pt>
                <c:pt idx="37">
                  <c:v>0.786100565363997</c:v>
                </c:pt>
                <c:pt idx="38">
                  <c:v>0.803925518250147</c:v>
                </c:pt>
                <c:pt idx="39">
                  <c:v>0.821750471136296</c:v>
                </c:pt>
                <c:pt idx="40">
                  <c:v>0.839575424022446</c:v>
                </c:pt>
                <c:pt idx="41">
                  <c:v>0.857400376908596</c:v>
                </c:pt>
                <c:pt idx="42">
                  <c:v>0.875225329794745</c:v>
                </c:pt>
                <c:pt idx="43">
                  <c:v>0.893050282680894</c:v>
                </c:pt>
                <c:pt idx="44">
                  <c:v>0.910875235567044</c:v>
                </c:pt>
                <c:pt idx="45">
                  <c:v>0.928700188453194</c:v>
                </c:pt>
                <c:pt idx="46">
                  <c:v>0.946525141339343</c:v>
                </c:pt>
                <c:pt idx="47">
                  <c:v>0.964350094225493</c:v>
                </c:pt>
                <c:pt idx="48">
                  <c:v>0.982175047111642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Selskapsobligasjoner!$DA$20</c:f>
              <c:strCache>
                <c:ptCount val="1"/>
                <c:pt idx="0">
                  <c:v>OSLO SE REAL ESTATE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Selskapsobligasjoner!$CY$21:$CY$71</c:f>
              <c:strCache>
                <c:ptCount val="51"/>
                <c:pt idx="0">
                  <c:v>0,067</c:v>
                </c:pt>
                <c:pt idx="1">
                  <c:v>0,070</c:v>
                </c:pt>
                <c:pt idx="2">
                  <c:v>0,073</c:v>
                </c:pt>
                <c:pt idx="3">
                  <c:v>0,076</c:v>
                </c:pt>
                <c:pt idx="4">
                  <c:v>0,078</c:v>
                </c:pt>
                <c:pt idx="5">
                  <c:v>0,081</c:v>
                </c:pt>
                <c:pt idx="6">
                  <c:v>0,084</c:v>
                </c:pt>
                <c:pt idx="7">
                  <c:v>0,087</c:v>
                </c:pt>
                <c:pt idx="8">
                  <c:v>0,090</c:v>
                </c:pt>
                <c:pt idx="9">
                  <c:v>0,093</c:v>
                </c:pt>
                <c:pt idx="10">
                  <c:v>0,096</c:v>
                </c:pt>
                <c:pt idx="11">
                  <c:v>0,099</c:v>
                </c:pt>
                <c:pt idx="12">
                  <c:v>0,102</c:v>
                </c:pt>
                <c:pt idx="13">
                  <c:v>0,105</c:v>
                </c:pt>
                <c:pt idx="14">
                  <c:v>0,108</c:v>
                </c:pt>
                <c:pt idx="15">
                  <c:v>0,111</c:v>
                </c:pt>
                <c:pt idx="16">
                  <c:v>0,114</c:v>
                </c:pt>
                <c:pt idx="17">
                  <c:v>0,117</c:v>
                </c:pt>
                <c:pt idx="18">
                  <c:v>0,120</c:v>
                </c:pt>
                <c:pt idx="19">
                  <c:v>0,123</c:v>
                </c:pt>
                <c:pt idx="20">
                  <c:v>0,126</c:v>
                </c:pt>
                <c:pt idx="21">
                  <c:v>0,129</c:v>
                </c:pt>
                <c:pt idx="22">
                  <c:v>0,132</c:v>
                </c:pt>
                <c:pt idx="23">
                  <c:v>0,135</c:v>
                </c:pt>
                <c:pt idx="24">
                  <c:v>0,138</c:v>
                </c:pt>
                <c:pt idx="25">
                  <c:v>0,141</c:v>
                </c:pt>
                <c:pt idx="26">
                  <c:v>0,144</c:v>
                </c:pt>
                <c:pt idx="27">
                  <c:v>0,147</c:v>
                </c:pt>
                <c:pt idx="28">
                  <c:v>0,150</c:v>
                </c:pt>
                <c:pt idx="29">
                  <c:v>0,153</c:v>
                </c:pt>
                <c:pt idx="30">
                  <c:v>0,156</c:v>
                </c:pt>
                <c:pt idx="31">
                  <c:v>0,159</c:v>
                </c:pt>
                <c:pt idx="32">
                  <c:v>0,162</c:v>
                </c:pt>
                <c:pt idx="33">
                  <c:v>0,165</c:v>
                </c:pt>
                <c:pt idx="34">
                  <c:v>0,168</c:v>
                </c:pt>
                <c:pt idx="35">
                  <c:v>0,171</c:v>
                </c:pt>
                <c:pt idx="36">
                  <c:v>0,174</c:v>
                </c:pt>
                <c:pt idx="37">
                  <c:v>0,177</c:v>
                </c:pt>
                <c:pt idx="38">
                  <c:v>0,179</c:v>
                </c:pt>
                <c:pt idx="39">
                  <c:v>0,182</c:v>
                </c:pt>
                <c:pt idx="40">
                  <c:v>0,185</c:v>
                </c:pt>
                <c:pt idx="41">
                  <c:v>0,188</c:v>
                </c:pt>
                <c:pt idx="42">
                  <c:v>0,191</c:v>
                </c:pt>
                <c:pt idx="43">
                  <c:v>0,194</c:v>
                </c:pt>
                <c:pt idx="44">
                  <c:v>0,197</c:v>
                </c:pt>
                <c:pt idx="45">
                  <c:v>0,200</c:v>
                </c:pt>
                <c:pt idx="46">
                  <c:v>0,203</c:v>
                </c:pt>
                <c:pt idx="47">
                  <c:v>0,206</c:v>
                </c:pt>
                <c:pt idx="48">
                  <c:v>0,209</c:v>
                </c:pt>
                <c:pt idx="49">
                  <c:v>0,212</c:v>
                </c:pt>
                <c:pt idx="50">
                  <c:v>Aksjer, statsobligasjoner, eiendomsaksjer og unotert eiendom</c:v>
                </c:pt>
              </c:strCache>
            </c:strRef>
          </c:cat>
          <c:val>
            <c:numRef>
              <c:f>Selskapsobligasjoner!$DA$21:$DA$71</c:f>
              <c:numCache>
                <c:formatCode>General</c:formatCode>
                <c:ptCount val="51"/>
                <c:pt idx="0">
                  <c:v>0.0134645986738041</c:v>
                </c:pt>
                <c:pt idx="1">
                  <c:v>0.0437500104744223</c:v>
                </c:pt>
                <c:pt idx="2">
                  <c:v>0.0740354222750976</c:v>
                </c:pt>
                <c:pt idx="3">
                  <c:v>0.104320834075753</c:v>
                </c:pt>
                <c:pt idx="4">
                  <c:v>0.110451737085582</c:v>
                </c:pt>
                <c:pt idx="5">
                  <c:v>0.0906505597414291</c:v>
                </c:pt>
                <c:pt idx="6">
                  <c:v>0.0708493823972755</c:v>
                </c:pt>
                <c:pt idx="7">
                  <c:v>0.0510482050531226</c:v>
                </c:pt>
                <c:pt idx="8">
                  <c:v>0.0312470277089697</c:v>
                </c:pt>
                <c:pt idx="9">
                  <c:v>0.0114458503648161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Selskapsobligasjoner!$DB$20</c:f>
              <c:strCache>
                <c:ptCount val="1"/>
                <c:pt idx="0">
                  <c:v>OB GVT BONDS ALL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Selskapsobligasjoner!$CY$21:$CY$71</c:f>
              <c:strCache>
                <c:ptCount val="51"/>
                <c:pt idx="0">
                  <c:v>0,067</c:v>
                </c:pt>
                <c:pt idx="1">
                  <c:v>0,070</c:v>
                </c:pt>
                <c:pt idx="2">
                  <c:v>0,073</c:v>
                </c:pt>
                <c:pt idx="3">
                  <c:v>0,076</c:v>
                </c:pt>
                <c:pt idx="4">
                  <c:v>0,078</c:v>
                </c:pt>
                <c:pt idx="5">
                  <c:v>0,081</c:v>
                </c:pt>
                <c:pt idx="6">
                  <c:v>0,084</c:v>
                </c:pt>
                <c:pt idx="7">
                  <c:v>0,087</c:v>
                </c:pt>
                <c:pt idx="8">
                  <c:v>0,090</c:v>
                </c:pt>
                <c:pt idx="9">
                  <c:v>0,093</c:v>
                </c:pt>
                <c:pt idx="10">
                  <c:v>0,096</c:v>
                </c:pt>
                <c:pt idx="11">
                  <c:v>0,099</c:v>
                </c:pt>
                <c:pt idx="12">
                  <c:v>0,102</c:v>
                </c:pt>
                <c:pt idx="13">
                  <c:v>0,105</c:v>
                </c:pt>
                <c:pt idx="14">
                  <c:v>0,108</c:v>
                </c:pt>
                <c:pt idx="15">
                  <c:v>0,111</c:v>
                </c:pt>
                <c:pt idx="16">
                  <c:v>0,114</c:v>
                </c:pt>
                <c:pt idx="17">
                  <c:v>0,117</c:v>
                </c:pt>
                <c:pt idx="18">
                  <c:v>0,120</c:v>
                </c:pt>
                <c:pt idx="19">
                  <c:v>0,123</c:v>
                </c:pt>
                <c:pt idx="20">
                  <c:v>0,126</c:v>
                </c:pt>
                <c:pt idx="21">
                  <c:v>0,129</c:v>
                </c:pt>
                <c:pt idx="22">
                  <c:v>0,132</c:v>
                </c:pt>
                <c:pt idx="23">
                  <c:v>0,135</c:v>
                </c:pt>
                <c:pt idx="24">
                  <c:v>0,138</c:v>
                </c:pt>
                <c:pt idx="25">
                  <c:v>0,141</c:v>
                </c:pt>
                <c:pt idx="26">
                  <c:v>0,144</c:v>
                </c:pt>
                <c:pt idx="27">
                  <c:v>0,147</c:v>
                </c:pt>
                <c:pt idx="28">
                  <c:v>0,150</c:v>
                </c:pt>
                <c:pt idx="29">
                  <c:v>0,153</c:v>
                </c:pt>
                <c:pt idx="30">
                  <c:v>0,156</c:v>
                </c:pt>
                <c:pt idx="31">
                  <c:v>0,159</c:v>
                </c:pt>
                <c:pt idx="32">
                  <c:v>0,162</c:v>
                </c:pt>
                <c:pt idx="33">
                  <c:v>0,165</c:v>
                </c:pt>
                <c:pt idx="34">
                  <c:v>0,168</c:v>
                </c:pt>
                <c:pt idx="35">
                  <c:v>0,171</c:v>
                </c:pt>
                <c:pt idx="36">
                  <c:v>0,174</c:v>
                </c:pt>
                <c:pt idx="37">
                  <c:v>0,177</c:v>
                </c:pt>
                <c:pt idx="38">
                  <c:v>0,179</c:v>
                </c:pt>
                <c:pt idx="39">
                  <c:v>0,182</c:v>
                </c:pt>
                <c:pt idx="40">
                  <c:v>0,185</c:v>
                </c:pt>
                <c:pt idx="41">
                  <c:v>0,188</c:v>
                </c:pt>
                <c:pt idx="42">
                  <c:v>0,191</c:v>
                </c:pt>
                <c:pt idx="43">
                  <c:v>0,194</c:v>
                </c:pt>
                <c:pt idx="44">
                  <c:v>0,197</c:v>
                </c:pt>
                <c:pt idx="45">
                  <c:v>0,200</c:v>
                </c:pt>
                <c:pt idx="46">
                  <c:v>0,203</c:v>
                </c:pt>
                <c:pt idx="47">
                  <c:v>0,206</c:v>
                </c:pt>
                <c:pt idx="48">
                  <c:v>0,209</c:v>
                </c:pt>
                <c:pt idx="49">
                  <c:v>0,212</c:v>
                </c:pt>
                <c:pt idx="50">
                  <c:v>Aksjer, statsobligasjoner, eiendomsaksjer og unotert eiendom</c:v>
                </c:pt>
              </c:strCache>
            </c:strRef>
          </c:cat>
          <c:val>
            <c:numRef>
              <c:f>Selskapsobligasjoner!$DB$21:$DB$71</c:f>
              <c:numCache>
                <c:formatCode>0.00E+00</c:formatCode>
                <c:ptCount val="51"/>
                <c:pt idx="0">
                  <c:v>4.55191440096314E-15</c:v>
                </c:pt>
                <c:pt idx="1">
                  <c:v>1.99059518868339E-15</c:v>
                </c:pt>
                <c:pt idx="2" formatCode="General">
                  <c:v>0.0</c:v>
                </c:pt>
                <c:pt idx="3" formatCode="General">
                  <c:v>0.0</c:v>
                </c:pt>
                <c:pt idx="4" formatCode="General">
                  <c:v>0.0</c:v>
                </c:pt>
                <c:pt idx="5" formatCode="General">
                  <c:v>0.0</c:v>
                </c:pt>
                <c:pt idx="6" formatCode="General">
                  <c:v>0.0</c:v>
                </c:pt>
                <c:pt idx="7" formatCode="General">
                  <c:v>0.0</c:v>
                </c:pt>
                <c:pt idx="8" formatCode="General">
                  <c:v>0.0</c:v>
                </c:pt>
                <c:pt idx="9" formatCode="General">
                  <c:v>0.0</c:v>
                </c:pt>
                <c:pt idx="10" formatCode="General">
                  <c:v>0.0</c:v>
                </c:pt>
                <c:pt idx="11" formatCode="General">
                  <c:v>0.0</c:v>
                </c:pt>
                <c:pt idx="12" formatCode="General">
                  <c:v>0.0</c:v>
                </c:pt>
                <c:pt idx="13" formatCode="General">
                  <c:v>0.0</c:v>
                </c:pt>
                <c:pt idx="14" formatCode="General">
                  <c:v>0.0</c:v>
                </c:pt>
                <c:pt idx="15" formatCode="General">
                  <c:v>0.0</c:v>
                </c:pt>
                <c:pt idx="16" formatCode="General">
                  <c:v>0.0</c:v>
                </c:pt>
                <c:pt idx="17" formatCode="General">
                  <c:v>0.0</c:v>
                </c:pt>
                <c:pt idx="18" formatCode="General">
                  <c:v>0.0</c:v>
                </c:pt>
                <c:pt idx="19" formatCode="General">
                  <c:v>0.0</c:v>
                </c:pt>
                <c:pt idx="20" formatCode="General">
                  <c:v>0.0</c:v>
                </c:pt>
                <c:pt idx="21" formatCode="General">
                  <c:v>0.0</c:v>
                </c:pt>
                <c:pt idx="22" formatCode="General">
                  <c:v>0.0</c:v>
                </c:pt>
                <c:pt idx="23" formatCode="General">
                  <c:v>0.0</c:v>
                </c:pt>
                <c:pt idx="24" formatCode="General">
                  <c:v>0.0</c:v>
                </c:pt>
                <c:pt idx="25" formatCode="General">
                  <c:v>0.0</c:v>
                </c:pt>
                <c:pt idx="26" formatCode="General">
                  <c:v>0.0</c:v>
                </c:pt>
                <c:pt idx="27" formatCode="General">
                  <c:v>0.0</c:v>
                </c:pt>
                <c:pt idx="28" formatCode="General">
                  <c:v>0.0</c:v>
                </c:pt>
                <c:pt idx="29" formatCode="General">
                  <c:v>0.0</c:v>
                </c:pt>
                <c:pt idx="30" formatCode="General">
                  <c:v>0.0</c:v>
                </c:pt>
                <c:pt idx="31" formatCode="General">
                  <c:v>0.0</c:v>
                </c:pt>
                <c:pt idx="32" formatCode="General">
                  <c:v>0.0</c:v>
                </c:pt>
                <c:pt idx="33" formatCode="General">
                  <c:v>0.0</c:v>
                </c:pt>
                <c:pt idx="34" formatCode="General">
                  <c:v>0.0</c:v>
                </c:pt>
                <c:pt idx="35" formatCode="General">
                  <c:v>0.0</c:v>
                </c:pt>
                <c:pt idx="36" formatCode="General">
                  <c:v>0.0</c:v>
                </c:pt>
                <c:pt idx="37" formatCode="General">
                  <c:v>0.0</c:v>
                </c:pt>
                <c:pt idx="38" formatCode="General">
                  <c:v>0.0</c:v>
                </c:pt>
                <c:pt idx="39" formatCode="General">
                  <c:v>0.0</c:v>
                </c:pt>
                <c:pt idx="40" formatCode="General">
                  <c:v>0.0</c:v>
                </c:pt>
                <c:pt idx="41" formatCode="General">
                  <c:v>0.0</c:v>
                </c:pt>
                <c:pt idx="42" formatCode="General">
                  <c:v>0.0</c:v>
                </c:pt>
                <c:pt idx="43" formatCode="General">
                  <c:v>0.0</c:v>
                </c:pt>
                <c:pt idx="44" formatCode="General">
                  <c:v>0.0</c:v>
                </c:pt>
                <c:pt idx="45" formatCode="General">
                  <c:v>0.0</c:v>
                </c:pt>
                <c:pt idx="46" formatCode="General">
                  <c:v>0.0</c:v>
                </c:pt>
                <c:pt idx="47" formatCode="General">
                  <c:v>0.0</c:v>
                </c:pt>
                <c:pt idx="48" formatCode="General">
                  <c:v>0.0</c:v>
                </c:pt>
                <c:pt idx="49" formatCode="General">
                  <c:v>0.0</c:v>
                </c:pt>
              </c:numCache>
            </c:numRef>
          </c:val>
        </c:ser>
        <c:ser>
          <c:idx val="3"/>
          <c:order val="3"/>
          <c:tx>
            <c:strRef>
              <c:f>Selskapsobligasjoner!$DC$20</c:f>
              <c:strCache>
                <c:ptCount val="1"/>
                <c:pt idx="0">
                  <c:v>Barclays Corporate Bonds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Selskapsobligasjoner!$CY$21:$CY$71</c:f>
              <c:strCache>
                <c:ptCount val="51"/>
                <c:pt idx="0">
                  <c:v>0,067</c:v>
                </c:pt>
                <c:pt idx="1">
                  <c:v>0,070</c:v>
                </c:pt>
                <c:pt idx="2">
                  <c:v>0,073</c:v>
                </c:pt>
                <c:pt idx="3">
                  <c:v>0,076</c:v>
                </c:pt>
                <c:pt idx="4">
                  <c:v>0,078</c:v>
                </c:pt>
                <c:pt idx="5">
                  <c:v>0,081</c:v>
                </c:pt>
                <c:pt idx="6">
                  <c:v>0,084</c:v>
                </c:pt>
                <c:pt idx="7">
                  <c:v>0,087</c:v>
                </c:pt>
                <c:pt idx="8">
                  <c:v>0,090</c:v>
                </c:pt>
                <c:pt idx="9">
                  <c:v>0,093</c:v>
                </c:pt>
                <c:pt idx="10">
                  <c:v>0,096</c:v>
                </c:pt>
                <c:pt idx="11">
                  <c:v>0,099</c:v>
                </c:pt>
                <c:pt idx="12">
                  <c:v>0,102</c:v>
                </c:pt>
                <c:pt idx="13">
                  <c:v>0,105</c:v>
                </c:pt>
                <c:pt idx="14">
                  <c:v>0,108</c:v>
                </c:pt>
                <c:pt idx="15">
                  <c:v>0,111</c:v>
                </c:pt>
                <c:pt idx="16">
                  <c:v>0,114</c:v>
                </c:pt>
                <c:pt idx="17">
                  <c:v>0,117</c:v>
                </c:pt>
                <c:pt idx="18">
                  <c:v>0,120</c:v>
                </c:pt>
                <c:pt idx="19">
                  <c:v>0,123</c:v>
                </c:pt>
                <c:pt idx="20">
                  <c:v>0,126</c:v>
                </c:pt>
                <c:pt idx="21">
                  <c:v>0,129</c:v>
                </c:pt>
                <c:pt idx="22">
                  <c:v>0,132</c:v>
                </c:pt>
                <c:pt idx="23">
                  <c:v>0,135</c:v>
                </c:pt>
                <c:pt idx="24">
                  <c:v>0,138</c:v>
                </c:pt>
                <c:pt idx="25">
                  <c:v>0,141</c:v>
                </c:pt>
                <c:pt idx="26">
                  <c:v>0,144</c:v>
                </c:pt>
                <c:pt idx="27">
                  <c:v>0,147</c:v>
                </c:pt>
                <c:pt idx="28">
                  <c:v>0,150</c:v>
                </c:pt>
                <c:pt idx="29">
                  <c:v>0,153</c:v>
                </c:pt>
                <c:pt idx="30">
                  <c:v>0,156</c:v>
                </c:pt>
                <c:pt idx="31">
                  <c:v>0,159</c:v>
                </c:pt>
                <c:pt idx="32">
                  <c:v>0,162</c:v>
                </c:pt>
                <c:pt idx="33">
                  <c:v>0,165</c:v>
                </c:pt>
                <c:pt idx="34">
                  <c:v>0,168</c:v>
                </c:pt>
                <c:pt idx="35">
                  <c:v>0,171</c:v>
                </c:pt>
                <c:pt idx="36">
                  <c:v>0,174</c:v>
                </c:pt>
                <c:pt idx="37">
                  <c:v>0,177</c:v>
                </c:pt>
                <c:pt idx="38">
                  <c:v>0,179</c:v>
                </c:pt>
                <c:pt idx="39">
                  <c:v>0,182</c:v>
                </c:pt>
                <c:pt idx="40">
                  <c:v>0,185</c:v>
                </c:pt>
                <c:pt idx="41">
                  <c:v>0,188</c:v>
                </c:pt>
                <c:pt idx="42">
                  <c:v>0,191</c:v>
                </c:pt>
                <c:pt idx="43">
                  <c:v>0,194</c:v>
                </c:pt>
                <c:pt idx="44">
                  <c:v>0,197</c:v>
                </c:pt>
                <c:pt idx="45">
                  <c:v>0,200</c:v>
                </c:pt>
                <c:pt idx="46">
                  <c:v>0,203</c:v>
                </c:pt>
                <c:pt idx="47">
                  <c:v>0,206</c:v>
                </c:pt>
                <c:pt idx="48">
                  <c:v>0,209</c:v>
                </c:pt>
                <c:pt idx="49">
                  <c:v>0,212</c:v>
                </c:pt>
                <c:pt idx="50">
                  <c:v>Aksjer, statsobligasjoner, eiendomsaksjer og unotert eiendom</c:v>
                </c:pt>
              </c:strCache>
            </c:strRef>
          </c:cat>
          <c:val>
            <c:numRef>
              <c:f>Selskapsobligasjoner!$DC$21:$DC$71</c:f>
              <c:numCache>
                <c:formatCode>General</c:formatCode>
                <c:ptCount val="51"/>
                <c:pt idx="0">
                  <c:v>0.531831606203992</c:v>
                </c:pt>
                <c:pt idx="1">
                  <c:v>0.534215839484674</c:v>
                </c:pt>
                <c:pt idx="2">
                  <c:v>0.536600072765359</c:v>
                </c:pt>
                <c:pt idx="3">
                  <c:v>0.538984306046041</c:v>
                </c:pt>
                <c:pt idx="4">
                  <c:v>0.538202163811009</c:v>
                </c:pt>
                <c:pt idx="5">
                  <c:v>0.534020627077194</c:v>
                </c:pt>
                <c:pt idx="6">
                  <c:v>0.529839090343378</c:v>
                </c:pt>
                <c:pt idx="7">
                  <c:v>0.525657553609562</c:v>
                </c:pt>
                <c:pt idx="8">
                  <c:v>0.521476016875746</c:v>
                </c:pt>
                <c:pt idx="9">
                  <c:v>0.517294480141931</c:v>
                </c:pt>
                <c:pt idx="10">
                  <c:v>0.514499559845538</c:v>
                </c:pt>
                <c:pt idx="11">
                  <c:v>0.513604146809053</c:v>
                </c:pt>
                <c:pt idx="12">
                  <c:v>0.512708733772567</c:v>
                </c:pt>
                <c:pt idx="13">
                  <c:v>0.511813320736082</c:v>
                </c:pt>
                <c:pt idx="14">
                  <c:v>0.510917907699597</c:v>
                </c:pt>
                <c:pt idx="15">
                  <c:v>0.510022494663111</c:v>
                </c:pt>
                <c:pt idx="16">
                  <c:v>0.509127081626626</c:v>
                </c:pt>
                <c:pt idx="17">
                  <c:v>0.50823166859014</c:v>
                </c:pt>
                <c:pt idx="18">
                  <c:v>0.507336255553655</c:v>
                </c:pt>
                <c:pt idx="19">
                  <c:v>0.506440842517169</c:v>
                </c:pt>
                <c:pt idx="20">
                  <c:v>0.505545429480684</c:v>
                </c:pt>
                <c:pt idx="21">
                  <c:v>0.499098680814391</c:v>
                </c:pt>
                <c:pt idx="22">
                  <c:v>0.481273727928226</c:v>
                </c:pt>
                <c:pt idx="23">
                  <c:v>0.46344877504218</c:v>
                </c:pt>
                <c:pt idx="24">
                  <c:v>0.445623822156055</c:v>
                </c:pt>
                <c:pt idx="25">
                  <c:v>0.427798869269931</c:v>
                </c:pt>
                <c:pt idx="26">
                  <c:v>0.409973916383806</c:v>
                </c:pt>
                <c:pt idx="27">
                  <c:v>0.39214896349768</c:v>
                </c:pt>
                <c:pt idx="28">
                  <c:v>0.374324010611556</c:v>
                </c:pt>
                <c:pt idx="29">
                  <c:v>0.356499057725431</c:v>
                </c:pt>
                <c:pt idx="30">
                  <c:v>0.338674104839306</c:v>
                </c:pt>
                <c:pt idx="31">
                  <c:v>0.320849151953181</c:v>
                </c:pt>
                <c:pt idx="32">
                  <c:v>0.303024199067056</c:v>
                </c:pt>
                <c:pt idx="33">
                  <c:v>0.285199246180931</c:v>
                </c:pt>
                <c:pt idx="34">
                  <c:v>0.267374293294806</c:v>
                </c:pt>
                <c:pt idx="35">
                  <c:v>0.249549340408681</c:v>
                </c:pt>
                <c:pt idx="36">
                  <c:v>0.231724387522557</c:v>
                </c:pt>
                <c:pt idx="37">
                  <c:v>0.213899434636429</c:v>
                </c:pt>
                <c:pt idx="38">
                  <c:v>0.196074481750305</c:v>
                </c:pt>
                <c:pt idx="39">
                  <c:v>0.17824952886418</c:v>
                </c:pt>
                <c:pt idx="40">
                  <c:v>0.160424575978054</c:v>
                </c:pt>
                <c:pt idx="41">
                  <c:v>0.142599623091929</c:v>
                </c:pt>
                <c:pt idx="42">
                  <c:v>0.124774670205805</c:v>
                </c:pt>
                <c:pt idx="43">
                  <c:v>0.10694971731968</c:v>
                </c:pt>
                <c:pt idx="44">
                  <c:v>0.0891247644335544</c:v>
                </c:pt>
                <c:pt idx="45">
                  <c:v>0.0712998115474296</c:v>
                </c:pt>
                <c:pt idx="46">
                  <c:v>0.0534748586613049</c:v>
                </c:pt>
                <c:pt idx="47">
                  <c:v>0.0356499057751799</c:v>
                </c:pt>
                <c:pt idx="48">
                  <c:v>0.017824952889055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Selskapsobligasjoner!$DD$20</c:f>
              <c:strCache>
                <c:ptCount val="1"/>
                <c:pt idx="0">
                  <c:v>Retail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Selskapsobligasjoner!$CY$21:$CY$71</c:f>
              <c:strCache>
                <c:ptCount val="51"/>
                <c:pt idx="0">
                  <c:v>0,067</c:v>
                </c:pt>
                <c:pt idx="1">
                  <c:v>0,070</c:v>
                </c:pt>
                <c:pt idx="2">
                  <c:v>0,073</c:v>
                </c:pt>
                <c:pt idx="3">
                  <c:v>0,076</c:v>
                </c:pt>
                <c:pt idx="4">
                  <c:v>0,078</c:v>
                </c:pt>
                <c:pt idx="5">
                  <c:v>0,081</c:v>
                </c:pt>
                <c:pt idx="6">
                  <c:v>0,084</c:v>
                </c:pt>
                <c:pt idx="7">
                  <c:v>0,087</c:v>
                </c:pt>
                <c:pt idx="8">
                  <c:v>0,090</c:v>
                </c:pt>
                <c:pt idx="9">
                  <c:v>0,093</c:v>
                </c:pt>
                <c:pt idx="10">
                  <c:v>0,096</c:v>
                </c:pt>
                <c:pt idx="11">
                  <c:v>0,099</c:v>
                </c:pt>
                <c:pt idx="12">
                  <c:v>0,102</c:v>
                </c:pt>
                <c:pt idx="13">
                  <c:v>0,105</c:v>
                </c:pt>
                <c:pt idx="14">
                  <c:v>0,108</c:v>
                </c:pt>
                <c:pt idx="15">
                  <c:v>0,111</c:v>
                </c:pt>
                <c:pt idx="16">
                  <c:v>0,114</c:v>
                </c:pt>
                <c:pt idx="17">
                  <c:v>0,117</c:v>
                </c:pt>
                <c:pt idx="18">
                  <c:v>0,120</c:v>
                </c:pt>
                <c:pt idx="19">
                  <c:v>0,123</c:v>
                </c:pt>
                <c:pt idx="20">
                  <c:v>0,126</c:v>
                </c:pt>
                <c:pt idx="21">
                  <c:v>0,129</c:v>
                </c:pt>
                <c:pt idx="22">
                  <c:v>0,132</c:v>
                </c:pt>
                <c:pt idx="23">
                  <c:v>0,135</c:v>
                </c:pt>
                <c:pt idx="24">
                  <c:v>0,138</c:v>
                </c:pt>
                <c:pt idx="25">
                  <c:v>0,141</c:v>
                </c:pt>
                <c:pt idx="26">
                  <c:v>0,144</c:v>
                </c:pt>
                <c:pt idx="27">
                  <c:v>0,147</c:v>
                </c:pt>
                <c:pt idx="28">
                  <c:v>0,150</c:v>
                </c:pt>
                <c:pt idx="29">
                  <c:v>0,153</c:v>
                </c:pt>
                <c:pt idx="30">
                  <c:v>0,156</c:v>
                </c:pt>
                <c:pt idx="31">
                  <c:v>0,159</c:v>
                </c:pt>
                <c:pt idx="32">
                  <c:v>0,162</c:v>
                </c:pt>
                <c:pt idx="33">
                  <c:v>0,165</c:v>
                </c:pt>
                <c:pt idx="34">
                  <c:v>0,168</c:v>
                </c:pt>
                <c:pt idx="35">
                  <c:v>0,171</c:v>
                </c:pt>
                <c:pt idx="36">
                  <c:v>0,174</c:v>
                </c:pt>
                <c:pt idx="37">
                  <c:v>0,177</c:v>
                </c:pt>
                <c:pt idx="38">
                  <c:v>0,179</c:v>
                </c:pt>
                <c:pt idx="39">
                  <c:v>0,182</c:v>
                </c:pt>
                <c:pt idx="40">
                  <c:v>0,185</c:v>
                </c:pt>
                <c:pt idx="41">
                  <c:v>0,188</c:v>
                </c:pt>
                <c:pt idx="42">
                  <c:v>0,191</c:v>
                </c:pt>
                <c:pt idx="43">
                  <c:v>0,194</c:v>
                </c:pt>
                <c:pt idx="44">
                  <c:v>0,197</c:v>
                </c:pt>
                <c:pt idx="45">
                  <c:v>0,200</c:v>
                </c:pt>
                <c:pt idx="46">
                  <c:v>0,203</c:v>
                </c:pt>
                <c:pt idx="47">
                  <c:v>0,206</c:v>
                </c:pt>
                <c:pt idx="48">
                  <c:v>0,209</c:v>
                </c:pt>
                <c:pt idx="49">
                  <c:v>0,212</c:v>
                </c:pt>
                <c:pt idx="50">
                  <c:v>Aksjer, statsobligasjoner, eiendomsaksjer og unotert eiendom</c:v>
                </c:pt>
              </c:strCache>
            </c:strRef>
          </c:cat>
          <c:val>
            <c:numRef>
              <c:f>Selskapsobligasjoner!$DD$21:$DD$71</c:f>
              <c:numCache>
                <c:formatCode>General</c:formatCode>
                <c:ptCount val="51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Selskapsobligasjoner!$DE$20</c:f>
              <c:strCache>
                <c:ptCount val="1"/>
                <c:pt idx="0">
                  <c:v>Office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Selskapsobligasjoner!$CY$21:$CY$71</c:f>
              <c:strCache>
                <c:ptCount val="51"/>
                <c:pt idx="0">
                  <c:v>0,067</c:v>
                </c:pt>
                <c:pt idx="1">
                  <c:v>0,070</c:v>
                </c:pt>
                <c:pt idx="2">
                  <c:v>0,073</c:v>
                </c:pt>
                <c:pt idx="3">
                  <c:v>0,076</c:v>
                </c:pt>
                <c:pt idx="4">
                  <c:v>0,078</c:v>
                </c:pt>
                <c:pt idx="5">
                  <c:v>0,081</c:v>
                </c:pt>
                <c:pt idx="6">
                  <c:v>0,084</c:v>
                </c:pt>
                <c:pt idx="7">
                  <c:v>0,087</c:v>
                </c:pt>
                <c:pt idx="8">
                  <c:v>0,090</c:v>
                </c:pt>
                <c:pt idx="9">
                  <c:v>0,093</c:v>
                </c:pt>
                <c:pt idx="10">
                  <c:v>0,096</c:v>
                </c:pt>
                <c:pt idx="11">
                  <c:v>0,099</c:v>
                </c:pt>
                <c:pt idx="12">
                  <c:v>0,102</c:v>
                </c:pt>
                <c:pt idx="13">
                  <c:v>0,105</c:v>
                </c:pt>
                <c:pt idx="14">
                  <c:v>0,108</c:v>
                </c:pt>
                <c:pt idx="15">
                  <c:v>0,111</c:v>
                </c:pt>
                <c:pt idx="16">
                  <c:v>0,114</c:v>
                </c:pt>
                <c:pt idx="17">
                  <c:v>0,117</c:v>
                </c:pt>
                <c:pt idx="18">
                  <c:v>0,120</c:v>
                </c:pt>
                <c:pt idx="19">
                  <c:v>0,123</c:v>
                </c:pt>
                <c:pt idx="20">
                  <c:v>0,126</c:v>
                </c:pt>
                <c:pt idx="21">
                  <c:v>0,129</c:v>
                </c:pt>
                <c:pt idx="22">
                  <c:v>0,132</c:v>
                </c:pt>
                <c:pt idx="23">
                  <c:v>0,135</c:v>
                </c:pt>
                <c:pt idx="24">
                  <c:v>0,138</c:v>
                </c:pt>
                <c:pt idx="25">
                  <c:v>0,141</c:v>
                </c:pt>
                <c:pt idx="26">
                  <c:v>0,144</c:v>
                </c:pt>
                <c:pt idx="27">
                  <c:v>0,147</c:v>
                </c:pt>
                <c:pt idx="28">
                  <c:v>0,150</c:v>
                </c:pt>
                <c:pt idx="29">
                  <c:v>0,153</c:v>
                </c:pt>
                <c:pt idx="30">
                  <c:v>0,156</c:v>
                </c:pt>
                <c:pt idx="31">
                  <c:v>0,159</c:v>
                </c:pt>
                <c:pt idx="32">
                  <c:v>0,162</c:v>
                </c:pt>
                <c:pt idx="33">
                  <c:v>0,165</c:v>
                </c:pt>
                <c:pt idx="34">
                  <c:v>0,168</c:v>
                </c:pt>
                <c:pt idx="35">
                  <c:v>0,171</c:v>
                </c:pt>
                <c:pt idx="36">
                  <c:v>0,174</c:v>
                </c:pt>
                <c:pt idx="37">
                  <c:v>0,177</c:v>
                </c:pt>
                <c:pt idx="38">
                  <c:v>0,179</c:v>
                </c:pt>
                <c:pt idx="39">
                  <c:v>0,182</c:v>
                </c:pt>
                <c:pt idx="40">
                  <c:v>0,185</c:v>
                </c:pt>
                <c:pt idx="41">
                  <c:v>0,188</c:v>
                </c:pt>
                <c:pt idx="42">
                  <c:v>0,191</c:v>
                </c:pt>
                <c:pt idx="43">
                  <c:v>0,194</c:v>
                </c:pt>
                <c:pt idx="44">
                  <c:v>0,197</c:v>
                </c:pt>
                <c:pt idx="45">
                  <c:v>0,200</c:v>
                </c:pt>
                <c:pt idx="46">
                  <c:v>0,203</c:v>
                </c:pt>
                <c:pt idx="47">
                  <c:v>0,206</c:v>
                </c:pt>
                <c:pt idx="48">
                  <c:v>0,209</c:v>
                </c:pt>
                <c:pt idx="49">
                  <c:v>0,212</c:v>
                </c:pt>
                <c:pt idx="50">
                  <c:v>Aksjer, statsobligasjoner, eiendomsaksjer og unotert eiendom</c:v>
                </c:pt>
              </c:strCache>
            </c:strRef>
          </c:cat>
          <c:val>
            <c:numRef>
              <c:f>Selskapsobligasjoner!$DE$21:$DE$71</c:f>
              <c:numCache>
                <c:formatCode>General</c:formatCode>
                <c:ptCount val="51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Selskapsobligasjoner!$DF$20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Selskapsobligasjoner!$CY$21:$CY$71</c:f>
              <c:strCache>
                <c:ptCount val="51"/>
                <c:pt idx="0">
                  <c:v>0,067</c:v>
                </c:pt>
                <c:pt idx="1">
                  <c:v>0,070</c:v>
                </c:pt>
                <c:pt idx="2">
                  <c:v>0,073</c:v>
                </c:pt>
                <c:pt idx="3">
                  <c:v>0,076</c:v>
                </c:pt>
                <c:pt idx="4">
                  <c:v>0,078</c:v>
                </c:pt>
                <c:pt idx="5">
                  <c:v>0,081</c:v>
                </c:pt>
                <c:pt idx="6">
                  <c:v>0,084</c:v>
                </c:pt>
                <c:pt idx="7">
                  <c:v>0,087</c:v>
                </c:pt>
                <c:pt idx="8">
                  <c:v>0,090</c:v>
                </c:pt>
                <c:pt idx="9">
                  <c:v>0,093</c:v>
                </c:pt>
                <c:pt idx="10">
                  <c:v>0,096</c:v>
                </c:pt>
                <c:pt idx="11">
                  <c:v>0,099</c:v>
                </c:pt>
                <c:pt idx="12">
                  <c:v>0,102</c:v>
                </c:pt>
                <c:pt idx="13">
                  <c:v>0,105</c:v>
                </c:pt>
                <c:pt idx="14">
                  <c:v>0,108</c:v>
                </c:pt>
                <c:pt idx="15">
                  <c:v>0,111</c:v>
                </c:pt>
                <c:pt idx="16">
                  <c:v>0,114</c:v>
                </c:pt>
                <c:pt idx="17">
                  <c:v>0,117</c:v>
                </c:pt>
                <c:pt idx="18">
                  <c:v>0,120</c:v>
                </c:pt>
                <c:pt idx="19">
                  <c:v>0,123</c:v>
                </c:pt>
                <c:pt idx="20">
                  <c:v>0,126</c:v>
                </c:pt>
                <c:pt idx="21">
                  <c:v>0,129</c:v>
                </c:pt>
                <c:pt idx="22">
                  <c:v>0,132</c:v>
                </c:pt>
                <c:pt idx="23">
                  <c:v>0,135</c:v>
                </c:pt>
                <c:pt idx="24">
                  <c:v>0,138</c:v>
                </c:pt>
                <c:pt idx="25">
                  <c:v>0,141</c:v>
                </c:pt>
                <c:pt idx="26">
                  <c:v>0,144</c:v>
                </c:pt>
                <c:pt idx="27">
                  <c:v>0,147</c:v>
                </c:pt>
                <c:pt idx="28">
                  <c:v>0,150</c:v>
                </c:pt>
                <c:pt idx="29">
                  <c:v>0,153</c:v>
                </c:pt>
                <c:pt idx="30">
                  <c:v>0,156</c:v>
                </c:pt>
                <c:pt idx="31">
                  <c:v>0,159</c:v>
                </c:pt>
                <c:pt idx="32">
                  <c:v>0,162</c:v>
                </c:pt>
                <c:pt idx="33">
                  <c:v>0,165</c:v>
                </c:pt>
                <c:pt idx="34">
                  <c:v>0,168</c:v>
                </c:pt>
                <c:pt idx="35">
                  <c:v>0,171</c:v>
                </c:pt>
                <c:pt idx="36">
                  <c:v>0,174</c:v>
                </c:pt>
                <c:pt idx="37">
                  <c:v>0,177</c:v>
                </c:pt>
                <c:pt idx="38">
                  <c:v>0,179</c:v>
                </c:pt>
                <c:pt idx="39">
                  <c:v>0,182</c:v>
                </c:pt>
                <c:pt idx="40">
                  <c:v>0,185</c:v>
                </c:pt>
                <c:pt idx="41">
                  <c:v>0,188</c:v>
                </c:pt>
                <c:pt idx="42">
                  <c:v>0,191</c:v>
                </c:pt>
                <c:pt idx="43">
                  <c:v>0,194</c:v>
                </c:pt>
                <c:pt idx="44">
                  <c:v>0,197</c:v>
                </c:pt>
                <c:pt idx="45">
                  <c:v>0,200</c:v>
                </c:pt>
                <c:pt idx="46">
                  <c:v>0,203</c:v>
                </c:pt>
                <c:pt idx="47">
                  <c:v>0,206</c:v>
                </c:pt>
                <c:pt idx="48">
                  <c:v>0,209</c:v>
                </c:pt>
                <c:pt idx="49">
                  <c:v>0,212</c:v>
                </c:pt>
                <c:pt idx="50">
                  <c:v>Aksjer, statsobligasjoner, eiendomsaksjer og unotert eiendom</c:v>
                </c:pt>
              </c:strCache>
            </c:strRef>
          </c:cat>
          <c:val>
            <c:numRef>
              <c:f>Selskapsobligasjoner!$DF$21:$DF$71</c:f>
              <c:numCache>
                <c:formatCode>General</c:formatCode>
                <c:ptCount val="51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Selskapsobligasjoner!$DG$20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Selskapsobligasjoner!$CY$21:$CY$71</c:f>
              <c:strCache>
                <c:ptCount val="51"/>
                <c:pt idx="0">
                  <c:v>0,067</c:v>
                </c:pt>
                <c:pt idx="1">
                  <c:v>0,070</c:v>
                </c:pt>
                <c:pt idx="2">
                  <c:v>0,073</c:v>
                </c:pt>
                <c:pt idx="3">
                  <c:v>0,076</c:v>
                </c:pt>
                <c:pt idx="4">
                  <c:v>0,078</c:v>
                </c:pt>
                <c:pt idx="5">
                  <c:v>0,081</c:v>
                </c:pt>
                <c:pt idx="6">
                  <c:v>0,084</c:v>
                </c:pt>
                <c:pt idx="7">
                  <c:v>0,087</c:v>
                </c:pt>
                <c:pt idx="8">
                  <c:v>0,090</c:v>
                </c:pt>
                <c:pt idx="9">
                  <c:v>0,093</c:v>
                </c:pt>
                <c:pt idx="10">
                  <c:v>0,096</c:v>
                </c:pt>
                <c:pt idx="11">
                  <c:v>0,099</c:v>
                </c:pt>
                <c:pt idx="12">
                  <c:v>0,102</c:v>
                </c:pt>
                <c:pt idx="13">
                  <c:v>0,105</c:v>
                </c:pt>
                <c:pt idx="14">
                  <c:v>0,108</c:v>
                </c:pt>
                <c:pt idx="15">
                  <c:v>0,111</c:v>
                </c:pt>
                <c:pt idx="16">
                  <c:v>0,114</c:v>
                </c:pt>
                <c:pt idx="17">
                  <c:v>0,117</c:v>
                </c:pt>
                <c:pt idx="18">
                  <c:v>0,120</c:v>
                </c:pt>
                <c:pt idx="19">
                  <c:v>0,123</c:v>
                </c:pt>
                <c:pt idx="20">
                  <c:v>0,126</c:v>
                </c:pt>
                <c:pt idx="21">
                  <c:v>0,129</c:v>
                </c:pt>
                <c:pt idx="22">
                  <c:v>0,132</c:v>
                </c:pt>
                <c:pt idx="23">
                  <c:v>0,135</c:v>
                </c:pt>
                <c:pt idx="24">
                  <c:v>0,138</c:v>
                </c:pt>
                <c:pt idx="25">
                  <c:v>0,141</c:v>
                </c:pt>
                <c:pt idx="26">
                  <c:v>0,144</c:v>
                </c:pt>
                <c:pt idx="27">
                  <c:v>0,147</c:v>
                </c:pt>
                <c:pt idx="28">
                  <c:v>0,150</c:v>
                </c:pt>
                <c:pt idx="29">
                  <c:v>0,153</c:v>
                </c:pt>
                <c:pt idx="30">
                  <c:v>0,156</c:v>
                </c:pt>
                <c:pt idx="31">
                  <c:v>0,159</c:v>
                </c:pt>
                <c:pt idx="32">
                  <c:v>0,162</c:v>
                </c:pt>
                <c:pt idx="33">
                  <c:v>0,165</c:v>
                </c:pt>
                <c:pt idx="34">
                  <c:v>0,168</c:v>
                </c:pt>
                <c:pt idx="35">
                  <c:v>0,171</c:v>
                </c:pt>
                <c:pt idx="36">
                  <c:v>0,174</c:v>
                </c:pt>
                <c:pt idx="37">
                  <c:v>0,177</c:v>
                </c:pt>
                <c:pt idx="38">
                  <c:v>0,179</c:v>
                </c:pt>
                <c:pt idx="39">
                  <c:v>0,182</c:v>
                </c:pt>
                <c:pt idx="40">
                  <c:v>0,185</c:v>
                </c:pt>
                <c:pt idx="41">
                  <c:v>0,188</c:v>
                </c:pt>
                <c:pt idx="42">
                  <c:v>0,191</c:v>
                </c:pt>
                <c:pt idx="43">
                  <c:v>0,194</c:v>
                </c:pt>
                <c:pt idx="44">
                  <c:v>0,197</c:v>
                </c:pt>
                <c:pt idx="45">
                  <c:v>0,200</c:v>
                </c:pt>
                <c:pt idx="46">
                  <c:v>0,203</c:v>
                </c:pt>
                <c:pt idx="47">
                  <c:v>0,206</c:v>
                </c:pt>
                <c:pt idx="48">
                  <c:v>0,209</c:v>
                </c:pt>
                <c:pt idx="49">
                  <c:v>0,212</c:v>
                </c:pt>
                <c:pt idx="50">
                  <c:v>Aksjer, statsobligasjoner, eiendomsaksjer og unotert eiendom</c:v>
                </c:pt>
              </c:strCache>
            </c:strRef>
          </c:cat>
          <c:val>
            <c:numRef>
              <c:f>Selskapsobligasjoner!$DG$21:$DG$71</c:f>
              <c:numCache>
                <c:formatCode>General</c:formatCode>
                <c:ptCount val="51"/>
                <c:pt idx="0">
                  <c:v>0.454703795122208</c:v>
                </c:pt>
                <c:pt idx="1">
                  <c:v>0.422034150040911</c:v>
                </c:pt>
                <c:pt idx="2">
                  <c:v>0.389364504959552</c:v>
                </c:pt>
                <c:pt idx="3">
                  <c:v>0.356694859878213</c:v>
                </c:pt>
                <c:pt idx="4">
                  <c:v>0.332746074032427</c:v>
                </c:pt>
                <c:pt idx="5">
                  <c:v>0.318159930350497</c:v>
                </c:pt>
                <c:pt idx="6">
                  <c:v>0.303573786668566</c:v>
                </c:pt>
                <c:pt idx="7">
                  <c:v>0.288987642986636</c:v>
                </c:pt>
                <c:pt idx="8">
                  <c:v>0.274401499304706</c:v>
                </c:pt>
                <c:pt idx="9">
                  <c:v>0.259815355622775</c:v>
                </c:pt>
                <c:pt idx="10">
                  <c:v>0.241822633884466</c:v>
                </c:pt>
                <c:pt idx="11">
                  <c:v>0.219163286556778</c:v>
                </c:pt>
                <c:pt idx="12">
                  <c:v>0.196503939229091</c:v>
                </c:pt>
                <c:pt idx="13">
                  <c:v>0.173844591901404</c:v>
                </c:pt>
                <c:pt idx="14">
                  <c:v>0.151185244573717</c:v>
                </c:pt>
                <c:pt idx="15">
                  <c:v>0.12852589724603</c:v>
                </c:pt>
                <c:pt idx="16">
                  <c:v>0.105866549918343</c:v>
                </c:pt>
                <c:pt idx="17">
                  <c:v>0.083207202590656</c:v>
                </c:pt>
                <c:pt idx="18">
                  <c:v>0.0605478552629684</c:v>
                </c:pt>
                <c:pt idx="19">
                  <c:v>0.0378885079352817</c:v>
                </c:pt>
                <c:pt idx="20">
                  <c:v>0.0152291606075941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2099576544"/>
        <c:axId val="-2102430864"/>
      </c:barChart>
      <c:catAx>
        <c:axId val="-2099576544"/>
        <c:scaling>
          <c:orientation val="minMax"/>
        </c:scaling>
        <c:delete val="0"/>
        <c:axPos val="b"/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2430864"/>
        <c:crosses val="autoZero"/>
        <c:auto val="1"/>
        <c:lblAlgn val="ctr"/>
        <c:lblOffset val="100"/>
        <c:tickLblSkip val="7"/>
        <c:noMultiLvlLbl val="0"/>
      </c:catAx>
      <c:valAx>
        <c:axId val="-210243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957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Selskapsobligasjoner!$DV$20</c:f>
              <c:strCache>
                <c:ptCount val="1"/>
                <c:pt idx="0">
                  <c:v>OSLO SE OBX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Selskapsobligasjoner!$DU$21:$DU$70</c:f>
              <c:numCache>
                <c:formatCode>0.000</c:formatCode>
                <c:ptCount val="50"/>
                <c:pt idx="0">
                  <c:v>0.0738651811322766</c:v>
                </c:pt>
                <c:pt idx="1">
                  <c:v>0.0766873211377351</c:v>
                </c:pt>
                <c:pt idx="2">
                  <c:v>0.0795094611431979</c:v>
                </c:pt>
                <c:pt idx="3">
                  <c:v>0.0823316011486607</c:v>
                </c:pt>
                <c:pt idx="4">
                  <c:v>0.0851537411541235</c:v>
                </c:pt>
                <c:pt idx="5">
                  <c:v>0.0879758811595862</c:v>
                </c:pt>
                <c:pt idx="6">
                  <c:v>0.090798021165049</c:v>
                </c:pt>
                <c:pt idx="7">
                  <c:v>0.0936201611705117</c:v>
                </c:pt>
                <c:pt idx="8">
                  <c:v>0.0964423011759745</c:v>
                </c:pt>
                <c:pt idx="9">
                  <c:v>0.0992644411814372</c:v>
                </c:pt>
                <c:pt idx="10">
                  <c:v>0.1020865811869</c:v>
                </c:pt>
                <c:pt idx="11">
                  <c:v>0.104908721192363</c:v>
                </c:pt>
                <c:pt idx="12">
                  <c:v>0.107730861197826</c:v>
                </c:pt>
                <c:pt idx="13">
                  <c:v>0.110553001203288</c:v>
                </c:pt>
                <c:pt idx="14">
                  <c:v>0.113375141208751</c:v>
                </c:pt>
                <c:pt idx="15">
                  <c:v>0.116197281214214</c:v>
                </c:pt>
                <c:pt idx="16">
                  <c:v>0.119019421219677</c:v>
                </c:pt>
                <c:pt idx="17">
                  <c:v>0.121841561225139</c:v>
                </c:pt>
                <c:pt idx="18">
                  <c:v>0.124663701230602</c:v>
                </c:pt>
                <c:pt idx="19">
                  <c:v>0.127485841236065</c:v>
                </c:pt>
                <c:pt idx="20">
                  <c:v>0.130307981241528</c:v>
                </c:pt>
                <c:pt idx="21">
                  <c:v>0.133130121246991</c:v>
                </c:pt>
                <c:pt idx="22">
                  <c:v>0.135952261252453</c:v>
                </c:pt>
                <c:pt idx="23">
                  <c:v>0.138774401257916</c:v>
                </c:pt>
                <c:pt idx="24">
                  <c:v>0.141596541263379</c:v>
                </c:pt>
                <c:pt idx="25">
                  <c:v>0.144418681268842</c:v>
                </c:pt>
                <c:pt idx="26">
                  <c:v>0.1472408212743</c:v>
                </c:pt>
                <c:pt idx="27">
                  <c:v>0.15006296127975</c:v>
                </c:pt>
                <c:pt idx="28">
                  <c:v>0.1528851012852</c:v>
                </c:pt>
                <c:pt idx="29">
                  <c:v>0.155707241290651</c:v>
                </c:pt>
                <c:pt idx="30">
                  <c:v>0.158529381296101</c:v>
                </c:pt>
                <c:pt idx="31">
                  <c:v>0.161351521301551</c:v>
                </c:pt>
                <c:pt idx="32">
                  <c:v>0.164173661307001</c:v>
                </c:pt>
                <c:pt idx="33">
                  <c:v>0.166995801312451</c:v>
                </c:pt>
                <c:pt idx="34">
                  <c:v>0.169817941317901</c:v>
                </c:pt>
                <c:pt idx="35">
                  <c:v>0.172640081323352</c:v>
                </c:pt>
                <c:pt idx="36">
                  <c:v>0.175462221328802</c:v>
                </c:pt>
                <c:pt idx="37">
                  <c:v>0.178284361334252</c:v>
                </c:pt>
                <c:pt idx="38">
                  <c:v>0.181106501339703</c:v>
                </c:pt>
                <c:pt idx="39">
                  <c:v>0.183928641345153</c:v>
                </c:pt>
                <c:pt idx="40">
                  <c:v>0.186750781350603</c:v>
                </c:pt>
                <c:pt idx="41">
                  <c:v>0.189572921356053</c:v>
                </c:pt>
                <c:pt idx="42">
                  <c:v>0.192395061361503</c:v>
                </c:pt>
                <c:pt idx="43">
                  <c:v>0.195217201366954</c:v>
                </c:pt>
                <c:pt idx="44">
                  <c:v>0.198039341372404</c:v>
                </c:pt>
                <c:pt idx="45">
                  <c:v>0.200861481377854</c:v>
                </c:pt>
                <c:pt idx="46">
                  <c:v>0.203683621383304</c:v>
                </c:pt>
                <c:pt idx="47">
                  <c:v>0.206505761388754</c:v>
                </c:pt>
                <c:pt idx="48">
                  <c:v>0.209327901394205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Selskapsobligasjoner!$DV$21:$DV$70</c:f>
              <c:numCache>
                <c:formatCode>General</c:formatCode>
                <c:ptCount val="50"/>
                <c:pt idx="0">
                  <c:v>0.0</c:v>
                </c:pt>
                <c:pt idx="1">
                  <c:v>0.0145389382708283</c:v>
                </c:pt>
                <c:pt idx="2">
                  <c:v>0.0334500867518957</c:v>
                </c:pt>
                <c:pt idx="3">
                  <c:v>0.0523612352329628</c:v>
                </c:pt>
                <c:pt idx="4">
                  <c:v>0.0712723837140299</c:v>
                </c:pt>
                <c:pt idx="5">
                  <c:v>0.0901835321950966</c:v>
                </c:pt>
                <c:pt idx="6">
                  <c:v>0.109094680676164</c:v>
                </c:pt>
                <c:pt idx="7">
                  <c:v>0.128005829157231</c:v>
                </c:pt>
                <c:pt idx="8">
                  <c:v>0.149381066278974</c:v>
                </c:pt>
                <c:pt idx="9">
                  <c:v>0.175184169470862</c:v>
                </c:pt>
                <c:pt idx="10">
                  <c:v>0.20098727266275</c:v>
                </c:pt>
                <c:pt idx="11">
                  <c:v>0.22679037585464</c:v>
                </c:pt>
                <c:pt idx="12">
                  <c:v>0.252593479046528</c:v>
                </c:pt>
                <c:pt idx="13">
                  <c:v>0.278396582238416</c:v>
                </c:pt>
                <c:pt idx="14">
                  <c:v>0.304199685430306</c:v>
                </c:pt>
                <c:pt idx="15">
                  <c:v>0.330002788622194</c:v>
                </c:pt>
                <c:pt idx="16">
                  <c:v>0.355805891814083</c:v>
                </c:pt>
                <c:pt idx="17">
                  <c:v>0.381608995005971</c:v>
                </c:pt>
                <c:pt idx="18">
                  <c:v>0.40741209819786</c:v>
                </c:pt>
                <c:pt idx="19">
                  <c:v>0.433215201389749</c:v>
                </c:pt>
                <c:pt idx="20">
                  <c:v>0.459018304581638</c:v>
                </c:pt>
                <c:pt idx="21">
                  <c:v>0.484821407773527</c:v>
                </c:pt>
                <c:pt idx="22">
                  <c:v>0.510624510965415</c:v>
                </c:pt>
                <c:pt idx="23">
                  <c:v>0.536427614157303</c:v>
                </c:pt>
                <c:pt idx="24">
                  <c:v>0.562230717349193</c:v>
                </c:pt>
                <c:pt idx="25">
                  <c:v>0.58803382054108</c:v>
                </c:pt>
                <c:pt idx="26">
                  <c:v>0.610480203591969</c:v>
                </c:pt>
                <c:pt idx="27">
                  <c:v>0.627415846913964</c:v>
                </c:pt>
                <c:pt idx="28">
                  <c:v>0.644351490235959</c:v>
                </c:pt>
                <c:pt idx="29">
                  <c:v>0.661287133557953</c:v>
                </c:pt>
                <c:pt idx="30">
                  <c:v>0.678222776879948</c:v>
                </c:pt>
                <c:pt idx="31">
                  <c:v>0.695158420201941</c:v>
                </c:pt>
                <c:pt idx="32">
                  <c:v>0.712094063523936</c:v>
                </c:pt>
                <c:pt idx="33">
                  <c:v>0.72902970684593</c:v>
                </c:pt>
                <c:pt idx="34">
                  <c:v>0.745965350167924</c:v>
                </c:pt>
                <c:pt idx="35">
                  <c:v>0.762900993489919</c:v>
                </c:pt>
                <c:pt idx="36">
                  <c:v>0.779836636811914</c:v>
                </c:pt>
                <c:pt idx="37">
                  <c:v>0.796772280133908</c:v>
                </c:pt>
                <c:pt idx="38">
                  <c:v>0.813707923455903</c:v>
                </c:pt>
                <c:pt idx="39">
                  <c:v>0.830643566777897</c:v>
                </c:pt>
                <c:pt idx="40">
                  <c:v>0.847579210099891</c:v>
                </c:pt>
                <c:pt idx="41">
                  <c:v>0.864514853421885</c:v>
                </c:pt>
                <c:pt idx="42">
                  <c:v>0.88145049674388</c:v>
                </c:pt>
                <c:pt idx="43">
                  <c:v>0.898386140065875</c:v>
                </c:pt>
                <c:pt idx="44">
                  <c:v>0.915321783387869</c:v>
                </c:pt>
                <c:pt idx="45">
                  <c:v>0.932257426709863</c:v>
                </c:pt>
                <c:pt idx="46">
                  <c:v>0.949193070031858</c:v>
                </c:pt>
                <c:pt idx="47">
                  <c:v>0.966128713353852</c:v>
                </c:pt>
                <c:pt idx="48">
                  <c:v>0.983064356675847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Selskapsobligasjoner!$DW$20</c:f>
              <c:strCache>
                <c:ptCount val="1"/>
                <c:pt idx="0">
                  <c:v>OSLO SE REAL ESTATE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Selskapsobligasjoner!$DU$21:$DU$70</c:f>
              <c:numCache>
                <c:formatCode>0.000</c:formatCode>
                <c:ptCount val="50"/>
                <c:pt idx="0">
                  <c:v>0.0738651811322766</c:v>
                </c:pt>
                <c:pt idx="1">
                  <c:v>0.0766873211377351</c:v>
                </c:pt>
                <c:pt idx="2">
                  <c:v>0.0795094611431979</c:v>
                </c:pt>
                <c:pt idx="3">
                  <c:v>0.0823316011486607</c:v>
                </c:pt>
                <c:pt idx="4">
                  <c:v>0.0851537411541235</c:v>
                </c:pt>
                <c:pt idx="5">
                  <c:v>0.0879758811595862</c:v>
                </c:pt>
                <c:pt idx="6">
                  <c:v>0.090798021165049</c:v>
                </c:pt>
                <c:pt idx="7">
                  <c:v>0.0936201611705117</c:v>
                </c:pt>
                <c:pt idx="8">
                  <c:v>0.0964423011759745</c:v>
                </c:pt>
                <c:pt idx="9">
                  <c:v>0.0992644411814372</c:v>
                </c:pt>
                <c:pt idx="10">
                  <c:v>0.1020865811869</c:v>
                </c:pt>
                <c:pt idx="11">
                  <c:v>0.104908721192363</c:v>
                </c:pt>
                <c:pt idx="12">
                  <c:v>0.107730861197826</c:v>
                </c:pt>
                <c:pt idx="13">
                  <c:v>0.110553001203288</c:v>
                </c:pt>
                <c:pt idx="14">
                  <c:v>0.113375141208751</c:v>
                </c:pt>
                <c:pt idx="15">
                  <c:v>0.116197281214214</c:v>
                </c:pt>
                <c:pt idx="16">
                  <c:v>0.119019421219677</c:v>
                </c:pt>
                <c:pt idx="17">
                  <c:v>0.121841561225139</c:v>
                </c:pt>
                <c:pt idx="18">
                  <c:v>0.124663701230602</c:v>
                </c:pt>
                <c:pt idx="19">
                  <c:v>0.127485841236065</c:v>
                </c:pt>
                <c:pt idx="20">
                  <c:v>0.130307981241528</c:v>
                </c:pt>
                <c:pt idx="21">
                  <c:v>0.133130121246991</c:v>
                </c:pt>
                <c:pt idx="22">
                  <c:v>0.135952261252453</c:v>
                </c:pt>
                <c:pt idx="23">
                  <c:v>0.138774401257916</c:v>
                </c:pt>
                <c:pt idx="24">
                  <c:v>0.141596541263379</c:v>
                </c:pt>
                <c:pt idx="25">
                  <c:v>0.144418681268842</c:v>
                </c:pt>
                <c:pt idx="26">
                  <c:v>0.1472408212743</c:v>
                </c:pt>
                <c:pt idx="27">
                  <c:v>0.15006296127975</c:v>
                </c:pt>
                <c:pt idx="28">
                  <c:v>0.1528851012852</c:v>
                </c:pt>
                <c:pt idx="29">
                  <c:v>0.155707241290651</c:v>
                </c:pt>
                <c:pt idx="30">
                  <c:v>0.158529381296101</c:v>
                </c:pt>
                <c:pt idx="31">
                  <c:v>0.161351521301551</c:v>
                </c:pt>
                <c:pt idx="32">
                  <c:v>0.164173661307001</c:v>
                </c:pt>
                <c:pt idx="33">
                  <c:v>0.166995801312451</c:v>
                </c:pt>
                <c:pt idx="34">
                  <c:v>0.169817941317901</c:v>
                </c:pt>
                <c:pt idx="35">
                  <c:v>0.172640081323352</c:v>
                </c:pt>
                <c:pt idx="36">
                  <c:v>0.175462221328802</c:v>
                </c:pt>
                <c:pt idx="37">
                  <c:v>0.178284361334252</c:v>
                </c:pt>
                <c:pt idx="38">
                  <c:v>0.181106501339703</c:v>
                </c:pt>
                <c:pt idx="39">
                  <c:v>0.183928641345153</c:v>
                </c:pt>
                <c:pt idx="40">
                  <c:v>0.186750781350603</c:v>
                </c:pt>
                <c:pt idx="41">
                  <c:v>0.189572921356053</c:v>
                </c:pt>
                <c:pt idx="42">
                  <c:v>0.192395061361503</c:v>
                </c:pt>
                <c:pt idx="43">
                  <c:v>0.195217201366954</c:v>
                </c:pt>
                <c:pt idx="44">
                  <c:v>0.198039341372404</c:v>
                </c:pt>
                <c:pt idx="45">
                  <c:v>0.200861481377854</c:v>
                </c:pt>
                <c:pt idx="46">
                  <c:v>0.203683621383304</c:v>
                </c:pt>
                <c:pt idx="47">
                  <c:v>0.206505761388754</c:v>
                </c:pt>
                <c:pt idx="48">
                  <c:v>0.209327901394205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Selskapsobligasjoner!$DW$21:$DW$70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Selskapsobligasjoner!$DX$20</c:f>
              <c:strCache>
                <c:ptCount val="1"/>
                <c:pt idx="0">
                  <c:v>OB GVT BONDS ALL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Selskapsobligasjoner!$DU$21:$DU$70</c:f>
              <c:numCache>
                <c:formatCode>0.000</c:formatCode>
                <c:ptCount val="50"/>
                <c:pt idx="0">
                  <c:v>0.0738651811322766</c:v>
                </c:pt>
                <c:pt idx="1">
                  <c:v>0.0766873211377351</c:v>
                </c:pt>
                <c:pt idx="2">
                  <c:v>0.0795094611431979</c:v>
                </c:pt>
                <c:pt idx="3">
                  <c:v>0.0823316011486607</c:v>
                </c:pt>
                <c:pt idx="4">
                  <c:v>0.0851537411541235</c:v>
                </c:pt>
                <c:pt idx="5">
                  <c:v>0.0879758811595862</c:v>
                </c:pt>
                <c:pt idx="6">
                  <c:v>0.090798021165049</c:v>
                </c:pt>
                <c:pt idx="7">
                  <c:v>0.0936201611705117</c:v>
                </c:pt>
                <c:pt idx="8">
                  <c:v>0.0964423011759745</c:v>
                </c:pt>
                <c:pt idx="9">
                  <c:v>0.0992644411814372</c:v>
                </c:pt>
                <c:pt idx="10">
                  <c:v>0.1020865811869</c:v>
                </c:pt>
                <c:pt idx="11">
                  <c:v>0.104908721192363</c:v>
                </c:pt>
                <c:pt idx="12">
                  <c:v>0.107730861197826</c:v>
                </c:pt>
                <c:pt idx="13">
                  <c:v>0.110553001203288</c:v>
                </c:pt>
                <c:pt idx="14">
                  <c:v>0.113375141208751</c:v>
                </c:pt>
                <c:pt idx="15">
                  <c:v>0.116197281214214</c:v>
                </c:pt>
                <c:pt idx="16">
                  <c:v>0.119019421219677</c:v>
                </c:pt>
                <c:pt idx="17">
                  <c:v>0.121841561225139</c:v>
                </c:pt>
                <c:pt idx="18">
                  <c:v>0.124663701230602</c:v>
                </c:pt>
                <c:pt idx="19">
                  <c:v>0.127485841236065</c:v>
                </c:pt>
                <c:pt idx="20">
                  <c:v>0.130307981241528</c:v>
                </c:pt>
                <c:pt idx="21">
                  <c:v>0.133130121246991</c:v>
                </c:pt>
                <c:pt idx="22">
                  <c:v>0.135952261252453</c:v>
                </c:pt>
                <c:pt idx="23">
                  <c:v>0.138774401257916</c:v>
                </c:pt>
                <c:pt idx="24">
                  <c:v>0.141596541263379</c:v>
                </c:pt>
                <c:pt idx="25">
                  <c:v>0.144418681268842</c:v>
                </c:pt>
                <c:pt idx="26">
                  <c:v>0.1472408212743</c:v>
                </c:pt>
                <c:pt idx="27">
                  <c:v>0.15006296127975</c:v>
                </c:pt>
                <c:pt idx="28">
                  <c:v>0.1528851012852</c:v>
                </c:pt>
                <c:pt idx="29">
                  <c:v>0.155707241290651</c:v>
                </c:pt>
                <c:pt idx="30">
                  <c:v>0.158529381296101</c:v>
                </c:pt>
                <c:pt idx="31">
                  <c:v>0.161351521301551</c:v>
                </c:pt>
                <c:pt idx="32">
                  <c:v>0.164173661307001</c:v>
                </c:pt>
                <c:pt idx="33">
                  <c:v>0.166995801312451</c:v>
                </c:pt>
                <c:pt idx="34">
                  <c:v>0.169817941317901</c:v>
                </c:pt>
                <c:pt idx="35">
                  <c:v>0.172640081323352</c:v>
                </c:pt>
                <c:pt idx="36">
                  <c:v>0.175462221328802</c:v>
                </c:pt>
                <c:pt idx="37">
                  <c:v>0.178284361334252</c:v>
                </c:pt>
                <c:pt idx="38">
                  <c:v>0.181106501339703</c:v>
                </c:pt>
                <c:pt idx="39">
                  <c:v>0.183928641345153</c:v>
                </c:pt>
                <c:pt idx="40">
                  <c:v>0.186750781350603</c:v>
                </c:pt>
                <c:pt idx="41">
                  <c:v>0.189572921356053</c:v>
                </c:pt>
                <c:pt idx="42">
                  <c:v>0.192395061361503</c:v>
                </c:pt>
                <c:pt idx="43">
                  <c:v>0.195217201366954</c:v>
                </c:pt>
                <c:pt idx="44">
                  <c:v>0.198039341372404</c:v>
                </c:pt>
                <c:pt idx="45">
                  <c:v>0.200861481377854</c:v>
                </c:pt>
                <c:pt idx="46">
                  <c:v>0.203683621383304</c:v>
                </c:pt>
                <c:pt idx="47">
                  <c:v>0.206505761388754</c:v>
                </c:pt>
                <c:pt idx="48">
                  <c:v>0.209327901394205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Selskapsobligasjoner!$DX$21:$DX$70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Selskapsobligasjoner!$DY$20</c:f>
              <c:strCache>
                <c:ptCount val="1"/>
                <c:pt idx="0">
                  <c:v>Barclays Corporate Bonds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Selskapsobligasjoner!$DU$21:$DU$70</c:f>
              <c:numCache>
                <c:formatCode>0.000</c:formatCode>
                <c:ptCount val="50"/>
                <c:pt idx="0">
                  <c:v>0.0738651811322766</c:v>
                </c:pt>
                <c:pt idx="1">
                  <c:v>0.0766873211377351</c:v>
                </c:pt>
                <c:pt idx="2">
                  <c:v>0.0795094611431979</c:v>
                </c:pt>
                <c:pt idx="3">
                  <c:v>0.0823316011486607</c:v>
                </c:pt>
                <c:pt idx="4">
                  <c:v>0.0851537411541235</c:v>
                </c:pt>
                <c:pt idx="5">
                  <c:v>0.0879758811595862</c:v>
                </c:pt>
                <c:pt idx="6">
                  <c:v>0.090798021165049</c:v>
                </c:pt>
                <c:pt idx="7">
                  <c:v>0.0936201611705117</c:v>
                </c:pt>
                <c:pt idx="8">
                  <c:v>0.0964423011759745</c:v>
                </c:pt>
                <c:pt idx="9">
                  <c:v>0.0992644411814372</c:v>
                </c:pt>
                <c:pt idx="10">
                  <c:v>0.1020865811869</c:v>
                </c:pt>
                <c:pt idx="11">
                  <c:v>0.104908721192363</c:v>
                </c:pt>
                <c:pt idx="12">
                  <c:v>0.107730861197826</c:v>
                </c:pt>
                <c:pt idx="13">
                  <c:v>0.110553001203288</c:v>
                </c:pt>
                <c:pt idx="14">
                  <c:v>0.113375141208751</c:v>
                </c:pt>
                <c:pt idx="15">
                  <c:v>0.116197281214214</c:v>
                </c:pt>
                <c:pt idx="16">
                  <c:v>0.119019421219677</c:v>
                </c:pt>
                <c:pt idx="17">
                  <c:v>0.121841561225139</c:v>
                </c:pt>
                <c:pt idx="18">
                  <c:v>0.124663701230602</c:v>
                </c:pt>
                <c:pt idx="19">
                  <c:v>0.127485841236065</c:v>
                </c:pt>
                <c:pt idx="20">
                  <c:v>0.130307981241528</c:v>
                </c:pt>
                <c:pt idx="21">
                  <c:v>0.133130121246991</c:v>
                </c:pt>
                <c:pt idx="22">
                  <c:v>0.135952261252453</c:v>
                </c:pt>
                <c:pt idx="23">
                  <c:v>0.138774401257916</c:v>
                </c:pt>
                <c:pt idx="24">
                  <c:v>0.141596541263379</c:v>
                </c:pt>
                <c:pt idx="25">
                  <c:v>0.144418681268842</c:v>
                </c:pt>
                <c:pt idx="26">
                  <c:v>0.1472408212743</c:v>
                </c:pt>
                <c:pt idx="27">
                  <c:v>0.15006296127975</c:v>
                </c:pt>
                <c:pt idx="28">
                  <c:v>0.1528851012852</c:v>
                </c:pt>
                <c:pt idx="29">
                  <c:v>0.155707241290651</c:v>
                </c:pt>
                <c:pt idx="30">
                  <c:v>0.158529381296101</c:v>
                </c:pt>
                <c:pt idx="31">
                  <c:v>0.161351521301551</c:v>
                </c:pt>
                <c:pt idx="32">
                  <c:v>0.164173661307001</c:v>
                </c:pt>
                <c:pt idx="33">
                  <c:v>0.166995801312451</c:v>
                </c:pt>
                <c:pt idx="34">
                  <c:v>0.169817941317901</c:v>
                </c:pt>
                <c:pt idx="35">
                  <c:v>0.172640081323352</c:v>
                </c:pt>
                <c:pt idx="36">
                  <c:v>0.175462221328802</c:v>
                </c:pt>
                <c:pt idx="37">
                  <c:v>0.178284361334252</c:v>
                </c:pt>
                <c:pt idx="38">
                  <c:v>0.181106501339703</c:v>
                </c:pt>
                <c:pt idx="39">
                  <c:v>0.183928641345153</c:v>
                </c:pt>
                <c:pt idx="40">
                  <c:v>0.186750781350603</c:v>
                </c:pt>
                <c:pt idx="41">
                  <c:v>0.189572921356053</c:v>
                </c:pt>
                <c:pt idx="42">
                  <c:v>0.192395061361503</c:v>
                </c:pt>
                <c:pt idx="43">
                  <c:v>0.195217201366954</c:v>
                </c:pt>
                <c:pt idx="44">
                  <c:v>0.198039341372404</c:v>
                </c:pt>
                <c:pt idx="45">
                  <c:v>0.200861481377854</c:v>
                </c:pt>
                <c:pt idx="46">
                  <c:v>0.203683621383304</c:v>
                </c:pt>
                <c:pt idx="47">
                  <c:v>0.206505761388754</c:v>
                </c:pt>
                <c:pt idx="48">
                  <c:v>0.209327901394205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Selskapsobligasjoner!$DY$21:$DY$70</c:f>
              <c:numCache>
                <c:formatCode>General</c:formatCode>
                <c:ptCount val="50"/>
                <c:pt idx="0">
                  <c:v>0.359934727564519</c:v>
                </c:pt>
                <c:pt idx="1">
                  <c:v>0.337220361963053</c:v>
                </c:pt>
                <c:pt idx="2">
                  <c:v>0.327365920908716</c:v>
                </c:pt>
                <c:pt idx="3">
                  <c:v>0.317511479854379</c:v>
                </c:pt>
                <c:pt idx="4">
                  <c:v>0.307657038800043</c:v>
                </c:pt>
                <c:pt idx="5">
                  <c:v>0.297802597745706</c:v>
                </c:pt>
                <c:pt idx="6">
                  <c:v>0.287948156691369</c:v>
                </c:pt>
                <c:pt idx="7">
                  <c:v>0.278093715637032</c:v>
                </c:pt>
                <c:pt idx="8">
                  <c:v>0.274231758969602</c:v>
                </c:pt>
                <c:pt idx="9">
                  <c:v>0.281138050592559</c:v>
                </c:pt>
                <c:pt idx="10">
                  <c:v>0.288044342215516</c:v>
                </c:pt>
                <c:pt idx="11">
                  <c:v>0.294950633838474</c:v>
                </c:pt>
                <c:pt idx="12">
                  <c:v>0.301856925461431</c:v>
                </c:pt>
                <c:pt idx="13">
                  <c:v>0.308763217084388</c:v>
                </c:pt>
                <c:pt idx="14">
                  <c:v>0.315669508707346</c:v>
                </c:pt>
                <c:pt idx="15">
                  <c:v>0.322575800330303</c:v>
                </c:pt>
                <c:pt idx="16">
                  <c:v>0.329482091953261</c:v>
                </c:pt>
                <c:pt idx="17">
                  <c:v>0.336388383576218</c:v>
                </c:pt>
                <c:pt idx="18">
                  <c:v>0.343294675199175</c:v>
                </c:pt>
                <c:pt idx="19">
                  <c:v>0.350200966822133</c:v>
                </c:pt>
                <c:pt idx="20">
                  <c:v>0.35710725844509</c:v>
                </c:pt>
                <c:pt idx="21">
                  <c:v>0.364013550068048</c:v>
                </c:pt>
                <c:pt idx="22">
                  <c:v>0.370919841691005</c:v>
                </c:pt>
                <c:pt idx="23">
                  <c:v>0.377826133313962</c:v>
                </c:pt>
                <c:pt idx="24">
                  <c:v>0.38473242493692</c:v>
                </c:pt>
                <c:pt idx="25">
                  <c:v>0.391638716559877</c:v>
                </c:pt>
                <c:pt idx="26">
                  <c:v>0.389519796408062</c:v>
                </c:pt>
                <c:pt idx="27">
                  <c:v>0.37258415308608</c:v>
                </c:pt>
                <c:pt idx="28">
                  <c:v>0.355648509764098</c:v>
                </c:pt>
                <c:pt idx="29">
                  <c:v>0.338712866442117</c:v>
                </c:pt>
                <c:pt idx="30">
                  <c:v>0.321777223120135</c:v>
                </c:pt>
                <c:pt idx="31">
                  <c:v>0.304841579798153</c:v>
                </c:pt>
                <c:pt idx="32">
                  <c:v>0.287905936476171</c:v>
                </c:pt>
                <c:pt idx="33">
                  <c:v>0.27097029315419</c:v>
                </c:pt>
                <c:pt idx="34">
                  <c:v>0.254034649832208</c:v>
                </c:pt>
                <c:pt idx="35">
                  <c:v>0.237099006510226</c:v>
                </c:pt>
                <c:pt idx="36">
                  <c:v>0.220163363188244</c:v>
                </c:pt>
                <c:pt idx="37">
                  <c:v>0.203227719866262</c:v>
                </c:pt>
                <c:pt idx="38">
                  <c:v>0.186292076544281</c:v>
                </c:pt>
                <c:pt idx="39">
                  <c:v>0.1693564332223</c:v>
                </c:pt>
                <c:pt idx="40">
                  <c:v>0.152420789900317</c:v>
                </c:pt>
                <c:pt idx="41">
                  <c:v>0.135485146578337</c:v>
                </c:pt>
                <c:pt idx="42">
                  <c:v>0.118549503256354</c:v>
                </c:pt>
                <c:pt idx="43">
                  <c:v>0.101613859934372</c:v>
                </c:pt>
                <c:pt idx="44">
                  <c:v>0.0846782166123906</c:v>
                </c:pt>
                <c:pt idx="45">
                  <c:v>0.0677425732904088</c:v>
                </c:pt>
                <c:pt idx="46">
                  <c:v>0.0508069299684268</c:v>
                </c:pt>
                <c:pt idx="47">
                  <c:v>0.0338712866464455</c:v>
                </c:pt>
                <c:pt idx="48">
                  <c:v>0.0169356433244637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Selskapsobligasjoner!$DZ$20</c:f>
              <c:strCache>
                <c:ptCount val="1"/>
                <c:pt idx="0">
                  <c:v>Retail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Selskapsobligasjoner!$DU$21:$DU$70</c:f>
              <c:numCache>
                <c:formatCode>0.000</c:formatCode>
                <c:ptCount val="50"/>
                <c:pt idx="0">
                  <c:v>0.0738651811322766</c:v>
                </c:pt>
                <c:pt idx="1">
                  <c:v>0.0766873211377351</c:v>
                </c:pt>
                <c:pt idx="2">
                  <c:v>0.0795094611431979</c:v>
                </c:pt>
                <c:pt idx="3">
                  <c:v>0.0823316011486607</c:v>
                </c:pt>
                <c:pt idx="4">
                  <c:v>0.0851537411541235</c:v>
                </c:pt>
                <c:pt idx="5">
                  <c:v>0.0879758811595862</c:v>
                </c:pt>
                <c:pt idx="6">
                  <c:v>0.090798021165049</c:v>
                </c:pt>
                <c:pt idx="7">
                  <c:v>0.0936201611705117</c:v>
                </c:pt>
                <c:pt idx="8">
                  <c:v>0.0964423011759745</c:v>
                </c:pt>
                <c:pt idx="9">
                  <c:v>0.0992644411814372</c:v>
                </c:pt>
                <c:pt idx="10">
                  <c:v>0.1020865811869</c:v>
                </c:pt>
                <c:pt idx="11">
                  <c:v>0.104908721192363</c:v>
                </c:pt>
                <c:pt idx="12">
                  <c:v>0.107730861197826</c:v>
                </c:pt>
                <c:pt idx="13">
                  <c:v>0.110553001203288</c:v>
                </c:pt>
                <c:pt idx="14">
                  <c:v>0.113375141208751</c:v>
                </c:pt>
                <c:pt idx="15">
                  <c:v>0.116197281214214</c:v>
                </c:pt>
                <c:pt idx="16">
                  <c:v>0.119019421219677</c:v>
                </c:pt>
                <c:pt idx="17">
                  <c:v>0.121841561225139</c:v>
                </c:pt>
                <c:pt idx="18">
                  <c:v>0.124663701230602</c:v>
                </c:pt>
                <c:pt idx="19">
                  <c:v>0.127485841236065</c:v>
                </c:pt>
                <c:pt idx="20">
                  <c:v>0.130307981241528</c:v>
                </c:pt>
                <c:pt idx="21">
                  <c:v>0.133130121246991</c:v>
                </c:pt>
                <c:pt idx="22">
                  <c:v>0.135952261252453</c:v>
                </c:pt>
                <c:pt idx="23">
                  <c:v>0.138774401257916</c:v>
                </c:pt>
                <c:pt idx="24">
                  <c:v>0.141596541263379</c:v>
                </c:pt>
                <c:pt idx="25">
                  <c:v>0.144418681268842</c:v>
                </c:pt>
                <c:pt idx="26">
                  <c:v>0.1472408212743</c:v>
                </c:pt>
                <c:pt idx="27">
                  <c:v>0.15006296127975</c:v>
                </c:pt>
                <c:pt idx="28">
                  <c:v>0.1528851012852</c:v>
                </c:pt>
                <c:pt idx="29">
                  <c:v>0.155707241290651</c:v>
                </c:pt>
                <c:pt idx="30">
                  <c:v>0.158529381296101</c:v>
                </c:pt>
                <c:pt idx="31">
                  <c:v>0.161351521301551</c:v>
                </c:pt>
                <c:pt idx="32">
                  <c:v>0.164173661307001</c:v>
                </c:pt>
                <c:pt idx="33">
                  <c:v>0.166995801312451</c:v>
                </c:pt>
                <c:pt idx="34">
                  <c:v>0.169817941317901</c:v>
                </c:pt>
                <c:pt idx="35">
                  <c:v>0.172640081323352</c:v>
                </c:pt>
                <c:pt idx="36">
                  <c:v>0.175462221328802</c:v>
                </c:pt>
                <c:pt idx="37">
                  <c:v>0.178284361334252</c:v>
                </c:pt>
                <c:pt idx="38">
                  <c:v>0.181106501339703</c:v>
                </c:pt>
                <c:pt idx="39">
                  <c:v>0.183928641345153</c:v>
                </c:pt>
                <c:pt idx="40">
                  <c:v>0.186750781350603</c:v>
                </c:pt>
                <c:pt idx="41">
                  <c:v>0.189572921356053</c:v>
                </c:pt>
                <c:pt idx="42">
                  <c:v>0.192395061361503</c:v>
                </c:pt>
                <c:pt idx="43">
                  <c:v>0.195217201366954</c:v>
                </c:pt>
                <c:pt idx="44">
                  <c:v>0.198039341372404</c:v>
                </c:pt>
                <c:pt idx="45">
                  <c:v>0.200861481377854</c:v>
                </c:pt>
                <c:pt idx="46">
                  <c:v>0.203683621383304</c:v>
                </c:pt>
                <c:pt idx="47">
                  <c:v>0.206505761388754</c:v>
                </c:pt>
                <c:pt idx="48">
                  <c:v>0.209327901394205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Selskapsobligasjoner!$DZ$21:$DZ$70</c:f>
              <c:numCache>
                <c:formatCode>General</c:formatCode>
                <c:ptCount val="50"/>
                <c:pt idx="0">
                  <c:v>0.0</c:v>
                </c:pt>
                <c:pt idx="1">
                  <c:v>0.0424609368127098</c:v>
                </c:pt>
                <c:pt idx="2">
                  <c:v>0.12460221293408</c:v>
                </c:pt>
                <c:pt idx="3">
                  <c:v>0.206743489055448</c:v>
                </c:pt>
                <c:pt idx="4">
                  <c:v>0.288884765176816</c:v>
                </c:pt>
                <c:pt idx="5">
                  <c:v>0.371026041298183</c:v>
                </c:pt>
                <c:pt idx="6">
                  <c:v>0.453167317419552</c:v>
                </c:pt>
                <c:pt idx="7">
                  <c:v>0.53530859354092</c:v>
                </c:pt>
                <c:pt idx="8">
                  <c:v>0.576387174751437</c:v>
                </c:pt>
                <c:pt idx="9">
                  <c:v>0.543677779936592</c:v>
                </c:pt>
                <c:pt idx="10">
                  <c:v>0.510968385121747</c:v>
                </c:pt>
                <c:pt idx="11">
                  <c:v>0.478258990306901</c:v>
                </c:pt>
                <c:pt idx="12">
                  <c:v>0.445549595492056</c:v>
                </c:pt>
                <c:pt idx="13">
                  <c:v>0.412840200677212</c:v>
                </c:pt>
                <c:pt idx="14">
                  <c:v>0.380130805862366</c:v>
                </c:pt>
                <c:pt idx="15">
                  <c:v>0.34742141104752</c:v>
                </c:pt>
                <c:pt idx="16">
                  <c:v>0.314712016232675</c:v>
                </c:pt>
                <c:pt idx="17">
                  <c:v>0.28200262141783</c:v>
                </c:pt>
                <c:pt idx="18">
                  <c:v>0.249293226602985</c:v>
                </c:pt>
                <c:pt idx="19">
                  <c:v>0.216583831788139</c:v>
                </c:pt>
                <c:pt idx="20">
                  <c:v>0.183874436973294</c:v>
                </c:pt>
                <c:pt idx="21">
                  <c:v>0.151165042158448</c:v>
                </c:pt>
                <c:pt idx="22">
                  <c:v>0.118455647343604</c:v>
                </c:pt>
                <c:pt idx="23">
                  <c:v>0.0857462525287588</c:v>
                </c:pt>
                <c:pt idx="24">
                  <c:v>0.0530368577139128</c:v>
                </c:pt>
                <c:pt idx="25">
                  <c:v>0.0203274628990686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Selskapsobligasjoner!$EA$20</c:f>
              <c:strCache>
                <c:ptCount val="1"/>
                <c:pt idx="0">
                  <c:v>Office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Selskapsobligasjoner!$DU$21:$DU$70</c:f>
              <c:numCache>
                <c:formatCode>0.000</c:formatCode>
                <c:ptCount val="50"/>
                <c:pt idx="0">
                  <c:v>0.0738651811322766</c:v>
                </c:pt>
                <c:pt idx="1">
                  <c:v>0.0766873211377351</c:v>
                </c:pt>
                <c:pt idx="2">
                  <c:v>0.0795094611431979</c:v>
                </c:pt>
                <c:pt idx="3">
                  <c:v>0.0823316011486607</c:v>
                </c:pt>
                <c:pt idx="4">
                  <c:v>0.0851537411541235</c:v>
                </c:pt>
                <c:pt idx="5">
                  <c:v>0.0879758811595862</c:v>
                </c:pt>
                <c:pt idx="6">
                  <c:v>0.090798021165049</c:v>
                </c:pt>
                <c:pt idx="7">
                  <c:v>0.0936201611705117</c:v>
                </c:pt>
                <c:pt idx="8">
                  <c:v>0.0964423011759745</c:v>
                </c:pt>
                <c:pt idx="9">
                  <c:v>0.0992644411814372</c:v>
                </c:pt>
                <c:pt idx="10">
                  <c:v>0.1020865811869</c:v>
                </c:pt>
                <c:pt idx="11">
                  <c:v>0.104908721192363</c:v>
                </c:pt>
                <c:pt idx="12">
                  <c:v>0.107730861197826</c:v>
                </c:pt>
                <c:pt idx="13">
                  <c:v>0.110553001203288</c:v>
                </c:pt>
                <c:pt idx="14">
                  <c:v>0.113375141208751</c:v>
                </c:pt>
                <c:pt idx="15">
                  <c:v>0.116197281214214</c:v>
                </c:pt>
                <c:pt idx="16">
                  <c:v>0.119019421219677</c:v>
                </c:pt>
                <c:pt idx="17">
                  <c:v>0.121841561225139</c:v>
                </c:pt>
                <c:pt idx="18">
                  <c:v>0.124663701230602</c:v>
                </c:pt>
                <c:pt idx="19">
                  <c:v>0.127485841236065</c:v>
                </c:pt>
                <c:pt idx="20">
                  <c:v>0.130307981241528</c:v>
                </c:pt>
                <c:pt idx="21">
                  <c:v>0.133130121246991</c:v>
                </c:pt>
                <c:pt idx="22">
                  <c:v>0.135952261252453</c:v>
                </c:pt>
                <c:pt idx="23">
                  <c:v>0.138774401257916</c:v>
                </c:pt>
                <c:pt idx="24">
                  <c:v>0.141596541263379</c:v>
                </c:pt>
                <c:pt idx="25">
                  <c:v>0.144418681268842</c:v>
                </c:pt>
                <c:pt idx="26">
                  <c:v>0.1472408212743</c:v>
                </c:pt>
                <c:pt idx="27">
                  <c:v>0.15006296127975</c:v>
                </c:pt>
                <c:pt idx="28">
                  <c:v>0.1528851012852</c:v>
                </c:pt>
                <c:pt idx="29">
                  <c:v>0.155707241290651</c:v>
                </c:pt>
                <c:pt idx="30">
                  <c:v>0.158529381296101</c:v>
                </c:pt>
                <c:pt idx="31">
                  <c:v>0.161351521301551</c:v>
                </c:pt>
                <c:pt idx="32">
                  <c:v>0.164173661307001</c:v>
                </c:pt>
                <c:pt idx="33">
                  <c:v>0.166995801312451</c:v>
                </c:pt>
                <c:pt idx="34">
                  <c:v>0.169817941317901</c:v>
                </c:pt>
                <c:pt idx="35">
                  <c:v>0.172640081323352</c:v>
                </c:pt>
                <c:pt idx="36">
                  <c:v>0.175462221328802</c:v>
                </c:pt>
                <c:pt idx="37">
                  <c:v>0.178284361334252</c:v>
                </c:pt>
                <c:pt idx="38">
                  <c:v>0.181106501339703</c:v>
                </c:pt>
                <c:pt idx="39">
                  <c:v>0.183928641345153</c:v>
                </c:pt>
                <c:pt idx="40">
                  <c:v>0.186750781350603</c:v>
                </c:pt>
                <c:pt idx="41">
                  <c:v>0.189572921356053</c:v>
                </c:pt>
                <c:pt idx="42">
                  <c:v>0.192395061361503</c:v>
                </c:pt>
                <c:pt idx="43">
                  <c:v>0.195217201366954</c:v>
                </c:pt>
                <c:pt idx="44">
                  <c:v>0.198039341372404</c:v>
                </c:pt>
                <c:pt idx="45">
                  <c:v>0.200861481377854</c:v>
                </c:pt>
                <c:pt idx="46">
                  <c:v>0.203683621383304</c:v>
                </c:pt>
                <c:pt idx="47">
                  <c:v>0.206505761388754</c:v>
                </c:pt>
                <c:pt idx="48">
                  <c:v>0.209327901394205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Selskapsobligasjoner!$EA$21:$EA$70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Selskapsobligasjoner!$EB$20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Selskapsobligasjoner!$DU$21:$DU$70</c:f>
              <c:numCache>
                <c:formatCode>0.000</c:formatCode>
                <c:ptCount val="50"/>
                <c:pt idx="0">
                  <c:v>0.0738651811322766</c:v>
                </c:pt>
                <c:pt idx="1">
                  <c:v>0.0766873211377351</c:v>
                </c:pt>
                <c:pt idx="2">
                  <c:v>0.0795094611431979</c:v>
                </c:pt>
                <c:pt idx="3">
                  <c:v>0.0823316011486607</c:v>
                </c:pt>
                <c:pt idx="4">
                  <c:v>0.0851537411541235</c:v>
                </c:pt>
                <c:pt idx="5">
                  <c:v>0.0879758811595862</c:v>
                </c:pt>
                <c:pt idx="6">
                  <c:v>0.090798021165049</c:v>
                </c:pt>
                <c:pt idx="7">
                  <c:v>0.0936201611705117</c:v>
                </c:pt>
                <c:pt idx="8">
                  <c:v>0.0964423011759745</c:v>
                </c:pt>
                <c:pt idx="9">
                  <c:v>0.0992644411814372</c:v>
                </c:pt>
                <c:pt idx="10">
                  <c:v>0.1020865811869</c:v>
                </c:pt>
                <c:pt idx="11">
                  <c:v>0.104908721192363</c:v>
                </c:pt>
                <c:pt idx="12">
                  <c:v>0.107730861197826</c:v>
                </c:pt>
                <c:pt idx="13">
                  <c:v>0.110553001203288</c:v>
                </c:pt>
                <c:pt idx="14">
                  <c:v>0.113375141208751</c:v>
                </c:pt>
                <c:pt idx="15">
                  <c:v>0.116197281214214</c:v>
                </c:pt>
                <c:pt idx="16">
                  <c:v>0.119019421219677</c:v>
                </c:pt>
                <c:pt idx="17">
                  <c:v>0.121841561225139</c:v>
                </c:pt>
                <c:pt idx="18">
                  <c:v>0.124663701230602</c:v>
                </c:pt>
                <c:pt idx="19">
                  <c:v>0.127485841236065</c:v>
                </c:pt>
                <c:pt idx="20">
                  <c:v>0.130307981241528</c:v>
                </c:pt>
                <c:pt idx="21">
                  <c:v>0.133130121246991</c:v>
                </c:pt>
                <c:pt idx="22">
                  <c:v>0.135952261252453</c:v>
                </c:pt>
                <c:pt idx="23">
                  <c:v>0.138774401257916</c:v>
                </c:pt>
                <c:pt idx="24">
                  <c:v>0.141596541263379</c:v>
                </c:pt>
                <c:pt idx="25">
                  <c:v>0.144418681268842</c:v>
                </c:pt>
                <c:pt idx="26">
                  <c:v>0.1472408212743</c:v>
                </c:pt>
                <c:pt idx="27">
                  <c:v>0.15006296127975</c:v>
                </c:pt>
                <c:pt idx="28">
                  <c:v>0.1528851012852</c:v>
                </c:pt>
                <c:pt idx="29">
                  <c:v>0.155707241290651</c:v>
                </c:pt>
                <c:pt idx="30">
                  <c:v>0.158529381296101</c:v>
                </c:pt>
                <c:pt idx="31">
                  <c:v>0.161351521301551</c:v>
                </c:pt>
                <c:pt idx="32">
                  <c:v>0.164173661307001</c:v>
                </c:pt>
                <c:pt idx="33">
                  <c:v>0.166995801312451</c:v>
                </c:pt>
                <c:pt idx="34">
                  <c:v>0.169817941317901</c:v>
                </c:pt>
                <c:pt idx="35">
                  <c:v>0.172640081323352</c:v>
                </c:pt>
                <c:pt idx="36">
                  <c:v>0.175462221328802</c:v>
                </c:pt>
                <c:pt idx="37">
                  <c:v>0.178284361334252</c:v>
                </c:pt>
                <c:pt idx="38">
                  <c:v>0.181106501339703</c:v>
                </c:pt>
                <c:pt idx="39">
                  <c:v>0.183928641345153</c:v>
                </c:pt>
                <c:pt idx="40">
                  <c:v>0.186750781350603</c:v>
                </c:pt>
                <c:pt idx="41">
                  <c:v>0.189572921356053</c:v>
                </c:pt>
                <c:pt idx="42">
                  <c:v>0.192395061361503</c:v>
                </c:pt>
                <c:pt idx="43">
                  <c:v>0.195217201366954</c:v>
                </c:pt>
                <c:pt idx="44">
                  <c:v>0.198039341372404</c:v>
                </c:pt>
                <c:pt idx="45">
                  <c:v>0.200861481377854</c:v>
                </c:pt>
                <c:pt idx="46">
                  <c:v>0.203683621383304</c:v>
                </c:pt>
                <c:pt idx="47">
                  <c:v>0.206505761388754</c:v>
                </c:pt>
                <c:pt idx="48">
                  <c:v>0.209327901394205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Selskapsobligasjoner!$EB$21:$EB$70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Selskapsobligasjoner!$EC$20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Selskapsobligasjoner!$DU$21:$DU$70</c:f>
              <c:numCache>
                <c:formatCode>0.000</c:formatCode>
                <c:ptCount val="50"/>
                <c:pt idx="0">
                  <c:v>0.0738651811322766</c:v>
                </c:pt>
                <c:pt idx="1">
                  <c:v>0.0766873211377351</c:v>
                </c:pt>
                <c:pt idx="2">
                  <c:v>0.0795094611431979</c:v>
                </c:pt>
                <c:pt idx="3">
                  <c:v>0.0823316011486607</c:v>
                </c:pt>
                <c:pt idx="4">
                  <c:v>0.0851537411541235</c:v>
                </c:pt>
                <c:pt idx="5">
                  <c:v>0.0879758811595862</c:v>
                </c:pt>
                <c:pt idx="6">
                  <c:v>0.090798021165049</c:v>
                </c:pt>
                <c:pt idx="7">
                  <c:v>0.0936201611705117</c:v>
                </c:pt>
                <c:pt idx="8">
                  <c:v>0.0964423011759745</c:v>
                </c:pt>
                <c:pt idx="9">
                  <c:v>0.0992644411814372</c:v>
                </c:pt>
                <c:pt idx="10">
                  <c:v>0.1020865811869</c:v>
                </c:pt>
                <c:pt idx="11">
                  <c:v>0.104908721192363</c:v>
                </c:pt>
                <c:pt idx="12">
                  <c:v>0.107730861197826</c:v>
                </c:pt>
                <c:pt idx="13">
                  <c:v>0.110553001203288</c:v>
                </c:pt>
                <c:pt idx="14">
                  <c:v>0.113375141208751</c:v>
                </c:pt>
                <c:pt idx="15">
                  <c:v>0.116197281214214</c:v>
                </c:pt>
                <c:pt idx="16">
                  <c:v>0.119019421219677</c:v>
                </c:pt>
                <c:pt idx="17">
                  <c:v>0.121841561225139</c:v>
                </c:pt>
                <c:pt idx="18">
                  <c:v>0.124663701230602</c:v>
                </c:pt>
                <c:pt idx="19">
                  <c:v>0.127485841236065</c:v>
                </c:pt>
                <c:pt idx="20">
                  <c:v>0.130307981241528</c:v>
                </c:pt>
                <c:pt idx="21">
                  <c:v>0.133130121246991</c:v>
                </c:pt>
                <c:pt idx="22">
                  <c:v>0.135952261252453</c:v>
                </c:pt>
                <c:pt idx="23">
                  <c:v>0.138774401257916</c:v>
                </c:pt>
                <c:pt idx="24">
                  <c:v>0.141596541263379</c:v>
                </c:pt>
                <c:pt idx="25">
                  <c:v>0.144418681268842</c:v>
                </c:pt>
                <c:pt idx="26">
                  <c:v>0.1472408212743</c:v>
                </c:pt>
                <c:pt idx="27">
                  <c:v>0.15006296127975</c:v>
                </c:pt>
                <c:pt idx="28">
                  <c:v>0.1528851012852</c:v>
                </c:pt>
                <c:pt idx="29">
                  <c:v>0.155707241290651</c:v>
                </c:pt>
                <c:pt idx="30">
                  <c:v>0.158529381296101</c:v>
                </c:pt>
                <c:pt idx="31">
                  <c:v>0.161351521301551</c:v>
                </c:pt>
                <c:pt idx="32">
                  <c:v>0.164173661307001</c:v>
                </c:pt>
                <c:pt idx="33">
                  <c:v>0.166995801312451</c:v>
                </c:pt>
                <c:pt idx="34">
                  <c:v>0.169817941317901</c:v>
                </c:pt>
                <c:pt idx="35">
                  <c:v>0.172640081323352</c:v>
                </c:pt>
                <c:pt idx="36">
                  <c:v>0.175462221328802</c:v>
                </c:pt>
                <c:pt idx="37">
                  <c:v>0.178284361334252</c:v>
                </c:pt>
                <c:pt idx="38">
                  <c:v>0.181106501339703</c:v>
                </c:pt>
                <c:pt idx="39">
                  <c:v>0.183928641345153</c:v>
                </c:pt>
                <c:pt idx="40">
                  <c:v>0.186750781350603</c:v>
                </c:pt>
                <c:pt idx="41">
                  <c:v>0.189572921356053</c:v>
                </c:pt>
                <c:pt idx="42">
                  <c:v>0.192395061361503</c:v>
                </c:pt>
                <c:pt idx="43">
                  <c:v>0.195217201366954</c:v>
                </c:pt>
                <c:pt idx="44">
                  <c:v>0.198039341372404</c:v>
                </c:pt>
                <c:pt idx="45">
                  <c:v>0.200861481377854</c:v>
                </c:pt>
                <c:pt idx="46">
                  <c:v>0.203683621383304</c:v>
                </c:pt>
                <c:pt idx="47">
                  <c:v>0.206505761388754</c:v>
                </c:pt>
                <c:pt idx="48">
                  <c:v>0.209327901394205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Selskapsobligasjoner!$EC$21:$EC$70</c:f>
              <c:numCache>
                <c:formatCode>General</c:formatCode>
                <c:ptCount val="50"/>
                <c:pt idx="0">
                  <c:v>0.640065272435472</c:v>
                </c:pt>
                <c:pt idx="1">
                  <c:v>0.605779762953398</c:v>
                </c:pt>
                <c:pt idx="2">
                  <c:v>0.514581779405297</c:v>
                </c:pt>
                <c:pt idx="3">
                  <c:v>0.423383795857198</c:v>
                </c:pt>
                <c:pt idx="4">
                  <c:v>0.332185812309099</c:v>
                </c:pt>
                <c:pt idx="5">
                  <c:v>0.240987828761001</c:v>
                </c:pt>
                <c:pt idx="6">
                  <c:v>0.149789845212901</c:v>
                </c:pt>
                <c:pt idx="7">
                  <c:v>0.0585918616648022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133727056"/>
        <c:axId val="2122094320"/>
      </c:barChart>
      <c:catAx>
        <c:axId val="2133727056"/>
        <c:scaling>
          <c:orientation val="minMax"/>
        </c:scaling>
        <c:delete val="0"/>
        <c:axPos val="b"/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22094320"/>
        <c:crosses val="autoZero"/>
        <c:auto val="1"/>
        <c:lblAlgn val="ctr"/>
        <c:lblOffset val="100"/>
        <c:tickLblSkip val="7"/>
        <c:noMultiLvlLbl val="0"/>
      </c:catAx>
      <c:valAx>
        <c:axId val="212209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3727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Unsmoothed Sverige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'Tabell 5-6,7'!$V$35</c:f>
              <c:strCache>
                <c:ptCount val="1"/>
                <c:pt idx="0">
                  <c:v>Retail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'Tabell 5-6,7'!$U$36:$U$64</c:f>
              <c:numCache>
                <c:formatCode>General</c:formatCode>
                <c:ptCount val="29"/>
                <c:pt idx="0">
                  <c:v>1984.0</c:v>
                </c:pt>
                <c:pt idx="1">
                  <c:v>1985.0</c:v>
                </c:pt>
                <c:pt idx="2">
                  <c:v>1986.0</c:v>
                </c:pt>
                <c:pt idx="3">
                  <c:v>1987.0</c:v>
                </c:pt>
                <c:pt idx="4">
                  <c:v>1988.0</c:v>
                </c:pt>
                <c:pt idx="5">
                  <c:v>1989.0</c:v>
                </c:pt>
                <c:pt idx="6">
                  <c:v>1990.0</c:v>
                </c:pt>
                <c:pt idx="7">
                  <c:v>1991.0</c:v>
                </c:pt>
                <c:pt idx="8">
                  <c:v>1992.0</c:v>
                </c:pt>
                <c:pt idx="9">
                  <c:v>1993.0</c:v>
                </c:pt>
                <c:pt idx="10">
                  <c:v>1994.0</c:v>
                </c:pt>
                <c:pt idx="11">
                  <c:v>1995.0</c:v>
                </c:pt>
                <c:pt idx="12">
                  <c:v>1996.0</c:v>
                </c:pt>
                <c:pt idx="13">
                  <c:v>1997.0</c:v>
                </c:pt>
                <c:pt idx="14">
                  <c:v>1998.0</c:v>
                </c:pt>
                <c:pt idx="15">
                  <c:v>1999.0</c:v>
                </c:pt>
                <c:pt idx="16">
                  <c:v>2000.0</c:v>
                </c:pt>
                <c:pt idx="17">
                  <c:v>2001.0</c:v>
                </c:pt>
                <c:pt idx="18">
                  <c:v>2002.0</c:v>
                </c:pt>
                <c:pt idx="19">
                  <c:v>2003.0</c:v>
                </c:pt>
                <c:pt idx="20">
                  <c:v>2004.0</c:v>
                </c:pt>
                <c:pt idx="21">
                  <c:v>2005.0</c:v>
                </c:pt>
                <c:pt idx="22">
                  <c:v>2006.0</c:v>
                </c:pt>
                <c:pt idx="23">
                  <c:v>2007.0</c:v>
                </c:pt>
                <c:pt idx="24">
                  <c:v>2008.0</c:v>
                </c:pt>
                <c:pt idx="25">
                  <c:v>2009.0</c:v>
                </c:pt>
                <c:pt idx="26">
                  <c:v>2010.0</c:v>
                </c:pt>
                <c:pt idx="27">
                  <c:v>2011.0</c:v>
                </c:pt>
                <c:pt idx="28">
                  <c:v>2012.0</c:v>
                </c:pt>
              </c:numCache>
            </c:numRef>
          </c:xVal>
          <c:yVal>
            <c:numRef>
              <c:f>'Tabell 5-6,7'!$V$36:$V$64</c:f>
              <c:numCache>
                <c:formatCode>General</c:formatCode>
                <c:ptCount val="29"/>
                <c:pt idx="1">
                  <c:v>0.190351178920727</c:v>
                </c:pt>
                <c:pt idx="2">
                  <c:v>0.241975758202336</c:v>
                </c:pt>
                <c:pt idx="3">
                  <c:v>0.535357284556001</c:v>
                </c:pt>
                <c:pt idx="4">
                  <c:v>0.256582218840838</c:v>
                </c:pt>
                <c:pt idx="5">
                  <c:v>0.223442939297438</c:v>
                </c:pt>
                <c:pt idx="6">
                  <c:v>-0.257025020091866</c:v>
                </c:pt>
                <c:pt idx="7">
                  <c:v>-0.553335650594387</c:v>
                </c:pt>
                <c:pt idx="8">
                  <c:v>0.0664956912994196</c:v>
                </c:pt>
                <c:pt idx="9">
                  <c:v>0.184237576443451</c:v>
                </c:pt>
                <c:pt idx="10">
                  <c:v>0.121073525319892</c:v>
                </c:pt>
                <c:pt idx="11">
                  <c:v>0.121759450568376</c:v>
                </c:pt>
                <c:pt idx="12">
                  <c:v>-0.00358331250027755</c:v>
                </c:pt>
                <c:pt idx="13">
                  <c:v>0.151938027341538</c:v>
                </c:pt>
                <c:pt idx="14">
                  <c:v>0.172023891999973</c:v>
                </c:pt>
                <c:pt idx="15">
                  <c:v>0.217895560182442</c:v>
                </c:pt>
                <c:pt idx="16">
                  <c:v>0.12360645411317</c:v>
                </c:pt>
                <c:pt idx="17">
                  <c:v>-0.0302897977685037</c:v>
                </c:pt>
                <c:pt idx="18">
                  <c:v>0.0647658697467311</c:v>
                </c:pt>
                <c:pt idx="19">
                  <c:v>0.0189609541780751</c:v>
                </c:pt>
                <c:pt idx="20">
                  <c:v>0.125771138573951</c:v>
                </c:pt>
                <c:pt idx="21">
                  <c:v>0.302945113271388</c:v>
                </c:pt>
                <c:pt idx="22">
                  <c:v>0.204192795966667</c:v>
                </c:pt>
                <c:pt idx="23">
                  <c:v>0.148933989467715</c:v>
                </c:pt>
                <c:pt idx="24">
                  <c:v>-0.352367895085701</c:v>
                </c:pt>
                <c:pt idx="25">
                  <c:v>0.0759726137157761</c:v>
                </c:pt>
                <c:pt idx="26">
                  <c:v>0.208175368440382</c:v>
                </c:pt>
                <c:pt idx="27">
                  <c:v>0.133867750005413</c:v>
                </c:pt>
                <c:pt idx="28">
                  <c:v>-0.0121790698133801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'Tabell 5-6,7'!$W$35</c:f>
              <c:strCache>
                <c:ptCount val="1"/>
                <c:pt idx="0">
                  <c:v>Office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'Tabell 5-6,7'!$U$36:$U$64</c:f>
              <c:numCache>
                <c:formatCode>General</c:formatCode>
                <c:ptCount val="29"/>
                <c:pt idx="0">
                  <c:v>1984.0</c:v>
                </c:pt>
                <c:pt idx="1">
                  <c:v>1985.0</c:v>
                </c:pt>
                <c:pt idx="2">
                  <c:v>1986.0</c:v>
                </c:pt>
                <c:pt idx="3">
                  <c:v>1987.0</c:v>
                </c:pt>
                <c:pt idx="4">
                  <c:v>1988.0</c:v>
                </c:pt>
                <c:pt idx="5">
                  <c:v>1989.0</c:v>
                </c:pt>
                <c:pt idx="6">
                  <c:v>1990.0</c:v>
                </c:pt>
                <c:pt idx="7">
                  <c:v>1991.0</c:v>
                </c:pt>
                <c:pt idx="8">
                  <c:v>1992.0</c:v>
                </c:pt>
                <c:pt idx="9">
                  <c:v>1993.0</c:v>
                </c:pt>
                <c:pt idx="10">
                  <c:v>1994.0</c:v>
                </c:pt>
                <c:pt idx="11">
                  <c:v>1995.0</c:v>
                </c:pt>
                <c:pt idx="12">
                  <c:v>1996.0</c:v>
                </c:pt>
                <c:pt idx="13">
                  <c:v>1997.0</c:v>
                </c:pt>
                <c:pt idx="14">
                  <c:v>1998.0</c:v>
                </c:pt>
                <c:pt idx="15">
                  <c:v>1999.0</c:v>
                </c:pt>
                <c:pt idx="16">
                  <c:v>2000.0</c:v>
                </c:pt>
                <c:pt idx="17">
                  <c:v>2001.0</c:v>
                </c:pt>
                <c:pt idx="18">
                  <c:v>2002.0</c:v>
                </c:pt>
                <c:pt idx="19">
                  <c:v>2003.0</c:v>
                </c:pt>
                <c:pt idx="20">
                  <c:v>2004.0</c:v>
                </c:pt>
                <c:pt idx="21">
                  <c:v>2005.0</c:v>
                </c:pt>
                <c:pt idx="22">
                  <c:v>2006.0</c:v>
                </c:pt>
                <c:pt idx="23">
                  <c:v>2007.0</c:v>
                </c:pt>
                <c:pt idx="24">
                  <c:v>2008.0</c:v>
                </c:pt>
                <c:pt idx="25">
                  <c:v>2009.0</c:v>
                </c:pt>
                <c:pt idx="26">
                  <c:v>2010.0</c:v>
                </c:pt>
                <c:pt idx="27">
                  <c:v>2011.0</c:v>
                </c:pt>
                <c:pt idx="28">
                  <c:v>2012.0</c:v>
                </c:pt>
              </c:numCache>
            </c:numRef>
          </c:xVal>
          <c:yVal>
            <c:numRef>
              <c:f>'Tabell 5-6,7'!$W$36:$W$64</c:f>
              <c:numCache>
                <c:formatCode>General</c:formatCode>
                <c:ptCount val="29"/>
                <c:pt idx="1">
                  <c:v>0.255255747929682</c:v>
                </c:pt>
                <c:pt idx="2">
                  <c:v>0.378962980553371</c:v>
                </c:pt>
                <c:pt idx="3">
                  <c:v>0.649442975270805</c:v>
                </c:pt>
                <c:pt idx="4">
                  <c:v>0.190838112026862</c:v>
                </c:pt>
                <c:pt idx="5">
                  <c:v>0.237542044668296</c:v>
                </c:pt>
                <c:pt idx="6">
                  <c:v>-0.302006618972438</c:v>
                </c:pt>
                <c:pt idx="7">
                  <c:v>-0.722930686535275</c:v>
                </c:pt>
                <c:pt idx="8">
                  <c:v>-0.0205798552784559</c:v>
                </c:pt>
                <c:pt idx="9">
                  <c:v>0.18355278456595</c:v>
                </c:pt>
                <c:pt idx="10">
                  <c:v>0.160829990276909</c:v>
                </c:pt>
                <c:pt idx="11">
                  <c:v>0.109720536347198</c:v>
                </c:pt>
                <c:pt idx="12">
                  <c:v>0.100146541119609</c:v>
                </c:pt>
                <c:pt idx="13">
                  <c:v>0.137614472729008</c:v>
                </c:pt>
                <c:pt idx="14">
                  <c:v>0.222373906061482</c:v>
                </c:pt>
                <c:pt idx="15">
                  <c:v>0.214450836447156</c:v>
                </c:pt>
                <c:pt idx="16">
                  <c:v>0.33803951228436</c:v>
                </c:pt>
                <c:pt idx="17">
                  <c:v>-0.293590459266853</c:v>
                </c:pt>
                <c:pt idx="18">
                  <c:v>-0.0506247634174171</c:v>
                </c:pt>
                <c:pt idx="19">
                  <c:v>-0.0375221775944542</c:v>
                </c:pt>
                <c:pt idx="20">
                  <c:v>0.136325293681076</c:v>
                </c:pt>
                <c:pt idx="21">
                  <c:v>0.222188593522705</c:v>
                </c:pt>
                <c:pt idx="22">
                  <c:v>0.211442117831328</c:v>
                </c:pt>
                <c:pt idx="23">
                  <c:v>0.141335576334384</c:v>
                </c:pt>
                <c:pt idx="24">
                  <c:v>-0.305185076524818</c:v>
                </c:pt>
                <c:pt idx="25">
                  <c:v>0.0351163502918715</c:v>
                </c:pt>
                <c:pt idx="26">
                  <c:v>0.277616979819063</c:v>
                </c:pt>
                <c:pt idx="27">
                  <c:v>0.0991440947342908</c:v>
                </c:pt>
                <c:pt idx="28">
                  <c:v>0.00804691732157273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'Tabell 5-6,7'!$X$35</c:f>
              <c:strCache>
                <c:ptCount val="1"/>
                <c:pt idx="0">
                  <c:v>Industrial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'Tabell 5-6,7'!$U$36:$U$64</c:f>
              <c:numCache>
                <c:formatCode>General</c:formatCode>
                <c:ptCount val="29"/>
                <c:pt idx="0">
                  <c:v>1984.0</c:v>
                </c:pt>
                <c:pt idx="1">
                  <c:v>1985.0</c:v>
                </c:pt>
                <c:pt idx="2">
                  <c:v>1986.0</c:v>
                </c:pt>
                <c:pt idx="3">
                  <c:v>1987.0</c:v>
                </c:pt>
                <c:pt idx="4">
                  <c:v>1988.0</c:v>
                </c:pt>
                <c:pt idx="5">
                  <c:v>1989.0</c:v>
                </c:pt>
                <c:pt idx="6">
                  <c:v>1990.0</c:v>
                </c:pt>
                <c:pt idx="7">
                  <c:v>1991.0</c:v>
                </c:pt>
                <c:pt idx="8">
                  <c:v>1992.0</c:v>
                </c:pt>
                <c:pt idx="9">
                  <c:v>1993.0</c:v>
                </c:pt>
                <c:pt idx="10">
                  <c:v>1994.0</c:v>
                </c:pt>
                <c:pt idx="11">
                  <c:v>1995.0</c:v>
                </c:pt>
                <c:pt idx="12">
                  <c:v>1996.0</c:v>
                </c:pt>
                <c:pt idx="13">
                  <c:v>1997.0</c:v>
                </c:pt>
                <c:pt idx="14">
                  <c:v>1998.0</c:v>
                </c:pt>
                <c:pt idx="15">
                  <c:v>1999.0</c:v>
                </c:pt>
                <c:pt idx="16">
                  <c:v>2000.0</c:v>
                </c:pt>
                <c:pt idx="17">
                  <c:v>2001.0</c:v>
                </c:pt>
                <c:pt idx="18">
                  <c:v>2002.0</c:v>
                </c:pt>
                <c:pt idx="19">
                  <c:v>2003.0</c:v>
                </c:pt>
                <c:pt idx="20">
                  <c:v>2004.0</c:v>
                </c:pt>
                <c:pt idx="21">
                  <c:v>2005.0</c:v>
                </c:pt>
                <c:pt idx="22">
                  <c:v>2006.0</c:v>
                </c:pt>
                <c:pt idx="23">
                  <c:v>2007.0</c:v>
                </c:pt>
                <c:pt idx="24">
                  <c:v>2008.0</c:v>
                </c:pt>
                <c:pt idx="25">
                  <c:v>2009.0</c:v>
                </c:pt>
                <c:pt idx="26">
                  <c:v>2010.0</c:v>
                </c:pt>
                <c:pt idx="27">
                  <c:v>2011.0</c:v>
                </c:pt>
                <c:pt idx="28">
                  <c:v>2012.0</c:v>
                </c:pt>
              </c:numCache>
            </c:numRef>
          </c:xVal>
          <c:yVal>
            <c:numRef>
              <c:f>'Tabell 5-6,7'!$X$36:$X$64</c:f>
              <c:numCache>
                <c:formatCode>General</c:formatCode>
                <c:ptCount val="29"/>
                <c:pt idx="1">
                  <c:v>0.147247254249478</c:v>
                </c:pt>
                <c:pt idx="2">
                  <c:v>0.236737388220205</c:v>
                </c:pt>
                <c:pt idx="3">
                  <c:v>0.729285302303822</c:v>
                </c:pt>
                <c:pt idx="4">
                  <c:v>0.167308568328275</c:v>
                </c:pt>
                <c:pt idx="5">
                  <c:v>0.246017306484664</c:v>
                </c:pt>
                <c:pt idx="6">
                  <c:v>-0.312888780914289</c:v>
                </c:pt>
                <c:pt idx="7">
                  <c:v>-0.545441464622571</c:v>
                </c:pt>
                <c:pt idx="8">
                  <c:v>-0.122699052252495</c:v>
                </c:pt>
                <c:pt idx="9">
                  <c:v>0.225573631647939</c:v>
                </c:pt>
                <c:pt idx="10">
                  <c:v>0.0766000138845321</c:v>
                </c:pt>
                <c:pt idx="11">
                  <c:v>0.0700993872539528</c:v>
                </c:pt>
                <c:pt idx="12">
                  <c:v>0.00731050093206582</c:v>
                </c:pt>
                <c:pt idx="13">
                  <c:v>0.243551231387866</c:v>
                </c:pt>
                <c:pt idx="14">
                  <c:v>0.107881457166409</c:v>
                </c:pt>
                <c:pt idx="15">
                  <c:v>0.243490577114582</c:v>
                </c:pt>
                <c:pt idx="16">
                  <c:v>0.150307307902674</c:v>
                </c:pt>
                <c:pt idx="17">
                  <c:v>-0.140027529944768</c:v>
                </c:pt>
                <c:pt idx="18">
                  <c:v>0.0906509891323671</c:v>
                </c:pt>
                <c:pt idx="19">
                  <c:v>0.0133233171606068</c:v>
                </c:pt>
                <c:pt idx="20">
                  <c:v>0.0694689776178193</c:v>
                </c:pt>
                <c:pt idx="21">
                  <c:v>0.261828081820795</c:v>
                </c:pt>
                <c:pt idx="22">
                  <c:v>0.408937568717328</c:v>
                </c:pt>
                <c:pt idx="23">
                  <c:v>-0.020238220487345</c:v>
                </c:pt>
                <c:pt idx="24">
                  <c:v>-0.196508171139237</c:v>
                </c:pt>
                <c:pt idx="25">
                  <c:v>-0.0079847833603798</c:v>
                </c:pt>
                <c:pt idx="26">
                  <c:v>0.114593806936863</c:v>
                </c:pt>
                <c:pt idx="27">
                  <c:v>0.176664969922426</c:v>
                </c:pt>
                <c:pt idx="28">
                  <c:v>-0.0250499313207866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'Tabell 5-6,7'!$Y$35</c:f>
              <c:strCache>
                <c:ptCount val="1"/>
                <c:pt idx="0">
                  <c:v>Residential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'Tabell 5-6,7'!$U$36:$U$64</c:f>
              <c:numCache>
                <c:formatCode>General</c:formatCode>
                <c:ptCount val="29"/>
                <c:pt idx="0">
                  <c:v>1984.0</c:v>
                </c:pt>
                <c:pt idx="1">
                  <c:v>1985.0</c:v>
                </c:pt>
                <c:pt idx="2">
                  <c:v>1986.0</c:v>
                </c:pt>
                <c:pt idx="3">
                  <c:v>1987.0</c:v>
                </c:pt>
                <c:pt idx="4">
                  <c:v>1988.0</c:v>
                </c:pt>
                <c:pt idx="5">
                  <c:v>1989.0</c:v>
                </c:pt>
                <c:pt idx="6">
                  <c:v>1990.0</c:v>
                </c:pt>
                <c:pt idx="7">
                  <c:v>1991.0</c:v>
                </c:pt>
                <c:pt idx="8">
                  <c:v>1992.0</c:v>
                </c:pt>
                <c:pt idx="9">
                  <c:v>1993.0</c:v>
                </c:pt>
                <c:pt idx="10">
                  <c:v>1994.0</c:v>
                </c:pt>
                <c:pt idx="11">
                  <c:v>1995.0</c:v>
                </c:pt>
                <c:pt idx="12">
                  <c:v>1996.0</c:v>
                </c:pt>
                <c:pt idx="13">
                  <c:v>1997.0</c:v>
                </c:pt>
                <c:pt idx="14">
                  <c:v>1998.0</c:v>
                </c:pt>
                <c:pt idx="15">
                  <c:v>1999.0</c:v>
                </c:pt>
                <c:pt idx="16">
                  <c:v>2000.0</c:v>
                </c:pt>
                <c:pt idx="17">
                  <c:v>2001.0</c:v>
                </c:pt>
                <c:pt idx="18">
                  <c:v>2002.0</c:v>
                </c:pt>
                <c:pt idx="19">
                  <c:v>2003.0</c:v>
                </c:pt>
                <c:pt idx="20">
                  <c:v>2004.0</c:v>
                </c:pt>
                <c:pt idx="21">
                  <c:v>2005.0</c:v>
                </c:pt>
                <c:pt idx="22">
                  <c:v>2006.0</c:v>
                </c:pt>
                <c:pt idx="23">
                  <c:v>2007.0</c:v>
                </c:pt>
                <c:pt idx="24">
                  <c:v>2008.0</c:v>
                </c:pt>
                <c:pt idx="25">
                  <c:v>2009.0</c:v>
                </c:pt>
                <c:pt idx="26">
                  <c:v>2010.0</c:v>
                </c:pt>
                <c:pt idx="27">
                  <c:v>2011.0</c:v>
                </c:pt>
                <c:pt idx="28">
                  <c:v>2012.0</c:v>
                </c:pt>
              </c:numCache>
            </c:numRef>
          </c:xVal>
          <c:yVal>
            <c:numRef>
              <c:f>'Tabell 5-6,7'!$Y$36:$Y$64</c:f>
              <c:numCache>
                <c:formatCode>General</c:formatCode>
                <c:ptCount val="29"/>
                <c:pt idx="1">
                  <c:v>0.229882085545597</c:v>
                </c:pt>
                <c:pt idx="2">
                  <c:v>0.32450686787006</c:v>
                </c:pt>
                <c:pt idx="3">
                  <c:v>0.50341661056303</c:v>
                </c:pt>
                <c:pt idx="4">
                  <c:v>0.378208963173796</c:v>
                </c:pt>
                <c:pt idx="5">
                  <c:v>0.257541790020287</c:v>
                </c:pt>
                <c:pt idx="6">
                  <c:v>0.0103485064746897</c:v>
                </c:pt>
                <c:pt idx="7">
                  <c:v>-0.617854088308111</c:v>
                </c:pt>
                <c:pt idx="8">
                  <c:v>0.0898249115422566</c:v>
                </c:pt>
                <c:pt idx="9">
                  <c:v>0.28500267271951</c:v>
                </c:pt>
                <c:pt idx="10">
                  <c:v>0.0852881351325613</c:v>
                </c:pt>
                <c:pt idx="11">
                  <c:v>0.0823577023907493</c:v>
                </c:pt>
                <c:pt idx="12">
                  <c:v>0.15356220474862</c:v>
                </c:pt>
                <c:pt idx="13">
                  <c:v>0.115322516457448</c:v>
                </c:pt>
                <c:pt idx="14">
                  <c:v>0.109435424159775</c:v>
                </c:pt>
                <c:pt idx="15">
                  <c:v>0.273871400553024</c:v>
                </c:pt>
                <c:pt idx="16">
                  <c:v>0.192403451925368</c:v>
                </c:pt>
                <c:pt idx="17">
                  <c:v>0.0117448700651962</c:v>
                </c:pt>
                <c:pt idx="18">
                  <c:v>0.0958889236578254</c:v>
                </c:pt>
                <c:pt idx="19">
                  <c:v>0.0836934325579067</c:v>
                </c:pt>
                <c:pt idx="20">
                  <c:v>0.16510003510098</c:v>
                </c:pt>
                <c:pt idx="21">
                  <c:v>0.202199710960678</c:v>
                </c:pt>
                <c:pt idx="22">
                  <c:v>0.185073887132358</c:v>
                </c:pt>
                <c:pt idx="23">
                  <c:v>0.0471655233453966</c:v>
                </c:pt>
                <c:pt idx="24">
                  <c:v>-0.252926630800251</c:v>
                </c:pt>
                <c:pt idx="25">
                  <c:v>0.364970374187287</c:v>
                </c:pt>
                <c:pt idx="26">
                  <c:v>0.0452329253852179</c:v>
                </c:pt>
                <c:pt idx="27">
                  <c:v>0.0463656464986823</c:v>
                </c:pt>
                <c:pt idx="28">
                  <c:v>0.0438223963297084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'Tabell 5-6,7'!$Z$35</c:f>
              <c:strCache>
                <c:ptCount val="1"/>
                <c:pt idx="0">
                  <c:v>Other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'Tabell 5-6,7'!$U$36:$U$64</c:f>
              <c:numCache>
                <c:formatCode>General</c:formatCode>
                <c:ptCount val="29"/>
                <c:pt idx="0">
                  <c:v>1984.0</c:v>
                </c:pt>
                <c:pt idx="1">
                  <c:v>1985.0</c:v>
                </c:pt>
                <c:pt idx="2">
                  <c:v>1986.0</c:v>
                </c:pt>
                <c:pt idx="3">
                  <c:v>1987.0</c:v>
                </c:pt>
                <c:pt idx="4">
                  <c:v>1988.0</c:v>
                </c:pt>
                <c:pt idx="5">
                  <c:v>1989.0</c:v>
                </c:pt>
                <c:pt idx="6">
                  <c:v>1990.0</c:v>
                </c:pt>
                <c:pt idx="7">
                  <c:v>1991.0</c:v>
                </c:pt>
                <c:pt idx="8">
                  <c:v>1992.0</c:v>
                </c:pt>
                <c:pt idx="9">
                  <c:v>1993.0</c:v>
                </c:pt>
                <c:pt idx="10">
                  <c:v>1994.0</c:v>
                </c:pt>
                <c:pt idx="11">
                  <c:v>1995.0</c:v>
                </c:pt>
                <c:pt idx="12">
                  <c:v>1996.0</c:v>
                </c:pt>
                <c:pt idx="13">
                  <c:v>1997.0</c:v>
                </c:pt>
                <c:pt idx="14">
                  <c:v>1998.0</c:v>
                </c:pt>
                <c:pt idx="15">
                  <c:v>1999.0</c:v>
                </c:pt>
                <c:pt idx="16">
                  <c:v>2000.0</c:v>
                </c:pt>
                <c:pt idx="17">
                  <c:v>2001.0</c:v>
                </c:pt>
                <c:pt idx="18">
                  <c:v>2002.0</c:v>
                </c:pt>
                <c:pt idx="19">
                  <c:v>2003.0</c:v>
                </c:pt>
                <c:pt idx="20">
                  <c:v>2004.0</c:v>
                </c:pt>
                <c:pt idx="21">
                  <c:v>2005.0</c:v>
                </c:pt>
                <c:pt idx="22">
                  <c:v>2006.0</c:v>
                </c:pt>
                <c:pt idx="23">
                  <c:v>2007.0</c:v>
                </c:pt>
                <c:pt idx="24">
                  <c:v>2008.0</c:v>
                </c:pt>
                <c:pt idx="25">
                  <c:v>2009.0</c:v>
                </c:pt>
                <c:pt idx="26">
                  <c:v>2010.0</c:v>
                </c:pt>
                <c:pt idx="27">
                  <c:v>2011.0</c:v>
                </c:pt>
                <c:pt idx="28">
                  <c:v>2012.0</c:v>
                </c:pt>
              </c:numCache>
            </c:numRef>
          </c:xVal>
          <c:yVal>
            <c:numRef>
              <c:f>'Tabell 5-6,7'!$Z$36:$Z$64</c:f>
              <c:numCache>
                <c:formatCode>General</c:formatCode>
                <c:ptCount val="29"/>
                <c:pt idx="1">
                  <c:v>0.218208435305656</c:v>
                </c:pt>
                <c:pt idx="2">
                  <c:v>0.0675212789224448</c:v>
                </c:pt>
                <c:pt idx="3">
                  <c:v>0.540738012177935</c:v>
                </c:pt>
                <c:pt idx="4">
                  <c:v>0.53236188580048</c:v>
                </c:pt>
                <c:pt idx="5">
                  <c:v>0.135651499240998</c:v>
                </c:pt>
                <c:pt idx="6">
                  <c:v>-0.258190686718724</c:v>
                </c:pt>
                <c:pt idx="7">
                  <c:v>-0.759256069931139</c:v>
                </c:pt>
                <c:pt idx="8">
                  <c:v>0.0387432772811894</c:v>
                </c:pt>
                <c:pt idx="9">
                  <c:v>0.256304879728633</c:v>
                </c:pt>
                <c:pt idx="10">
                  <c:v>0.191394014433222</c:v>
                </c:pt>
                <c:pt idx="11">
                  <c:v>0.144795373582322</c:v>
                </c:pt>
                <c:pt idx="12">
                  <c:v>-0.0100866510322521</c:v>
                </c:pt>
                <c:pt idx="13">
                  <c:v>0.187869626997964</c:v>
                </c:pt>
                <c:pt idx="14">
                  <c:v>0.287802442505607</c:v>
                </c:pt>
                <c:pt idx="15">
                  <c:v>0.130752328866845</c:v>
                </c:pt>
                <c:pt idx="16">
                  <c:v>0.178066900179146</c:v>
                </c:pt>
                <c:pt idx="17">
                  <c:v>-0.077271500806168</c:v>
                </c:pt>
                <c:pt idx="18">
                  <c:v>0.0572290124353619</c:v>
                </c:pt>
                <c:pt idx="19">
                  <c:v>0.00237429684982829</c:v>
                </c:pt>
                <c:pt idx="20">
                  <c:v>0.0596920563966117</c:v>
                </c:pt>
                <c:pt idx="21">
                  <c:v>0.257599245358069</c:v>
                </c:pt>
                <c:pt idx="22">
                  <c:v>0.318142141906299</c:v>
                </c:pt>
                <c:pt idx="23">
                  <c:v>0.0216834302095491</c:v>
                </c:pt>
                <c:pt idx="24">
                  <c:v>-0.269772595751206</c:v>
                </c:pt>
                <c:pt idx="25">
                  <c:v>0.0593385962111545</c:v>
                </c:pt>
                <c:pt idx="26">
                  <c:v>0.334032758537278</c:v>
                </c:pt>
                <c:pt idx="27">
                  <c:v>0.0143028574381439</c:v>
                </c:pt>
                <c:pt idx="28">
                  <c:v>0.0175454928965449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'Tabell 5-6,7'!$AA$35</c:f>
              <c:strCache>
                <c:ptCount val="1"/>
                <c:pt idx="0">
                  <c:v>All Property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'Tabell 5-6,7'!$U$36:$U$64</c:f>
              <c:numCache>
                <c:formatCode>General</c:formatCode>
                <c:ptCount val="29"/>
                <c:pt idx="0">
                  <c:v>1984.0</c:v>
                </c:pt>
                <c:pt idx="1">
                  <c:v>1985.0</c:v>
                </c:pt>
                <c:pt idx="2">
                  <c:v>1986.0</c:v>
                </c:pt>
                <c:pt idx="3">
                  <c:v>1987.0</c:v>
                </c:pt>
                <c:pt idx="4">
                  <c:v>1988.0</c:v>
                </c:pt>
                <c:pt idx="5">
                  <c:v>1989.0</c:v>
                </c:pt>
                <c:pt idx="6">
                  <c:v>1990.0</c:v>
                </c:pt>
                <c:pt idx="7">
                  <c:v>1991.0</c:v>
                </c:pt>
                <c:pt idx="8">
                  <c:v>1992.0</c:v>
                </c:pt>
                <c:pt idx="9">
                  <c:v>1993.0</c:v>
                </c:pt>
                <c:pt idx="10">
                  <c:v>1994.0</c:v>
                </c:pt>
                <c:pt idx="11">
                  <c:v>1995.0</c:v>
                </c:pt>
                <c:pt idx="12">
                  <c:v>1996.0</c:v>
                </c:pt>
                <c:pt idx="13">
                  <c:v>1997.0</c:v>
                </c:pt>
                <c:pt idx="14">
                  <c:v>1998.0</c:v>
                </c:pt>
                <c:pt idx="15">
                  <c:v>1999.0</c:v>
                </c:pt>
                <c:pt idx="16">
                  <c:v>2000.0</c:v>
                </c:pt>
                <c:pt idx="17">
                  <c:v>2001.0</c:v>
                </c:pt>
                <c:pt idx="18">
                  <c:v>2002.0</c:v>
                </c:pt>
                <c:pt idx="19">
                  <c:v>2003.0</c:v>
                </c:pt>
                <c:pt idx="20">
                  <c:v>2004.0</c:v>
                </c:pt>
                <c:pt idx="21">
                  <c:v>2005.0</c:v>
                </c:pt>
                <c:pt idx="22">
                  <c:v>2006.0</c:v>
                </c:pt>
                <c:pt idx="23">
                  <c:v>2007.0</c:v>
                </c:pt>
                <c:pt idx="24">
                  <c:v>2008.0</c:v>
                </c:pt>
                <c:pt idx="25">
                  <c:v>2009.0</c:v>
                </c:pt>
                <c:pt idx="26">
                  <c:v>2010.0</c:v>
                </c:pt>
                <c:pt idx="27">
                  <c:v>2011.0</c:v>
                </c:pt>
                <c:pt idx="28">
                  <c:v>2012.0</c:v>
                </c:pt>
              </c:numCache>
            </c:numRef>
          </c:xVal>
          <c:yVal>
            <c:numRef>
              <c:f>'Tabell 5-6,7'!$AA$36:$AA$64</c:f>
              <c:numCache>
                <c:formatCode>General</c:formatCode>
                <c:ptCount val="29"/>
                <c:pt idx="1">
                  <c:v>0.235392562419143</c:v>
                </c:pt>
                <c:pt idx="2">
                  <c:v>0.327386763570603</c:v>
                </c:pt>
                <c:pt idx="3">
                  <c:v>0.615124829838328</c:v>
                </c:pt>
                <c:pt idx="4">
                  <c:v>0.239113970868318</c:v>
                </c:pt>
                <c:pt idx="5">
                  <c:v>0.233957048634128</c:v>
                </c:pt>
                <c:pt idx="6">
                  <c:v>-0.255889696483371</c:v>
                </c:pt>
                <c:pt idx="7">
                  <c:v>-0.685747722335948</c:v>
                </c:pt>
                <c:pt idx="8">
                  <c:v>0.00965201362967502</c:v>
                </c:pt>
                <c:pt idx="9">
                  <c:v>0.203763577295472</c:v>
                </c:pt>
                <c:pt idx="10">
                  <c:v>0.146560384944992</c:v>
                </c:pt>
                <c:pt idx="11">
                  <c:v>0.109919966919809</c:v>
                </c:pt>
                <c:pt idx="12">
                  <c:v>0.0806082632577384</c:v>
                </c:pt>
                <c:pt idx="13">
                  <c:v>0.145223979750675</c:v>
                </c:pt>
                <c:pt idx="14">
                  <c:v>0.196496142454108</c:v>
                </c:pt>
                <c:pt idx="15">
                  <c:v>0.223285648306145</c:v>
                </c:pt>
                <c:pt idx="16">
                  <c:v>0.286236446951317</c:v>
                </c:pt>
                <c:pt idx="17">
                  <c:v>-0.214365078115476</c:v>
                </c:pt>
                <c:pt idx="18">
                  <c:v>-0.0109094275704403</c:v>
                </c:pt>
                <c:pt idx="19">
                  <c:v>-0.010879387839414</c:v>
                </c:pt>
                <c:pt idx="20">
                  <c:v>0.132467927882433</c:v>
                </c:pt>
                <c:pt idx="21">
                  <c:v>0.232982041936588</c:v>
                </c:pt>
                <c:pt idx="22">
                  <c:v>0.212741968319213</c:v>
                </c:pt>
                <c:pt idx="23">
                  <c:v>0.126212685672372</c:v>
                </c:pt>
                <c:pt idx="24">
                  <c:v>-0.303054035295302</c:v>
                </c:pt>
                <c:pt idx="25">
                  <c:v>0.0747851000302987</c:v>
                </c:pt>
                <c:pt idx="26">
                  <c:v>0.240135029872498</c:v>
                </c:pt>
                <c:pt idx="27">
                  <c:v>0.0982848557189774</c:v>
                </c:pt>
                <c:pt idx="28">
                  <c:v>0.00774434259472426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4901488"/>
        <c:axId val="-2086990032"/>
      </c:scatterChart>
      <c:valAx>
        <c:axId val="-2104901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86990032"/>
        <c:crosses val="autoZero"/>
        <c:crossBetween val="midCat"/>
      </c:valAx>
      <c:valAx>
        <c:axId val="-208699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4901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Selskapsobligasjoner!$CZ$72</c:f>
              <c:strCache>
                <c:ptCount val="1"/>
                <c:pt idx="0">
                  <c:v>OSLO SE OBX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Selskapsobligasjoner!$CY$73:$CY$122</c:f>
              <c:numCache>
                <c:formatCode>0.000</c:formatCode>
                <c:ptCount val="50"/>
                <c:pt idx="0">
                  <c:v>0.0617788356508365</c:v>
                </c:pt>
                <c:pt idx="1">
                  <c:v>0.0648476357681585</c:v>
                </c:pt>
                <c:pt idx="2">
                  <c:v>0.0679164358854836</c:v>
                </c:pt>
                <c:pt idx="3">
                  <c:v>0.0709852360028082</c:v>
                </c:pt>
                <c:pt idx="4">
                  <c:v>0.0740540361201329</c:v>
                </c:pt>
                <c:pt idx="5">
                  <c:v>0.0771228362374578</c:v>
                </c:pt>
                <c:pt idx="6">
                  <c:v>0.0801916363547825</c:v>
                </c:pt>
                <c:pt idx="7">
                  <c:v>0.0832604364721074</c:v>
                </c:pt>
                <c:pt idx="8">
                  <c:v>0.0863292365894323</c:v>
                </c:pt>
                <c:pt idx="9">
                  <c:v>0.089398036706757</c:v>
                </c:pt>
                <c:pt idx="10">
                  <c:v>0.0924668368240819</c:v>
                </c:pt>
                <c:pt idx="11">
                  <c:v>0.0955356369414068</c:v>
                </c:pt>
                <c:pt idx="12">
                  <c:v>0.0986044370587315</c:v>
                </c:pt>
                <c:pt idx="13">
                  <c:v>0.101673237176056</c:v>
                </c:pt>
                <c:pt idx="14">
                  <c:v>0.104742037293381</c:v>
                </c:pt>
                <c:pt idx="15">
                  <c:v>0.107810837410706</c:v>
                </c:pt>
                <c:pt idx="16">
                  <c:v>0.110879637528031</c:v>
                </c:pt>
                <c:pt idx="17">
                  <c:v>0.113948437645356</c:v>
                </c:pt>
                <c:pt idx="18">
                  <c:v>0.117017237762681</c:v>
                </c:pt>
                <c:pt idx="19">
                  <c:v>0.120086037880006</c:v>
                </c:pt>
                <c:pt idx="20">
                  <c:v>0.123154837997331</c:v>
                </c:pt>
                <c:pt idx="21">
                  <c:v>0.126223638114664</c:v>
                </c:pt>
                <c:pt idx="22">
                  <c:v>0.129292438231989</c:v>
                </c:pt>
                <c:pt idx="23">
                  <c:v>0.132361238349314</c:v>
                </c:pt>
                <c:pt idx="24">
                  <c:v>0.135430038466639</c:v>
                </c:pt>
                <c:pt idx="25">
                  <c:v>0.138498838583965</c:v>
                </c:pt>
                <c:pt idx="26">
                  <c:v>0.14156763870129</c:v>
                </c:pt>
                <c:pt idx="27">
                  <c:v>0.144636438818615</c:v>
                </c:pt>
                <c:pt idx="28">
                  <c:v>0.14770523893594</c:v>
                </c:pt>
                <c:pt idx="29">
                  <c:v>0.150774039053266</c:v>
                </c:pt>
                <c:pt idx="30">
                  <c:v>0.153842839170591</c:v>
                </c:pt>
                <c:pt idx="31">
                  <c:v>0.156911639287916</c:v>
                </c:pt>
                <c:pt idx="32">
                  <c:v>0.159980439405241</c:v>
                </c:pt>
                <c:pt idx="33">
                  <c:v>0.163049239522567</c:v>
                </c:pt>
                <c:pt idx="34">
                  <c:v>0.166118039639892</c:v>
                </c:pt>
                <c:pt idx="35">
                  <c:v>0.169186839757217</c:v>
                </c:pt>
                <c:pt idx="36">
                  <c:v>0.172255639874542</c:v>
                </c:pt>
                <c:pt idx="37">
                  <c:v>0.175324439991867</c:v>
                </c:pt>
                <c:pt idx="38">
                  <c:v>0.178393240109193</c:v>
                </c:pt>
                <c:pt idx="39">
                  <c:v>0.181462040226518</c:v>
                </c:pt>
                <c:pt idx="40">
                  <c:v>0.184530840343843</c:v>
                </c:pt>
                <c:pt idx="41">
                  <c:v>0.187599640461169</c:v>
                </c:pt>
                <c:pt idx="42">
                  <c:v>0.190668440578494</c:v>
                </c:pt>
                <c:pt idx="43">
                  <c:v>0.193737240695819</c:v>
                </c:pt>
                <c:pt idx="44">
                  <c:v>0.196806040813144</c:v>
                </c:pt>
                <c:pt idx="45">
                  <c:v>0.199874840930469</c:v>
                </c:pt>
                <c:pt idx="46">
                  <c:v>0.202943641047795</c:v>
                </c:pt>
                <c:pt idx="47">
                  <c:v>0.20601244116512</c:v>
                </c:pt>
                <c:pt idx="48">
                  <c:v>0.209081241282445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Selskapsobligasjoner!$CZ$73:$CZ$122</c:f>
              <c:numCache>
                <c:formatCode>General</c:formatCode>
                <c:ptCount val="50"/>
                <c:pt idx="0">
                  <c:v>0.0</c:v>
                </c:pt>
                <c:pt idx="1">
                  <c:v>0.0163355358127125</c:v>
                </c:pt>
                <c:pt idx="2">
                  <c:v>0.0383195299254469</c:v>
                </c:pt>
                <c:pt idx="3">
                  <c:v>0.0600547948108031</c:v>
                </c:pt>
                <c:pt idx="4">
                  <c:v>0.08179005969616</c:v>
                </c:pt>
                <c:pt idx="5">
                  <c:v>0.102232417454558</c:v>
                </c:pt>
                <c:pt idx="6">
                  <c:v>0.122636226148731</c:v>
                </c:pt>
                <c:pt idx="7">
                  <c:v>0.143040034842904</c:v>
                </c:pt>
                <c:pt idx="8">
                  <c:v>0.163443843537077</c:v>
                </c:pt>
                <c:pt idx="9">
                  <c:v>0.18384765223125</c:v>
                </c:pt>
                <c:pt idx="10">
                  <c:v>0.204251460925423</c:v>
                </c:pt>
                <c:pt idx="11">
                  <c:v>0.224655269619596</c:v>
                </c:pt>
                <c:pt idx="12">
                  <c:v>0.245059078313768</c:v>
                </c:pt>
                <c:pt idx="13">
                  <c:v>0.265462887007941</c:v>
                </c:pt>
                <c:pt idx="14">
                  <c:v>0.285866695702115</c:v>
                </c:pt>
                <c:pt idx="15">
                  <c:v>0.306270504396289</c:v>
                </c:pt>
                <c:pt idx="16">
                  <c:v>0.326674313090462</c:v>
                </c:pt>
                <c:pt idx="17">
                  <c:v>0.347078121784635</c:v>
                </c:pt>
                <c:pt idx="18">
                  <c:v>0.367481930478807</c:v>
                </c:pt>
                <c:pt idx="19">
                  <c:v>0.387885739172981</c:v>
                </c:pt>
                <c:pt idx="20">
                  <c:v>0.408289547867154</c:v>
                </c:pt>
                <c:pt idx="21">
                  <c:v>0.428693356561387</c:v>
                </c:pt>
                <c:pt idx="22">
                  <c:v>0.449097165255562</c:v>
                </c:pt>
                <c:pt idx="23">
                  <c:v>0.469500973949738</c:v>
                </c:pt>
                <c:pt idx="24">
                  <c:v>0.489904782643913</c:v>
                </c:pt>
                <c:pt idx="25">
                  <c:v>0.51030859133809</c:v>
                </c:pt>
                <c:pt idx="26">
                  <c:v>0.530712400032266</c:v>
                </c:pt>
                <c:pt idx="27">
                  <c:v>0.551116208726441</c:v>
                </c:pt>
                <c:pt idx="28">
                  <c:v>0.571520017420617</c:v>
                </c:pt>
                <c:pt idx="29">
                  <c:v>0.591923826114793</c:v>
                </c:pt>
                <c:pt idx="30">
                  <c:v>0.612327634808969</c:v>
                </c:pt>
                <c:pt idx="31">
                  <c:v>0.632731443503145</c:v>
                </c:pt>
                <c:pt idx="32">
                  <c:v>0.653135252197321</c:v>
                </c:pt>
                <c:pt idx="33">
                  <c:v>0.673539060891496</c:v>
                </c:pt>
                <c:pt idx="34">
                  <c:v>0.693942869585672</c:v>
                </c:pt>
                <c:pt idx="35">
                  <c:v>0.714346678279848</c:v>
                </c:pt>
                <c:pt idx="36">
                  <c:v>0.734750486974024</c:v>
                </c:pt>
                <c:pt idx="37">
                  <c:v>0.755154295668199</c:v>
                </c:pt>
                <c:pt idx="38">
                  <c:v>0.775558104362376</c:v>
                </c:pt>
                <c:pt idx="39">
                  <c:v>0.795961913056551</c:v>
                </c:pt>
                <c:pt idx="40">
                  <c:v>0.816365721750727</c:v>
                </c:pt>
                <c:pt idx="41">
                  <c:v>0.836769530444904</c:v>
                </c:pt>
                <c:pt idx="42">
                  <c:v>0.857173339139078</c:v>
                </c:pt>
                <c:pt idx="43">
                  <c:v>0.877577147833254</c:v>
                </c:pt>
                <c:pt idx="44">
                  <c:v>0.897980956527431</c:v>
                </c:pt>
                <c:pt idx="45">
                  <c:v>0.918384765221606</c:v>
                </c:pt>
                <c:pt idx="46">
                  <c:v>0.938788573915782</c:v>
                </c:pt>
                <c:pt idx="47">
                  <c:v>0.959192382609958</c:v>
                </c:pt>
                <c:pt idx="48">
                  <c:v>0.979596191304134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Selskapsobligasjoner!$DA$72</c:f>
              <c:strCache>
                <c:ptCount val="1"/>
                <c:pt idx="0">
                  <c:v>OSLO SE REAL ESTATE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Selskapsobligasjoner!$CY$73:$CY$122</c:f>
              <c:numCache>
                <c:formatCode>0.000</c:formatCode>
                <c:ptCount val="50"/>
                <c:pt idx="0">
                  <c:v>0.0617788356508365</c:v>
                </c:pt>
                <c:pt idx="1">
                  <c:v>0.0648476357681585</c:v>
                </c:pt>
                <c:pt idx="2">
                  <c:v>0.0679164358854836</c:v>
                </c:pt>
                <c:pt idx="3">
                  <c:v>0.0709852360028082</c:v>
                </c:pt>
                <c:pt idx="4">
                  <c:v>0.0740540361201329</c:v>
                </c:pt>
                <c:pt idx="5">
                  <c:v>0.0771228362374578</c:v>
                </c:pt>
                <c:pt idx="6">
                  <c:v>0.0801916363547825</c:v>
                </c:pt>
                <c:pt idx="7">
                  <c:v>0.0832604364721074</c:v>
                </c:pt>
                <c:pt idx="8">
                  <c:v>0.0863292365894323</c:v>
                </c:pt>
                <c:pt idx="9">
                  <c:v>0.089398036706757</c:v>
                </c:pt>
                <c:pt idx="10">
                  <c:v>0.0924668368240819</c:v>
                </c:pt>
                <c:pt idx="11">
                  <c:v>0.0955356369414068</c:v>
                </c:pt>
                <c:pt idx="12">
                  <c:v>0.0986044370587315</c:v>
                </c:pt>
                <c:pt idx="13">
                  <c:v>0.101673237176056</c:v>
                </c:pt>
                <c:pt idx="14">
                  <c:v>0.104742037293381</c:v>
                </c:pt>
                <c:pt idx="15">
                  <c:v>0.107810837410706</c:v>
                </c:pt>
                <c:pt idx="16">
                  <c:v>0.110879637528031</c:v>
                </c:pt>
                <c:pt idx="17">
                  <c:v>0.113948437645356</c:v>
                </c:pt>
                <c:pt idx="18">
                  <c:v>0.117017237762681</c:v>
                </c:pt>
                <c:pt idx="19">
                  <c:v>0.120086037880006</c:v>
                </c:pt>
                <c:pt idx="20">
                  <c:v>0.123154837997331</c:v>
                </c:pt>
                <c:pt idx="21">
                  <c:v>0.126223638114664</c:v>
                </c:pt>
                <c:pt idx="22">
                  <c:v>0.129292438231989</c:v>
                </c:pt>
                <c:pt idx="23">
                  <c:v>0.132361238349314</c:v>
                </c:pt>
                <c:pt idx="24">
                  <c:v>0.135430038466639</c:v>
                </c:pt>
                <c:pt idx="25">
                  <c:v>0.138498838583965</c:v>
                </c:pt>
                <c:pt idx="26">
                  <c:v>0.14156763870129</c:v>
                </c:pt>
                <c:pt idx="27">
                  <c:v>0.144636438818615</c:v>
                </c:pt>
                <c:pt idx="28">
                  <c:v>0.14770523893594</c:v>
                </c:pt>
                <c:pt idx="29">
                  <c:v>0.150774039053266</c:v>
                </c:pt>
                <c:pt idx="30">
                  <c:v>0.153842839170591</c:v>
                </c:pt>
                <c:pt idx="31">
                  <c:v>0.156911639287916</c:v>
                </c:pt>
                <c:pt idx="32">
                  <c:v>0.159980439405241</c:v>
                </c:pt>
                <c:pt idx="33">
                  <c:v>0.163049239522567</c:v>
                </c:pt>
                <c:pt idx="34">
                  <c:v>0.166118039639892</c:v>
                </c:pt>
                <c:pt idx="35">
                  <c:v>0.169186839757217</c:v>
                </c:pt>
                <c:pt idx="36">
                  <c:v>0.172255639874542</c:v>
                </c:pt>
                <c:pt idx="37">
                  <c:v>0.175324439991867</c:v>
                </c:pt>
                <c:pt idx="38">
                  <c:v>0.178393240109193</c:v>
                </c:pt>
                <c:pt idx="39">
                  <c:v>0.181462040226518</c:v>
                </c:pt>
                <c:pt idx="40">
                  <c:v>0.184530840343843</c:v>
                </c:pt>
                <c:pt idx="41">
                  <c:v>0.187599640461169</c:v>
                </c:pt>
                <c:pt idx="42">
                  <c:v>0.190668440578494</c:v>
                </c:pt>
                <c:pt idx="43">
                  <c:v>0.193737240695819</c:v>
                </c:pt>
                <c:pt idx="44">
                  <c:v>0.196806040813144</c:v>
                </c:pt>
                <c:pt idx="45">
                  <c:v>0.199874840930469</c:v>
                </c:pt>
                <c:pt idx="46">
                  <c:v>0.202943641047795</c:v>
                </c:pt>
                <c:pt idx="47">
                  <c:v>0.20601244116512</c:v>
                </c:pt>
                <c:pt idx="48">
                  <c:v>0.209081241282445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Selskapsobligasjoner!$DA$73:$DA$122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Selskapsobligasjoner!$DB$72</c:f>
              <c:strCache>
                <c:ptCount val="1"/>
                <c:pt idx="0">
                  <c:v>OB GVT BONDS ALL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Selskapsobligasjoner!$CY$73:$CY$122</c:f>
              <c:numCache>
                <c:formatCode>0.000</c:formatCode>
                <c:ptCount val="50"/>
                <c:pt idx="0">
                  <c:v>0.0617788356508365</c:v>
                </c:pt>
                <c:pt idx="1">
                  <c:v>0.0648476357681585</c:v>
                </c:pt>
                <c:pt idx="2">
                  <c:v>0.0679164358854836</c:v>
                </c:pt>
                <c:pt idx="3">
                  <c:v>0.0709852360028082</c:v>
                </c:pt>
                <c:pt idx="4">
                  <c:v>0.0740540361201329</c:v>
                </c:pt>
                <c:pt idx="5">
                  <c:v>0.0771228362374578</c:v>
                </c:pt>
                <c:pt idx="6">
                  <c:v>0.0801916363547825</c:v>
                </c:pt>
                <c:pt idx="7">
                  <c:v>0.0832604364721074</c:v>
                </c:pt>
                <c:pt idx="8">
                  <c:v>0.0863292365894323</c:v>
                </c:pt>
                <c:pt idx="9">
                  <c:v>0.089398036706757</c:v>
                </c:pt>
                <c:pt idx="10">
                  <c:v>0.0924668368240819</c:v>
                </c:pt>
                <c:pt idx="11">
                  <c:v>0.0955356369414068</c:v>
                </c:pt>
                <c:pt idx="12">
                  <c:v>0.0986044370587315</c:v>
                </c:pt>
                <c:pt idx="13">
                  <c:v>0.101673237176056</c:v>
                </c:pt>
                <c:pt idx="14">
                  <c:v>0.104742037293381</c:v>
                </c:pt>
                <c:pt idx="15">
                  <c:v>0.107810837410706</c:v>
                </c:pt>
                <c:pt idx="16">
                  <c:v>0.110879637528031</c:v>
                </c:pt>
                <c:pt idx="17">
                  <c:v>0.113948437645356</c:v>
                </c:pt>
                <c:pt idx="18">
                  <c:v>0.117017237762681</c:v>
                </c:pt>
                <c:pt idx="19">
                  <c:v>0.120086037880006</c:v>
                </c:pt>
                <c:pt idx="20">
                  <c:v>0.123154837997331</c:v>
                </c:pt>
                <c:pt idx="21">
                  <c:v>0.126223638114664</c:v>
                </c:pt>
                <c:pt idx="22">
                  <c:v>0.129292438231989</c:v>
                </c:pt>
                <c:pt idx="23">
                  <c:v>0.132361238349314</c:v>
                </c:pt>
                <c:pt idx="24">
                  <c:v>0.135430038466639</c:v>
                </c:pt>
                <c:pt idx="25">
                  <c:v>0.138498838583965</c:v>
                </c:pt>
                <c:pt idx="26">
                  <c:v>0.14156763870129</c:v>
                </c:pt>
                <c:pt idx="27">
                  <c:v>0.144636438818615</c:v>
                </c:pt>
                <c:pt idx="28">
                  <c:v>0.14770523893594</c:v>
                </c:pt>
                <c:pt idx="29">
                  <c:v>0.150774039053266</c:v>
                </c:pt>
                <c:pt idx="30">
                  <c:v>0.153842839170591</c:v>
                </c:pt>
                <c:pt idx="31">
                  <c:v>0.156911639287916</c:v>
                </c:pt>
                <c:pt idx="32">
                  <c:v>0.159980439405241</c:v>
                </c:pt>
                <c:pt idx="33">
                  <c:v>0.163049239522567</c:v>
                </c:pt>
                <c:pt idx="34">
                  <c:v>0.166118039639892</c:v>
                </c:pt>
                <c:pt idx="35">
                  <c:v>0.169186839757217</c:v>
                </c:pt>
                <c:pt idx="36">
                  <c:v>0.172255639874542</c:v>
                </c:pt>
                <c:pt idx="37">
                  <c:v>0.175324439991867</c:v>
                </c:pt>
                <c:pt idx="38">
                  <c:v>0.178393240109193</c:v>
                </c:pt>
                <c:pt idx="39">
                  <c:v>0.181462040226518</c:v>
                </c:pt>
                <c:pt idx="40">
                  <c:v>0.184530840343843</c:v>
                </c:pt>
                <c:pt idx="41">
                  <c:v>0.187599640461169</c:v>
                </c:pt>
                <c:pt idx="42">
                  <c:v>0.190668440578494</c:v>
                </c:pt>
                <c:pt idx="43">
                  <c:v>0.193737240695819</c:v>
                </c:pt>
                <c:pt idx="44">
                  <c:v>0.196806040813144</c:v>
                </c:pt>
                <c:pt idx="45">
                  <c:v>0.199874840930469</c:v>
                </c:pt>
                <c:pt idx="46">
                  <c:v>0.202943641047795</c:v>
                </c:pt>
                <c:pt idx="47">
                  <c:v>0.20601244116512</c:v>
                </c:pt>
                <c:pt idx="48">
                  <c:v>0.209081241282445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Selskapsobligasjoner!$DB$73:$DB$122</c:f>
              <c:numCache>
                <c:formatCode>General</c:formatCode>
                <c:ptCount val="50"/>
                <c:pt idx="0">
                  <c:v>0.998480010415144</c:v>
                </c:pt>
                <c:pt idx="1">
                  <c:v>0.972313942275143</c:v>
                </c:pt>
                <c:pt idx="2">
                  <c:v>0.955396716354379</c:v>
                </c:pt>
                <c:pt idx="3">
                  <c:v>0.936758494665844</c:v>
                </c:pt>
                <c:pt idx="4">
                  <c:v>0.918120272977309</c:v>
                </c:pt>
                <c:pt idx="5">
                  <c:v>0.897767582545485</c:v>
                </c:pt>
                <c:pt idx="6">
                  <c:v>0.877363773851321</c:v>
                </c:pt>
                <c:pt idx="7">
                  <c:v>0.856959965157156</c:v>
                </c:pt>
                <c:pt idx="8">
                  <c:v>0.836556156462992</c:v>
                </c:pt>
                <c:pt idx="9">
                  <c:v>0.816152347768828</c:v>
                </c:pt>
                <c:pt idx="10">
                  <c:v>0.795748539074663</c:v>
                </c:pt>
                <c:pt idx="11">
                  <c:v>0.775344730380499</c:v>
                </c:pt>
                <c:pt idx="12">
                  <c:v>0.754940921686335</c:v>
                </c:pt>
                <c:pt idx="13">
                  <c:v>0.734537112992171</c:v>
                </c:pt>
                <c:pt idx="14">
                  <c:v>0.714133304298007</c:v>
                </c:pt>
                <c:pt idx="15">
                  <c:v>0.693729495603841</c:v>
                </c:pt>
                <c:pt idx="16">
                  <c:v>0.673325686909677</c:v>
                </c:pt>
                <c:pt idx="17">
                  <c:v>0.652921878215512</c:v>
                </c:pt>
                <c:pt idx="18">
                  <c:v>0.632518069521348</c:v>
                </c:pt>
                <c:pt idx="19">
                  <c:v>0.612114260827183</c:v>
                </c:pt>
                <c:pt idx="20">
                  <c:v>0.591710452133019</c:v>
                </c:pt>
                <c:pt idx="21">
                  <c:v>0.571306643438783</c:v>
                </c:pt>
                <c:pt idx="22">
                  <c:v>0.550902834744616</c:v>
                </c:pt>
                <c:pt idx="23">
                  <c:v>0.530499026050449</c:v>
                </c:pt>
                <c:pt idx="24">
                  <c:v>0.510095217356282</c:v>
                </c:pt>
                <c:pt idx="25">
                  <c:v>0.489691408662113</c:v>
                </c:pt>
                <c:pt idx="26">
                  <c:v>0.469287599967946</c:v>
                </c:pt>
                <c:pt idx="27">
                  <c:v>0.448883791273779</c:v>
                </c:pt>
                <c:pt idx="28">
                  <c:v>0.428479982579611</c:v>
                </c:pt>
                <c:pt idx="29">
                  <c:v>0.408076173885443</c:v>
                </c:pt>
                <c:pt idx="30">
                  <c:v>0.387672365191276</c:v>
                </c:pt>
                <c:pt idx="31">
                  <c:v>0.367268556497107</c:v>
                </c:pt>
                <c:pt idx="32">
                  <c:v>0.34686474780294</c:v>
                </c:pt>
                <c:pt idx="33">
                  <c:v>0.326460939108773</c:v>
                </c:pt>
                <c:pt idx="34">
                  <c:v>0.306057130414605</c:v>
                </c:pt>
                <c:pt idx="35">
                  <c:v>0.285653321720437</c:v>
                </c:pt>
                <c:pt idx="36">
                  <c:v>0.265249513026269</c:v>
                </c:pt>
                <c:pt idx="37">
                  <c:v>0.244845704332102</c:v>
                </c:pt>
                <c:pt idx="38">
                  <c:v>0.224441895637933</c:v>
                </c:pt>
                <c:pt idx="39">
                  <c:v>0.204038086943766</c:v>
                </c:pt>
                <c:pt idx="40">
                  <c:v>0.183634278249599</c:v>
                </c:pt>
                <c:pt idx="41">
                  <c:v>0.16323046955543</c:v>
                </c:pt>
                <c:pt idx="42">
                  <c:v>0.142826660861264</c:v>
                </c:pt>
                <c:pt idx="43">
                  <c:v>0.122422852167096</c:v>
                </c:pt>
                <c:pt idx="44">
                  <c:v>0.102019043472927</c:v>
                </c:pt>
                <c:pt idx="45">
                  <c:v>0.0816152347787601</c:v>
                </c:pt>
                <c:pt idx="46">
                  <c:v>0.0612114260845922</c:v>
                </c:pt>
                <c:pt idx="47">
                  <c:v>0.040807617390425</c:v>
                </c:pt>
                <c:pt idx="48">
                  <c:v>0.0204038086962573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Selskapsobligasjoner!$DC$72</c:f>
              <c:strCache>
                <c:ptCount val="1"/>
                <c:pt idx="0">
                  <c:v>Barclays Corporate Bonds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Selskapsobligasjoner!$CY$73:$CY$122</c:f>
              <c:numCache>
                <c:formatCode>0.000</c:formatCode>
                <c:ptCount val="50"/>
                <c:pt idx="0">
                  <c:v>0.0617788356508365</c:v>
                </c:pt>
                <c:pt idx="1">
                  <c:v>0.0648476357681585</c:v>
                </c:pt>
                <c:pt idx="2">
                  <c:v>0.0679164358854836</c:v>
                </c:pt>
                <c:pt idx="3">
                  <c:v>0.0709852360028082</c:v>
                </c:pt>
                <c:pt idx="4">
                  <c:v>0.0740540361201329</c:v>
                </c:pt>
                <c:pt idx="5">
                  <c:v>0.0771228362374578</c:v>
                </c:pt>
                <c:pt idx="6">
                  <c:v>0.0801916363547825</c:v>
                </c:pt>
                <c:pt idx="7">
                  <c:v>0.0832604364721074</c:v>
                </c:pt>
                <c:pt idx="8">
                  <c:v>0.0863292365894323</c:v>
                </c:pt>
                <c:pt idx="9">
                  <c:v>0.089398036706757</c:v>
                </c:pt>
                <c:pt idx="10">
                  <c:v>0.0924668368240819</c:v>
                </c:pt>
                <c:pt idx="11">
                  <c:v>0.0955356369414068</c:v>
                </c:pt>
                <c:pt idx="12">
                  <c:v>0.0986044370587315</c:v>
                </c:pt>
                <c:pt idx="13">
                  <c:v>0.101673237176056</c:v>
                </c:pt>
                <c:pt idx="14">
                  <c:v>0.104742037293381</c:v>
                </c:pt>
                <c:pt idx="15">
                  <c:v>0.107810837410706</c:v>
                </c:pt>
                <c:pt idx="16">
                  <c:v>0.110879637528031</c:v>
                </c:pt>
                <c:pt idx="17">
                  <c:v>0.113948437645356</c:v>
                </c:pt>
                <c:pt idx="18">
                  <c:v>0.117017237762681</c:v>
                </c:pt>
                <c:pt idx="19">
                  <c:v>0.120086037880006</c:v>
                </c:pt>
                <c:pt idx="20">
                  <c:v>0.123154837997331</c:v>
                </c:pt>
                <c:pt idx="21">
                  <c:v>0.126223638114664</c:v>
                </c:pt>
                <c:pt idx="22">
                  <c:v>0.129292438231989</c:v>
                </c:pt>
                <c:pt idx="23">
                  <c:v>0.132361238349314</c:v>
                </c:pt>
                <c:pt idx="24">
                  <c:v>0.135430038466639</c:v>
                </c:pt>
                <c:pt idx="25">
                  <c:v>0.138498838583965</c:v>
                </c:pt>
                <c:pt idx="26">
                  <c:v>0.14156763870129</c:v>
                </c:pt>
                <c:pt idx="27">
                  <c:v>0.144636438818615</c:v>
                </c:pt>
                <c:pt idx="28">
                  <c:v>0.14770523893594</c:v>
                </c:pt>
                <c:pt idx="29">
                  <c:v>0.150774039053266</c:v>
                </c:pt>
                <c:pt idx="30">
                  <c:v>0.153842839170591</c:v>
                </c:pt>
                <c:pt idx="31">
                  <c:v>0.156911639287916</c:v>
                </c:pt>
                <c:pt idx="32">
                  <c:v>0.159980439405241</c:v>
                </c:pt>
                <c:pt idx="33">
                  <c:v>0.163049239522567</c:v>
                </c:pt>
                <c:pt idx="34">
                  <c:v>0.166118039639892</c:v>
                </c:pt>
                <c:pt idx="35">
                  <c:v>0.169186839757217</c:v>
                </c:pt>
                <c:pt idx="36">
                  <c:v>0.172255639874542</c:v>
                </c:pt>
                <c:pt idx="37">
                  <c:v>0.175324439991867</c:v>
                </c:pt>
                <c:pt idx="38">
                  <c:v>0.178393240109193</c:v>
                </c:pt>
                <c:pt idx="39">
                  <c:v>0.181462040226518</c:v>
                </c:pt>
                <c:pt idx="40">
                  <c:v>0.184530840343843</c:v>
                </c:pt>
                <c:pt idx="41">
                  <c:v>0.187599640461169</c:v>
                </c:pt>
                <c:pt idx="42">
                  <c:v>0.190668440578494</c:v>
                </c:pt>
                <c:pt idx="43">
                  <c:v>0.193737240695819</c:v>
                </c:pt>
                <c:pt idx="44">
                  <c:v>0.196806040813144</c:v>
                </c:pt>
                <c:pt idx="45">
                  <c:v>0.199874840930469</c:v>
                </c:pt>
                <c:pt idx="46">
                  <c:v>0.202943641047795</c:v>
                </c:pt>
                <c:pt idx="47">
                  <c:v>0.20601244116512</c:v>
                </c:pt>
                <c:pt idx="48">
                  <c:v>0.209081241282445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Selskapsobligasjoner!$DC$73:$DC$122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Selskapsobligasjoner!$DD$72</c:f>
              <c:strCache>
                <c:ptCount val="1"/>
                <c:pt idx="0">
                  <c:v>Retail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Selskapsobligasjoner!$CY$73:$CY$122</c:f>
              <c:numCache>
                <c:formatCode>0.000</c:formatCode>
                <c:ptCount val="50"/>
                <c:pt idx="0">
                  <c:v>0.0617788356508365</c:v>
                </c:pt>
                <c:pt idx="1">
                  <c:v>0.0648476357681585</c:v>
                </c:pt>
                <c:pt idx="2">
                  <c:v>0.0679164358854836</c:v>
                </c:pt>
                <c:pt idx="3">
                  <c:v>0.0709852360028082</c:v>
                </c:pt>
                <c:pt idx="4">
                  <c:v>0.0740540361201329</c:v>
                </c:pt>
                <c:pt idx="5">
                  <c:v>0.0771228362374578</c:v>
                </c:pt>
                <c:pt idx="6">
                  <c:v>0.0801916363547825</c:v>
                </c:pt>
                <c:pt idx="7">
                  <c:v>0.0832604364721074</c:v>
                </c:pt>
                <c:pt idx="8">
                  <c:v>0.0863292365894323</c:v>
                </c:pt>
                <c:pt idx="9">
                  <c:v>0.089398036706757</c:v>
                </c:pt>
                <c:pt idx="10">
                  <c:v>0.0924668368240819</c:v>
                </c:pt>
                <c:pt idx="11">
                  <c:v>0.0955356369414068</c:v>
                </c:pt>
                <c:pt idx="12">
                  <c:v>0.0986044370587315</c:v>
                </c:pt>
                <c:pt idx="13">
                  <c:v>0.101673237176056</c:v>
                </c:pt>
                <c:pt idx="14">
                  <c:v>0.104742037293381</c:v>
                </c:pt>
                <c:pt idx="15">
                  <c:v>0.107810837410706</c:v>
                </c:pt>
                <c:pt idx="16">
                  <c:v>0.110879637528031</c:v>
                </c:pt>
                <c:pt idx="17">
                  <c:v>0.113948437645356</c:v>
                </c:pt>
                <c:pt idx="18">
                  <c:v>0.117017237762681</c:v>
                </c:pt>
                <c:pt idx="19">
                  <c:v>0.120086037880006</c:v>
                </c:pt>
                <c:pt idx="20">
                  <c:v>0.123154837997331</c:v>
                </c:pt>
                <c:pt idx="21">
                  <c:v>0.126223638114664</c:v>
                </c:pt>
                <c:pt idx="22">
                  <c:v>0.129292438231989</c:v>
                </c:pt>
                <c:pt idx="23">
                  <c:v>0.132361238349314</c:v>
                </c:pt>
                <c:pt idx="24">
                  <c:v>0.135430038466639</c:v>
                </c:pt>
                <c:pt idx="25">
                  <c:v>0.138498838583965</c:v>
                </c:pt>
                <c:pt idx="26">
                  <c:v>0.14156763870129</c:v>
                </c:pt>
                <c:pt idx="27">
                  <c:v>0.144636438818615</c:v>
                </c:pt>
                <c:pt idx="28">
                  <c:v>0.14770523893594</c:v>
                </c:pt>
                <c:pt idx="29">
                  <c:v>0.150774039053266</c:v>
                </c:pt>
                <c:pt idx="30">
                  <c:v>0.153842839170591</c:v>
                </c:pt>
                <c:pt idx="31">
                  <c:v>0.156911639287916</c:v>
                </c:pt>
                <c:pt idx="32">
                  <c:v>0.159980439405241</c:v>
                </c:pt>
                <c:pt idx="33">
                  <c:v>0.163049239522567</c:v>
                </c:pt>
                <c:pt idx="34">
                  <c:v>0.166118039639892</c:v>
                </c:pt>
                <c:pt idx="35">
                  <c:v>0.169186839757217</c:v>
                </c:pt>
                <c:pt idx="36">
                  <c:v>0.172255639874542</c:v>
                </c:pt>
                <c:pt idx="37">
                  <c:v>0.175324439991867</c:v>
                </c:pt>
                <c:pt idx="38">
                  <c:v>0.178393240109193</c:v>
                </c:pt>
                <c:pt idx="39">
                  <c:v>0.181462040226518</c:v>
                </c:pt>
                <c:pt idx="40">
                  <c:v>0.184530840343843</c:v>
                </c:pt>
                <c:pt idx="41">
                  <c:v>0.187599640461169</c:v>
                </c:pt>
                <c:pt idx="42">
                  <c:v>0.190668440578494</c:v>
                </c:pt>
                <c:pt idx="43">
                  <c:v>0.193737240695819</c:v>
                </c:pt>
                <c:pt idx="44">
                  <c:v>0.196806040813144</c:v>
                </c:pt>
                <c:pt idx="45">
                  <c:v>0.199874840930469</c:v>
                </c:pt>
                <c:pt idx="46">
                  <c:v>0.202943641047795</c:v>
                </c:pt>
                <c:pt idx="47">
                  <c:v>0.20601244116512</c:v>
                </c:pt>
                <c:pt idx="48">
                  <c:v>0.209081241282445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Selskapsobligasjoner!$DD$73:$DD$122</c:f>
              <c:numCache>
                <c:formatCode>General</c:formatCode>
                <c:ptCount val="50"/>
                <c:pt idx="0">
                  <c:v>0.00151998958485068</c:v>
                </c:pt>
                <c:pt idx="1">
                  <c:v>0.0020656654612615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Selskapsobligasjoner!$DE$72</c:f>
              <c:strCache>
                <c:ptCount val="1"/>
                <c:pt idx="0">
                  <c:v>Office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Selskapsobligasjoner!$CY$73:$CY$122</c:f>
              <c:numCache>
                <c:formatCode>0.000</c:formatCode>
                <c:ptCount val="50"/>
                <c:pt idx="0">
                  <c:v>0.0617788356508365</c:v>
                </c:pt>
                <c:pt idx="1">
                  <c:v>0.0648476357681585</c:v>
                </c:pt>
                <c:pt idx="2">
                  <c:v>0.0679164358854836</c:v>
                </c:pt>
                <c:pt idx="3">
                  <c:v>0.0709852360028082</c:v>
                </c:pt>
                <c:pt idx="4">
                  <c:v>0.0740540361201329</c:v>
                </c:pt>
                <c:pt idx="5">
                  <c:v>0.0771228362374578</c:v>
                </c:pt>
                <c:pt idx="6">
                  <c:v>0.0801916363547825</c:v>
                </c:pt>
                <c:pt idx="7">
                  <c:v>0.0832604364721074</c:v>
                </c:pt>
                <c:pt idx="8">
                  <c:v>0.0863292365894323</c:v>
                </c:pt>
                <c:pt idx="9">
                  <c:v>0.089398036706757</c:v>
                </c:pt>
                <c:pt idx="10">
                  <c:v>0.0924668368240819</c:v>
                </c:pt>
                <c:pt idx="11">
                  <c:v>0.0955356369414068</c:v>
                </c:pt>
                <c:pt idx="12">
                  <c:v>0.0986044370587315</c:v>
                </c:pt>
                <c:pt idx="13">
                  <c:v>0.101673237176056</c:v>
                </c:pt>
                <c:pt idx="14">
                  <c:v>0.104742037293381</c:v>
                </c:pt>
                <c:pt idx="15">
                  <c:v>0.107810837410706</c:v>
                </c:pt>
                <c:pt idx="16">
                  <c:v>0.110879637528031</c:v>
                </c:pt>
                <c:pt idx="17">
                  <c:v>0.113948437645356</c:v>
                </c:pt>
                <c:pt idx="18">
                  <c:v>0.117017237762681</c:v>
                </c:pt>
                <c:pt idx="19">
                  <c:v>0.120086037880006</c:v>
                </c:pt>
                <c:pt idx="20">
                  <c:v>0.123154837997331</c:v>
                </c:pt>
                <c:pt idx="21">
                  <c:v>0.126223638114664</c:v>
                </c:pt>
                <c:pt idx="22">
                  <c:v>0.129292438231989</c:v>
                </c:pt>
                <c:pt idx="23">
                  <c:v>0.132361238349314</c:v>
                </c:pt>
                <c:pt idx="24">
                  <c:v>0.135430038466639</c:v>
                </c:pt>
                <c:pt idx="25">
                  <c:v>0.138498838583965</c:v>
                </c:pt>
                <c:pt idx="26">
                  <c:v>0.14156763870129</c:v>
                </c:pt>
                <c:pt idx="27">
                  <c:v>0.144636438818615</c:v>
                </c:pt>
                <c:pt idx="28">
                  <c:v>0.14770523893594</c:v>
                </c:pt>
                <c:pt idx="29">
                  <c:v>0.150774039053266</c:v>
                </c:pt>
                <c:pt idx="30">
                  <c:v>0.153842839170591</c:v>
                </c:pt>
                <c:pt idx="31">
                  <c:v>0.156911639287916</c:v>
                </c:pt>
                <c:pt idx="32">
                  <c:v>0.159980439405241</c:v>
                </c:pt>
                <c:pt idx="33">
                  <c:v>0.163049239522567</c:v>
                </c:pt>
                <c:pt idx="34">
                  <c:v>0.166118039639892</c:v>
                </c:pt>
                <c:pt idx="35">
                  <c:v>0.169186839757217</c:v>
                </c:pt>
                <c:pt idx="36">
                  <c:v>0.172255639874542</c:v>
                </c:pt>
                <c:pt idx="37">
                  <c:v>0.175324439991867</c:v>
                </c:pt>
                <c:pt idx="38">
                  <c:v>0.178393240109193</c:v>
                </c:pt>
                <c:pt idx="39">
                  <c:v>0.181462040226518</c:v>
                </c:pt>
                <c:pt idx="40">
                  <c:v>0.184530840343843</c:v>
                </c:pt>
                <c:pt idx="41">
                  <c:v>0.187599640461169</c:v>
                </c:pt>
                <c:pt idx="42">
                  <c:v>0.190668440578494</c:v>
                </c:pt>
                <c:pt idx="43">
                  <c:v>0.193737240695819</c:v>
                </c:pt>
                <c:pt idx="44">
                  <c:v>0.196806040813144</c:v>
                </c:pt>
                <c:pt idx="45">
                  <c:v>0.199874840930469</c:v>
                </c:pt>
                <c:pt idx="46">
                  <c:v>0.202943641047795</c:v>
                </c:pt>
                <c:pt idx="47">
                  <c:v>0.20601244116512</c:v>
                </c:pt>
                <c:pt idx="48">
                  <c:v>0.209081241282445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Selskapsobligasjoner!$DE$73:$DE$122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Selskapsobligasjoner!$DF$72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Selskapsobligasjoner!$CY$73:$CY$122</c:f>
              <c:numCache>
                <c:formatCode>0.000</c:formatCode>
                <c:ptCount val="50"/>
                <c:pt idx="0">
                  <c:v>0.0617788356508365</c:v>
                </c:pt>
                <c:pt idx="1">
                  <c:v>0.0648476357681585</c:v>
                </c:pt>
                <c:pt idx="2">
                  <c:v>0.0679164358854836</c:v>
                </c:pt>
                <c:pt idx="3">
                  <c:v>0.0709852360028082</c:v>
                </c:pt>
                <c:pt idx="4">
                  <c:v>0.0740540361201329</c:v>
                </c:pt>
                <c:pt idx="5">
                  <c:v>0.0771228362374578</c:v>
                </c:pt>
                <c:pt idx="6">
                  <c:v>0.0801916363547825</c:v>
                </c:pt>
                <c:pt idx="7">
                  <c:v>0.0832604364721074</c:v>
                </c:pt>
                <c:pt idx="8">
                  <c:v>0.0863292365894323</c:v>
                </c:pt>
                <c:pt idx="9">
                  <c:v>0.089398036706757</c:v>
                </c:pt>
                <c:pt idx="10">
                  <c:v>0.0924668368240819</c:v>
                </c:pt>
                <c:pt idx="11">
                  <c:v>0.0955356369414068</c:v>
                </c:pt>
                <c:pt idx="12">
                  <c:v>0.0986044370587315</c:v>
                </c:pt>
                <c:pt idx="13">
                  <c:v>0.101673237176056</c:v>
                </c:pt>
                <c:pt idx="14">
                  <c:v>0.104742037293381</c:v>
                </c:pt>
                <c:pt idx="15">
                  <c:v>0.107810837410706</c:v>
                </c:pt>
                <c:pt idx="16">
                  <c:v>0.110879637528031</c:v>
                </c:pt>
                <c:pt idx="17">
                  <c:v>0.113948437645356</c:v>
                </c:pt>
                <c:pt idx="18">
                  <c:v>0.117017237762681</c:v>
                </c:pt>
                <c:pt idx="19">
                  <c:v>0.120086037880006</c:v>
                </c:pt>
                <c:pt idx="20">
                  <c:v>0.123154837997331</c:v>
                </c:pt>
                <c:pt idx="21">
                  <c:v>0.126223638114664</c:v>
                </c:pt>
                <c:pt idx="22">
                  <c:v>0.129292438231989</c:v>
                </c:pt>
                <c:pt idx="23">
                  <c:v>0.132361238349314</c:v>
                </c:pt>
                <c:pt idx="24">
                  <c:v>0.135430038466639</c:v>
                </c:pt>
                <c:pt idx="25">
                  <c:v>0.138498838583965</c:v>
                </c:pt>
                <c:pt idx="26">
                  <c:v>0.14156763870129</c:v>
                </c:pt>
                <c:pt idx="27">
                  <c:v>0.144636438818615</c:v>
                </c:pt>
                <c:pt idx="28">
                  <c:v>0.14770523893594</c:v>
                </c:pt>
                <c:pt idx="29">
                  <c:v>0.150774039053266</c:v>
                </c:pt>
                <c:pt idx="30">
                  <c:v>0.153842839170591</c:v>
                </c:pt>
                <c:pt idx="31">
                  <c:v>0.156911639287916</c:v>
                </c:pt>
                <c:pt idx="32">
                  <c:v>0.159980439405241</c:v>
                </c:pt>
                <c:pt idx="33">
                  <c:v>0.163049239522567</c:v>
                </c:pt>
                <c:pt idx="34">
                  <c:v>0.166118039639892</c:v>
                </c:pt>
                <c:pt idx="35">
                  <c:v>0.169186839757217</c:v>
                </c:pt>
                <c:pt idx="36">
                  <c:v>0.172255639874542</c:v>
                </c:pt>
                <c:pt idx="37">
                  <c:v>0.175324439991867</c:v>
                </c:pt>
                <c:pt idx="38">
                  <c:v>0.178393240109193</c:v>
                </c:pt>
                <c:pt idx="39">
                  <c:v>0.181462040226518</c:v>
                </c:pt>
                <c:pt idx="40">
                  <c:v>0.184530840343843</c:v>
                </c:pt>
                <c:pt idx="41">
                  <c:v>0.187599640461169</c:v>
                </c:pt>
                <c:pt idx="42">
                  <c:v>0.190668440578494</c:v>
                </c:pt>
                <c:pt idx="43">
                  <c:v>0.193737240695819</c:v>
                </c:pt>
                <c:pt idx="44">
                  <c:v>0.196806040813144</c:v>
                </c:pt>
                <c:pt idx="45">
                  <c:v>0.199874840930469</c:v>
                </c:pt>
                <c:pt idx="46">
                  <c:v>0.202943641047795</c:v>
                </c:pt>
                <c:pt idx="47">
                  <c:v>0.20601244116512</c:v>
                </c:pt>
                <c:pt idx="48">
                  <c:v>0.209081241282445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Selskapsobligasjoner!$DF$73:$DF$122</c:f>
              <c:numCache>
                <c:formatCode>General</c:formatCode>
                <c:ptCount val="50"/>
                <c:pt idx="0">
                  <c:v>0.0</c:v>
                </c:pt>
                <c:pt idx="1">
                  <c:v>0.00928485645089247</c:v>
                </c:pt>
                <c:pt idx="2">
                  <c:v>0.00628375372019167</c:v>
                </c:pt>
                <c:pt idx="3">
                  <c:v>0.00318671052337852</c:v>
                </c:pt>
                <c:pt idx="4" formatCode="0.00E+00">
                  <c:v>8.96673265652391E-5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Selskapsobligasjoner!$DG$72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Selskapsobligasjoner!$CY$73:$CY$122</c:f>
              <c:numCache>
                <c:formatCode>0.000</c:formatCode>
                <c:ptCount val="50"/>
                <c:pt idx="0">
                  <c:v>0.0617788356508365</c:v>
                </c:pt>
                <c:pt idx="1">
                  <c:v>0.0648476357681585</c:v>
                </c:pt>
                <c:pt idx="2">
                  <c:v>0.0679164358854836</c:v>
                </c:pt>
                <c:pt idx="3">
                  <c:v>0.0709852360028082</c:v>
                </c:pt>
                <c:pt idx="4">
                  <c:v>0.0740540361201329</c:v>
                </c:pt>
                <c:pt idx="5">
                  <c:v>0.0771228362374578</c:v>
                </c:pt>
                <c:pt idx="6">
                  <c:v>0.0801916363547825</c:v>
                </c:pt>
                <c:pt idx="7">
                  <c:v>0.0832604364721074</c:v>
                </c:pt>
                <c:pt idx="8">
                  <c:v>0.0863292365894323</c:v>
                </c:pt>
                <c:pt idx="9">
                  <c:v>0.089398036706757</c:v>
                </c:pt>
                <c:pt idx="10">
                  <c:v>0.0924668368240819</c:v>
                </c:pt>
                <c:pt idx="11">
                  <c:v>0.0955356369414068</c:v>
                </c:pt>
                <c:pt idx="12">
                  <c:v>0.0986044370587315</c:v>
                </c:pt>
                <c:pt idx="13">
                  <c:v>0.101673237176056</c:v>
                </c:pt>
                <c:pt idx="14">
                  <c:v>0.104742037293381</c:v>
                </c:pt>
                <c:pt idx="15">
                  <c:v>0.107810837410706</c:v>
                </c:pt>
                <c:pt idx="16">
                  <c:v>0.110879637528031</c:v>
                </c:pt>
                <c:pt idx="17">
                  <c:v>0.113948437645356</c:v>
                </c:pt>
                <c:pt idx="18">
                  <c:v>0.117017237762681</c:v>
                </c:pt>
                <c:pt idx="19">
                  <c:v>0.120086037880006</c:v>
                </c:pt>
                <c:pt idx="20">
                  <c:v>0.123154837997331</c:v>
                </c:pt>
                <c:pt idx="21">
                  <c:v>0.126223638114664</c:v>
                </c:pt>
                <c:pt idx="22">
                  <c:v>0.129292438231989</c:v>
                </c:pt>
                <c:pt idx="23">
                  <c:v>0.132361238349314</c:v>
                </c:pt>
                <c:pt idx="24">
                  <c:v>0.135430038466639</c:v>
                </c:pt>
                <c:pt idx="25">
                  <c:v>0.138498838583965</c:v>
                </c:pt>
                <c:pt idx="26">
                  <c:v>0.14156763870129</c:v>
                </c:pt>
                <c:pt idx="27">
                  <c:v>0.144636438818615</c:v>
                </c:pt>
                <c:pt idx="28">
                  <c:v>0.14770523893594</c:v>
                </c:pt>
                <c:pt idx="29">
                  <c:v>0.150774039053266</c:v>
                </c:pt>
                <c:pt idx="30">
                  <c:v>0.153842839170591</c:v>
                </c:pt>
                <c:pt idx="31">
                  <c:v>0.156911639287916</c:v>
                </c:pt>
                <c:pt idx="32">
                  <c:v>0.159980439405241</c:v>
                </c:pt>
                <c:pt idx="33">
                  <c:v>0.163049239522567</c:v>
                </c:pt>
                <c:pt idx="34">
                  <c:v>0.166118039639892</c:v>
                </c:pt>
                <c:pt idx="35">
                  <c:v>0.169186839757217</c:v>
                </c:pt>
                <c:pt idx="36">
                  <c:v>0.172255639874542</c:v>
                </c:pt>
                <c:pt idx="37">
                  <c:v>0.175324439991867</c:v>
                </c:pt>
                <c:pt idx="38">
                  <c:v>0.178393240109193</c:v>
                </c:pt>
                <c:pt idx="39">
                  <c:v>0.181462040226518</c:v>
                </c:pt>
                <c:pt idx="40">
                  <c:v>0.184530840343843</c:v>
                </c:pt>
                <c:pt idx="41">
                  <c:v>0.187599640461169</c:v>
                </c:pt>
                <c:pt idx="42">
                  <c:v>0.190668440578494</c:v>
                </c:pt>
                <c:pt idx="43">
                  <c:v>0.193737240695819</c:v>
                </c:pt>
                <c:pt idx="44">
                  <c:v>0.196806040813144</c:v>
                </c:pt>
                <c:pt idx="45">
                  <c:v>0.199874840930469</c:v>
                </c:pt>
                <c:pt idx="46">
                  <c:v>0.202943641047795</c:v>
                </c:pt>
                <c:pt idx="47">
                  <c:v>0.20601244116512</c:v>
                </c:pt>
                <c:pt idx="48">
                  <c:v>0.209081241282445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Selskapsobligasjoner!$DG$73:$DG$122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2102000208"/>
        <c:axId val="-2102245168"/>
      </c:barChart>
      <c:catAx>
        <c:axId val="-2102000208"/>
        <c:scaling>
          <c:orientation val="minMax"/>
        </c:scaling>
        <c:delete val="0"/>
        <c:axPos val="b"/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2245168"/>
        <c:crosses val="autoZero"/>
        <c:auto val="1"/>
        <c:lblAlgn val="ctr"/>
        <c:lblOffset val="100"/>
        <c:tickLblSkip val="7"/>
        <c:noMultiLvlLbl val="0"/>
      </c:catAx>
      <c:valAx>
        <c:axId val="-210224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200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Selskapsobligasjoner!$DV$72</c:f>
              <c:strCache>
                <c:ptCount val="1"/>
                <c:pt idx="0">
                  <c:v>OSLO SE OBX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Selskapsobligasjoner!$DU$73:$DU$122</c:f>
              <c:numCache>
                <c:formatCode>0.000</c:formatCode>
                <c:ptCount val="50"/>
                <c:pt idx="0">
                  <c:v>0.0633844498204495</c:v>
                </c:pt>
                <c:pt idx="1">
                  <c:v>0.0664204823016645</c:v>
                </c:pt>
                <c:pt idx="2">
                  <c:v>0.0694565147828804</c:v>
                </c:pt>
                <c:pt idx="3">
                  <c:v>0.0724925472640958</c:v>
                </c:pt>
                <c:pt idx="4">
                  <c:v>0.075528579745311</c:v>
                </c:pt>
                <c:pt idx="5">
                  <c:v>0.0785646122265263</c:v>
                </c:pt>
                <c:pt idx="6">
                  <c:v>0.0816006447077416</c:v>
                </c:pt>
                <c:pt idx="7">
                  <c:v>0.0846366771889569</c:v>
                </c:pt>
                <c:pt idx="8">
                  <c:v>0.0876727096701721</c:v>
                </c:pt>
                <c:pt idx="9">
                  <c:v>0.0907087421513874</c:v>
                </c:pt>
                <c:pt idx="10">
                  <c:v>0.0937447746326026</c:v>
                </c:pt>
                <c:pt idx="11">
                  <c:v>0.0967808071138179</c:v>
                </c:pt>
                <c:pt idx="12">
                  <c:v>0.0998168395950332</c:v>
                </c:pt>
                <c:pt idx="13">
                  <c:v>0.102852872076248</c:v>
                </c:pt>
                <c:pt idx="14">
                  <c:v>0.105888904557464</c:v>
                </c:pt>
                <c:pt idx="15">
                  <c:v>0.10892493703868</c:v>
                </c:pt>
                <c:pt idx="16">
                  <c:v>0.111960969519895</c:v>
                </c:pt>
                <c:pt idx="17">
                  <c:v>0.114997002001111</c:v>
                </c:pt>
                <c:pt idx="18">
                  <c:v>0.118033034482326</c:v>
                </c:pt>
                <c:pt idx="19">
                  <c:v>0.121069066963542</c:v>
                </c:pt>
                <c:pt idx="20">
                  <c:v>0.124105099444757</c:v>
                </c:pt>
                <c:pt idx="21">
                  <c:v>0.127141131925973</c:v>
                </c:pt>
                <c:pt idx="22">
                  <c:v>0.130177164407188</c:v>
                </c:pt>
                <c:pt idx="23">
                  <c:v>0.133213196888404</c:v>
                </c:pt>
                <c:pt idx="24">
                  <c:v>0.136249229369615</c:v>
                </c:pt>
                <c:pt idx="25">
                  <c:v>0.13928526185083</c:v>
                </c:pt>
                <c:pt idx="26">
                  <c:v>0.142321294332045</c:v>
                </c:pt>
                <c:pt idx="27">
                  <c:v>0.14535732681326</c:v>
                </c:pt>
                <c:pt idx="28">
                  <c:v>0.148393359294476</c:v>
                </c:pt>
                <c:pt idx="29">
                  <c:v>0.151429391775691</c:v>
                </c:pt>
                <c:pt idx="30">
                  <c:v>0.154465424256906</c:v>
                </c:pt>
                <c:pt idx="31">
                  <c:v>0.157501456738122</c:v>
                </c:pt>
                <c:pt idx="32">
                  <c:v>0.160537489219337</c:v>
                </c:pt>
                <c:pt idx="33">
                  <c:v>0.163573521700552</c:v>
                </c:pt>
                <c:pt idx="34">
                  <c:v>0.166609554181767</c:v>
                </c:pt>
                <c:pt idx="35">
                  <c:v>0.169645586662983</c:v>
                </c:pt>
                <c:pt idx="36">
                  <c:v>0.172681619144198</c:v>
                </c:pt>
                <c:pt idx="37">
                  <c:v>0.175717651625413</c:v>
                </c:pt>
                <c:pt idx="38">
                  <c:v>0.178753684106628</c:v>
                </c:pt>
                <c:pt idx="39">
                  <c:v>0.181789716587844</c:v>
                </c:pt>
                <c:pt idx="40">
                  <c:v>0.184825749069059</c:v>
                </c:pt>
                <c:pt idx="41">
                  <c:v>0.187861781550274</c:v>
                </c:pt>
                <c:pt idx="42">
                  <c:v>0.190897814031489</c:v>
                </c:pt>
                <c:pt idx="43">
                  <c:v>0.193933846512705</c:v>
                </c:pt>
                <c:pt idx="44">
                  <c:v>0.19696987899392</c:v>
                </c:pt>
                <c:pt idx="45">
                  <c:v>0.200005911475136</c:v>
                </c:pt>
                <c:pt idx="46">
                  <c:v>0.203041943956351</c:v>
                </c:pt>
                <c:pt idx="47">
                  <c:v>0.206077976437567</c:v>
                </c:pt>
                <c:pt idx="48">
                  <c:v>0.209114008918783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Selskapsobligasjoner!$DV$73:$DV$122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0.0206073937772059</c:v>
                </c:pt>
                <c:pt idx="4">
                  <c:v>0.0424157705065977</c:v>
                </c:pt>
                <c:pt idx="5">
                  <c:v>0.0642241472359896</c:v>
                </c:pt>
                <c:pt idx="6">
                  <c:v>0.0860325239653815</c:v>
                </c:pt>
                <c:pt idx="7">
                  <c:v>0.107840900694773</c:v>
                </c:pt>
                <c:pt idx="8">
                  <c:v>0.129649277424165</c:v>
                </c:pt>
                <c:pt idx="9">
                  <c:v>0.151457654153557</c:v>
                </c:pt>
                <c:pt idx="10">
                  <c:v>0.173266030882949</c:v>
                </c:pt>
                <c:pt idx="11">
                  <c:v>0.195074407612341</c:v>
                </c:pt>
                <c:pt idx="12">
                  <c:v>0.216882784341733</c:v>
                </c:pt>
                <c:pt idx="13">
                  <c:v>0.238329692838763</c:v>
                </c:pt>
                <c:pt idx="14">
                  <c:v>0.257600027889165</c:v>
                </c:pt>
                <c:pt idx="15">
                  <c:v>0.276870362939567</c:v>
                </c:pt>
                <c:pt idx="16">
                  <c:v>0.296140697989968</c:v>
                </c:pt>
                <c:pt idx="17">
                  <c:v>0.31541103304037</c:v>
                </c:pt>
                <c:pt idx="18">
                  <c:v>0.334681368090771</c:v>
                </c:pt>
                <c:pt idx="19">
                  <c:v>0.353951703141173</c:v>
                </c:pt>
                <c:pt idx="20">
                  <c:v>0.373222038191574</c:v>
                </c:pt>
                <c:pt idx="21">
                  <c:v>0.392492373241975</c:v>
                </c:pt>
                <c:pt idx="22">
                  <c:v>0.411762708292376</c:v>
                </c:pt>
                <c:pt idx="23">
                  <c:v>0.431033043342778</c:v>
                </c:pt>
                <c:pt idx="24">
                  <c:v>0.450303378393148</c:v>
                </c:pt>
                <c:pt idx="25">
                  <c:v>0.469573713443548</c:v>
                </c:pt>
                <c:pt idx="26">
                  <c:v>0.488844048493949</c:v>
                </c:pt>
                <c:pt idx="27">
                  <c:v>0.508114383544349</c:v>
                </c:pt>
                <c:pt idx="28">
                  <c:v>0.527384718594748</c:v>
                </c:pt>
                <c:pt idx="29">
                  <c:v>0.546655053645148</c:v>
                </c:pt>
                <c:pt idx="30">
                  <c:v>0.565925388695548</c:v>
                </c:pt>
                <c:pt idx="31">
                  <c:v>0.585195723745947</c:v>
                </c:pt>
                <c:pt idx="32">
                  <c:v>0.604466058796348</c:v>
                </c:pt>
                <c:pt idx="33">
                  <c:v>0.623736393846747</c:v>
                </c:pt>
                <c:pt idx="34">
                  <c:v>0.643006728897147</c:v>
                </c:pt>
                <c:pt idx="35">
                  <c:v>0.662277063947547</c:v>
                </c:pt>
                <c:pt idx="36">
                  <c:v>0.681547398997946</c:v>
                </c:pt>
                <c:pt idx="37">
                  <c:v>0.700817734048346</c:v>
                </c:pt>
                <c:pt idx="38">
                  <c:v>0.720088069098746</c:v>
                </c:pt>
                <c:pt idx="39">
                  <c:v>0.739358404149145</c:v>
                </c:pt>
                <c:pt idx="40">
                  <c:v>0.758628739199546</c:v>
                </c:pt>
                <c:pt idx="41">
                  <c:v>0.777899074249946</c:v>
                </c:pt>
                <c:pt idx="42">
                  <c:v>0.797169409300345</c:v>
                </c:pt>
                <c:pt idx="43">
                  <c:v>0.816439744350745</c:v>
                </c:pt>
                <c:pt idx="44">
                  <c:v>0.835710079401145</c:v>
                </c:pt>
                <c:pt idx="45">
                  <c:v>0.867190027959898</c:v>
                </c:pt>
                <c:pt idx="46">
                  <c:v>0.900392520969928</c:v>
                </c:pt>
                <c:pt idx="47">
                  <c:v>0.933595013979962</c:v>
                </c:pt>
                <c:pt idx="48">
                  <c:v>0.966797506989996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Selskapsobligasjoner!$DW$72</c:f>
              <c:strCache>
                <c:ptCount val="1"/>
                <c:pt idx="0">
                  <c:v>OSLO SE REAL ESTATE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Selskapsobligasjoner!$DU$73:$DU$122</c:f>
              <c:numCache>
                <c:formatCode>0.000</c:formatCode>
                <c:ptCount val="50"/>
                <c:pt idx="0">
                  <c:v>0.0633844498204495</c:v>
                </c:pt>
                <c:pt idx="1">
                  <c:v>0.0664204823016645</c:v>
                </c:pt>
                <c:pt idx="2">
                  <c:v>0.0694565147828804</c:v>
                </c:pt>
                <c:pt idx="3">
                  <c:v>0.0724925472640958</c:v>
                </c:pt>
                <c:pt idx="4">
                  <c:v>0.075528579745311</c:v>
                </c:pt>
                <c:pt idx="5">
                  <c:v>0.0785646122265263</c:v>
                </c:pt>
                <c:pt idx="6">
                  <c:v>0.0816006447077416</c:v>
                </c:pt>
                <c:pt idx="7">
                  <c:v>0.0846366771889569</c:v>
                </c:pt>
                <c:pt idx="8">
                  <c:v>0.0876727096701721</c:v>
                </c:pt>
                <c:pt idx="9">
                  <c:v>0.0907087421513874</c:v>
                </c:pt>
                <c:pt idx="10">
                  <c:v>0.0937447746326026</c:v>
                </c:pt>
                <c:pt idx="11">
                  <c:v>0.0967808071138179</c:v>
                </c:pt>
                <c:pt idx="12">
                  <c:v>0.0998168395950332</c:v>
                </c:pt>
                <c:pt idx="13">
                  <c:v>0.102852872076248</c:v>
                </c:pt>
                <c:pt idx="14">
                  <c:v>0.105888904557464</c:v>
                </c:pt>
                <c:pt idx="15">
                  <c:v>0.10892493703868</c:v>
                </c:pt>
                <c:pt idx="16">
                  <c:v>0.111960969519895</c:v>
                </c:pt>
                <c:pt idx="17">
                  <c:v>0.114997002001111</c:v>
                </c:pt>
                <c:pt idx="18">
                  <c:v>0.118033034482326</c:v>
                </c:pt>
                <c:pt idx="19">
                  <c:v>0.121069066963542</c:v>
                </c:pt>
                <c:pt idx="20">
                  <c:v>0.124105099444757</c:v>
                </c:pt>
                <c:pt idx="21">
                  <c:v>0.127141131925973</c:v>
                </c:pt>
                <c:pt idx="22">
                  <c:v>0.130177164407188</c:v>
                </c:pt>
                <c:pt idx="23">
                  <c:v>0.133213196888404</c:v>
                </c:pt>
                <c:pt idx="24">
                  <c:v>0.136249229369615</c:v>
                </c:pt>
                <c:pt idx="25">
                  <c:v>0.13928526185083</c:v>
                </c:pt>
                <c:pt idx="26">
                  <c:v>0.142321294332045</c:v>
                </c:pt>
                <c:pt idx="27">
                  <c:v>0.14535732681326</c:v>
                </c:pt>
                <c:pt idx="28">
                  <c:v>0.148393359294476</c:v>
                </c:pt>
                <c:pt idx="29">
                  <c:v>0.151429391775691</c:v>
                </c:pt>
                <c:pt idx="30">
                  <c:v>0.154465424256906</c:v>
                </c:pt>
                <c:pt idx="31">
                  <c:v>0.157501456738122</c:v>
                </c:pt>
                <c:pt idx="32">
                  <c:v>0.160537489219337</c:v>
                </c:pt>
                <c:pt idx="33">
                  <c:v>0.163573521700552</c:v>
                </c:pt>
                <c:pt idx="34">
                  <c:v>0.166609554181767</c:v>
                </c:pt>
                <c:pt idx="35">
                  <c:v>0.169645586662983</c:v>
                </c:pt>
                <c:pt idx="36">
                  <c:v>0.172681619144198</c:v>
                </c:pt>
                <c:pt idx="37">
                  <c:v>0.175717651625413</c:v>
                </c:pt>
                <c:pt idx="38">
                  <c:v>0.178753684106628</c:v>
                </c:pt>
                <c:pt idx="39">
                  <c:v>0.181789716587844</c:v>
                </c:pt>
                <c:pt idx="40">
                  <c:v>0.184825749069059</c:v>
                </c:pt>
                <c:pt idx="41">
                  <c:v>0.187861781550274</c:v>
                </c:pt>
                <c:pt idx="42">
                  <c:v>0.190897814031489</c:v>
                </c:pt>
                <c:pt idx="43">
                  <c:v>0.193933846512705</c:v>
                </c:pt>
                <c:pt idx="44">
                  <c:v>0.19696987899392</c:v>
                </c:pt>
                <c:pt idx="45">
                  <c:v>0.200005911475136</c:v>
                </c:pt>
                <c:pt idx="46">
                  <c:v>0.203041943956351</c:v>
                </c:pt>
                <c:pt idx="47">
                  <c:v>0.206077976437567</c:v>
                </c:pt>
                <c:pt idx="48">
                  <c:v>0.209114008918783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Selskapsobligasjoner!$DW$73:$DW$122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Selskapsobligasjoner!$DX$72</c:f>
              <c:strCache>
                <c:ptCount val="1"/>
                <c:pt idx="0">
                  <c:v>OB GVT BONDS ALL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Selskapsobligasjoner!$DU$73:$DU$122</c:f>
              <c:numCache>
                <c:formatCode>0.000</c:formatCode>
                <c:ptCount val="50"/>
                <c:pt idx="0">
                  <c:v>0.0633844498204495</c:v>
                </c:pt>
                <c:pt idx="1">
                  <c:v>0.0664204823016645</c:v>
                </c:pt>
                <c:pt idx="2">
                  <c:v>0.0694565147828804</c:v>
                </c:pt>
                <c:pt idx="3">
                  <c:v>0.0724925472640958</c:v>
                </c:pt>
                <c:pt idx="4">
                  <c:v>0.075528579745311</c:v>
                </c:pt>
                <c:pt idx="5">
                  <c:v>0.0785646122265263</c:v>
                </c:pt>
                <c:pt idx="6">
                  <c:v>0.0816006447077416</c:v>
                </c:pt>
                <c:pt idx="7">
                  <c:v>0.0846366771889569</c:v>
                </c:pt>
                <c:pt idx="8">
                  <c:v>0.0876727096701721</c:v>
                </c:pt>
                <c:pt idx="9">
                  <c:v>0.0907087421513874</c:v>
                </c:pt>
                <c:pt idx="10">
                  <c:v>0.0937447746326026</c:v>
                </c:pt>
                <c:pt idx="11">
                  <c:v>0.0967808071138179</c:v>
                </c:pt>
                <c:pt idx="12">
                  <c:v>0.0998168395950332</c:v>
                </c:pt>
                <c:pt idx="13">
                  <c:v>0.102852872076248</c:v>
                </c:pt>
                <c:pt idx="14">
                  <c:v>0.105888904557464</c:v>
                </c:pt>
                <c:pt idx="15">
                  <c:v>0.10892493703868</c:v>
                </c:pt>
                <c:pt idx="16">
                  <c:v>0.111960969519895</c:v>
                </c:pt>
                <c:pt idx="17">
                  <c:v>0.114997002001111</c:v>
                </c:pt>
                <c:pt idx="18">
                  <c:v>0.118033034482326</c:v>
                </c:pt>
                <c:pt idx="19">
                  <c:v>0.121069066963542</c:v>
                </c:pt>
                <c:pt idx="20">
                  <c:v>0.124105099444757</c:v>
                </c:pt>
                <c:pt idx="21">
                  <c:v>0.127141131925973</c:v>
                </c:pt>
                <c:pt idx="22">
                  <c:v>0.130177164407188</c:v>
                </c:pt>
                <c:pt idx="23">
                  <c:v>0.133213196888404</c:v>
                </c:pt>
                <c:pt idx="24">
                  <c:v>0.136249229369615</c:v>
                </c:pt>
                <c:pt idx="25">
                  <c:v>0.13928526185083</c:v>
                </c:pt>
                <c:pt idx="26">
                  <c:v>0.142321294332045</c:v>
                </c:pt>
                <c:pt idx="27">
                  <c:v>0.14535732681326</c:v>
                </c:pt>
                <c:pt idx="28">
                  <c:v>0.148393359294476</c:v>
                </c:pt>
                <c:pt idx="29">
                  <c:v>0.151429391775691</c:v>
                </c:pt>
                <c:pt idx="30">
                  <c:v>0.154465424256906</c:v>
                </c:pt>
                <c:pt idx="31">
                  <c:v>0.157501456738122</c:v>
                </c:pt>
                <c:pt idx="32">
                  <c:v>0.160537489219337</c:v>
                </c:pt>
                <c:pt idx="33">
                  <c:v>0.163573521700552</c:v>
                </c:pt>
                <c:pt idx="34">
                  <c:v>0.166609554181767</c:v>
                </c:pt>
                <c:pt idx="35">
                  <c:v>0.169645586662983</c:v>
                </c:pt>
                <c:pt idx="36">
                  <c:v>0.172681619144198</c:v>
                </c:pt>
                <c:pt idx="37">
                  <c:v>0.175717651625413</c:v>
                </c:pt>
                <c:pt idx="38">
                  <c:v>0.178753684106628</c:v>
                </c:pt>
                <c:pt idx="39">
                  <c:v>0.181789716587844</c:v>
                </c:pt>
                <c:pt idx="40">
                  <c:v>0.184825749069059</c:v>
                </c:pt>
                <c:pt idx="41">
                  <c:v>0.187861781550274</c:v>
                </c:pt>
                <c:pt idx="42">
                  <c:v>0.190897814031489</c:v>
                </c:pt>
                <c:pt idx="43">
                  <c:v>0.193933846512705</c:v>
                </c:pt>
                <c:pt idx="44">
                  <c:v>0.19696987899392</c:v>
                </c:pt>
                <c:pt idx="45">
                  <c:v>0.200005911475136</c:v>
                </c:pt>
                <c:pt idx="46">
                  <c:v>0.203041943956351</c:v>
                </c:pt>
                <c:pt idx="47">
                  <c:v>0.206077976437567</c:v>
                </c:pt>
                <c:pt idx="48">
                  <c:v>0.209114008918783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Selskapsobligasjoner!$DX$73:$DX$122</c:f>
              <c:numCache>
                <c:formatCode>General</c:formatCode>
                <c:ptCount val="50"/>
                <c:pt idx="0">
                  <c:v>0.943409860787663</c:v>
                </c:pt>
                <c:pt idx="1">
                  <c:v>0.860318575317021</c:v>
                </c:pt>
                <c:pt idx="2">
                  <c:v>0.786821046119053</c:v>
                </c:pt>
                <c:pt idx="3">
                  <c:v>0.773392622876019</c:v>
                </c:pt>
                <c:pt idx="4">
                  <c:v>0.763464980614068</c:v>
                </c:pt>
                <c:pt idx="5">
                  <c:v>0.753537338352117</c:v>
                </c:pt>
                <c:pt idx="6">
                  <c:v>0.743609696090166</c:v>
                </c:pt>
                <c:pt idx="7">
                  <c:v>0.733682053828215</c:v>
                </c:pt>
                <c:pt idx="8">
                  <c:v>0.723754411566264</c:v>
                </c:pt>
                <c:pt idx="9">
                  <c:v>0.713826769304313</c:v>
                </c:pt>
                <c:pt idx="10">
                  <c:v>0.703899127042362</c:v>
                </c:pt>
                <c:pt idx="11">
                  <c:v>0.693971484780411</c:v>
                </c:pt>
                <c:pt idx="12">
                  <c:v>0.68404384251846</c:v>
                </c:pt>
                <c:pt idx="13">
                  <c:v>0.672452986841886</c:v>
                </c:pt>
                <c:pt idx="14">
                  <c:v>0.650847126165564</c:v>
                </c:pt>
                <c:pt idx="15">
                  <c:v>0.629241265489243</c:v>
                </c:pt>
                <c:pt idx="16">
                  <c:v>0.607635404812922</c:v>
                </c:pt>
                <c:pt idx="17">
                  <c:v>0.586029544136602</c:v>
                </c:pt>
                <c:pt idx="18">
                  <c:v>0.564423683460281</c:v>
                </c:pt>
                <c:pt idx="19">
                  <c:v>0.54281782278396</c:v>
                </c:pt>
                <c:pt idx="20">
                  <c:v>0.521211962107639</c:v>
                </c:pt>
                <c:pt idx="21">
                  <c:v>0.499606101431319</c:v>
                </c:pt>
                <c:pt idx="22">
                  <c:v>0.478000240754998</c:v>
                </c:pt>
                <c:pt idx="23">
                  <c:v>0.456394380078678</c:v>
                </c:pt>
                <c:pt idx="24">
                  <c:v>0.434788519402397</c:v>
                </c:pt>
                <c:pt idx="25">
                  <c:v>0.413182658726079</c:v>
                </c:pt>
                <c:pt idx="26">
                  <c:v>0.391576798049755</c:v>
                </c:pt>
                <c:pt idx="27">
                  <c:v>0.369970937373436</c:v>
                </c:pt>
                <c:pt idx="28">
                  <c:v>0.348365076697117</c:v>
                </c:pt>
                <c:pt idx="29">
                  <c:v>0.326759216020799</c:v>
                </c:pt>
                <c:pt idx="30">
                  <c:v>0.30515335534448</c:v>
                </c:pt>
                <c:pt idx="31">
                  <c:v>0.283547494668161</c:v>
                </c:pt>
                <c:pt idx="32">
                  <c:v>0.261941633991842</c:v>
                </c:pt>
                <c:pt idx="33">
                  <c:v>0.240335773315524</c:v>
                </c:pt>
                <c:pt idx="34">
                  <c:v>0.218729912639205</c:v>
                </c:pt>
                <c:pt idx="35">
                  <c:v>0.197124051962886</c:v>
                </c:pt>
                <c:pt idx="36">
                  <c:v>0.175518191286568</c:v>
                </c:pt>
                <c:pt idx="37">
                  <c:v>0.153912330610249</c:v>
                </c:pt>
                <c:pt idx="38">
                  <c:v>0.13230646993393</c:v>
                </c:pt>
                <c:pt idx="39">
                  <c:v>0.110700609257612</c:v>
                </c:pt>
                <c:pt idx="40">
                  <c:v>0.0890947485812924</c:v>
                </c:pt>
                <c:pt idx="41">
                  <c:v>0.0674888879049734</c:v>
                </c:pt>
                <c:pt idx="42">
                  <c:v>0.045883027228655</c:v>
                </c:pt>
                <c:pt idx="43">
                  <c:v>0.0242771665523361</c:v>
                </c:pt>
                <c:pt idx="44">
                  <c:v>0.00267130587601766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Selskapsobligasjoner!$DY$72</c:f>
              <c:strCache>
                <c:ptCount val="1"/>
                <c:pt idx="0">
                  <c:v>Barclays Corporate Bonds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Selskapsobligasjoner!$DU$73:$DU$122</c:f>
              <c:numCache>
                <c:formatCode>0.000</c:formatCode>
                <c:ptCount val="50"/>
                <c:pt idx="0">
                  <c:v>0.0633844498204495</c:v>
                </c:pt>
                <c:pt idx="1">
                  <c:v>0.0664204823016645</c:v>
                </c:pt>
                <c:pt idx="2">
                  <c:v>0.0694565147828804</c:v>
                </c:pt>
                <c:pt idx="3">
                  <c:v>0.0724925472640958</c:v>
                </c:pt>
                <c:pt idx="4">
                  <c:v>0.075528579745311</c:v>
                </c:pt>
                <c:pt idx="5">
                  <c:v>0.0785646122265263</c:v>
                </c:pt>
                <c:pt idx="6">
                  <c:v>0.0816006447077416</c:v>
                </c:pt>
                <c:pt idx="7">
                  <c:v>0.0846366771889569</c:v>
                </c:pt>
                <c:pt idx="8">
                  <c:v>0.0876727096701721</c:v>
                </c:pt>
                <c:pt idx="9">
                  <c:v>0.0907087421513874</c:v>
                </c:pt>
                <c:pt idx="10">
                  <c:v>0.0937447746326026</c:v>
                </c:pt>
                <c:pt idx="11">
                  <c:v>0.0967808071138179</c:v>
                </c:pt>
                <c:pt idx="12">
                  <c:v>0.0998168395950332</c:v>
                </c:pt>
                <c:pt idx="13">
                  <c:v>0.102852872076248</c:v>
                </c:pt>
                <c:pt idx="14">
                  <c:v>0.105888904557464</c:v>
                </c:pt>
                <c:pt idx="15">
                  <c:v>0.10892493703868</c:v>
                </c:pt>
                <c:pt idx="16">
                  <c:v>0.111960969519895</c:v>
                </c:pt>
                <c:pt idx="17">
                  <c:v>0.114997002001111</c:v>
                </c:pt>
                <c:pt idx="18">
                  <c:v>0.118033034482326</c:v>
                </c:pt>
                <c:pt idx="19">
                  <c:v>0.121069066963542</c:v>
                </c:pt>
                <c:pt idx="20">
                  <c:v>0.124105099444757</c:v>
                </c:pt>
                <c:pt idx="21">
                  <c:v>0.127141131925973</c:v>
                </c:pt>
                <c:pt idx="22">
                  <c:v>0.130177164407188</c:v>
                </c:pt>
                <c:pt idx="23">
                  <c:v>0.133213196888404</c:v>
                </c:pt>
                <c:pt idx="24">
                  <c:v>0.136249229369615</c:v>
                </c:pt>
                <c:pt idx="25">
                  <c:v>0.13928526185083</c:v>
                </c:pt>
                <c:pt idx="26">
                  <c:v>0.142321294332045</c:v>
                </c:pt>
                <c:pt idx="27">
                  <c:v>0.14535732681326</c:v>
                </c:pt>
                <c:pt idx="28">
                  <c:v>0.148393359294476</c:v>
                </c:pt>
                <c:pt idx="29">
                  <c:v>0.151429391775691</c:v>
                </c:pt>
                <c:pt idx="30">
                  <c:v>0.154465424256906</c:v>
                </c:pt>
                <c:pt idx="31">
                  <c:v>0.157501456738122</c:v>
                </c:pt>
                <c:pt idx="32">
                  <c:v>0.160537489219337</c:v>
                </c:pt>
                <c:pt idx="33">
                  <c:v>0.163573521700552</c:v>
                </c:pt>
                <c:pt idx="34">
                  <c:v>0.166609554181767</c:v>
                </c:pt>
                <c:pt idx="35">
                  <c:v>0.169645586662983</c:v>
                </c:pt>
                <c:pt idx="36">
                  <c:v>0.172681619144198</c:v>
                </c:pt>
                <c:pt idx="37">
                  <c:v>0.175717651625413</c:v>
                </c:pt>
                <c:pt idx="38">
                  <c:v>0.178753684106628</c:v>
                </c:pt>
                <c:pt idx="39">
                  <c:v>0.181789716587844</c:v>
                </c:pt>
                <c:pt idx="40">
                  <c:v>0.184825749069059</c:v>
                </c:pt>
                <c:pt idx="41">
                  <c:v>0.187861781550274</c:v>
                </c:pt>
                <c:pt idx="42">
                  <c:v>0.190897814031489</c:v>
                </c:pt>
                <c:pt idx="43">
                  <c:v>0.193933846512705</c:v>
                </c:pt>
                <c:pt idx="44">
                  <c:v>0.19696987899392</c:v>
                </c:pt>
                <c:pt idx="45">
                  <c:v>0.200005911475136</c:v>
                </c:pt>
                <c:pt idx="46">
                  <c:v>0.203041943956351</c:v>
                </c:pt>
                <c:pt idx="47">
                  <c:v>0.206077976437567</c:v>
                </c:pt>
                <c:pt idx="48">
                  <c:v>0.209114008918783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Selskapsobligasjoner!$DY$73:$DY$122</c:f>
              <c:numCache>
                <c:formatCode>General</c:formatCode>
                <c:ptCount val="50"/>
                <c:pt idx="0" formatCode="0.00E+00">
                  <c:v>3.78169717762944E-16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Selskapsobligasjoner!$DZ$72</c:f>
              <c:strCache>
                <c:ptCount val="1"/>
                <c:pt idx="0">
                  <c:v>Retail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Selskapsobligasjoner!$DU$73:$DU$122</c:f>
              <c:numCache>
                <c:formatCode>0.000</c:formatCode>
                <c:ptCount val="50"/>
                <c:pt idx="0">
                  <c:v>0.0633844498204495</c:v>
                </c:pt>
                <c:pt idx="1">
                  <c:v>0.0664204823016645</c:v>
                </c:pt>
                <c:pt idx="2">
                  <c:v>0.0694565147828804</c:v>
                </c:pt>
                <c:pt idx="3">
                  <c:v>0.0724925472640958</c:v>
                </c:pt>
                <c:pt idx="4">
                  <c:v>0.075528579745311</c:v>
                </c:pt>
                <c:pt idx="5">
                  <c:v>0.0785646122265263</c:v>
                </c:pt>
                <c:pt idx="6">
                  <c:v>0.0816006447077416</c:v>
                </c:pt>
                <c:pt idx="7">
                  <c:v>0.0846366771889569</c:v>
                </c:pt>
                <c:pt idx="8">
                  <c:v>0.0876727096701721</c:v>
                </c:pt>
                <c:pt idx="9">
                  <c:v>0.0907087421513874</c:v>
                </c:pt>
                <c:pt idx="10">
                  <c:v>0.0937447746326026</c:v>
                </c:pt>
                <c:pt idx="11">
                  <c:v>0.0967808071138179</c:v>
                </c:pt>
                <c:pt idx="12">
                  <c:v>0.0998168395950332</c:v>
                </c:pt>
                <c:pt idx="13">
                  <c:v>0.102852872076248</c:v>
                </c:pt>
                <c:pt idx="14">
                  <c:v>0.105888904557464</c:v>
                </c:pt>
                <c:pt idx="15">
                  <c:v>0.10892493703868</c:v>
                </c:pt>
                <c:pt idx="16">
                  <c:v>0.111960969519895</c:v>
                </c:pt>
                <c:pt idx="17">
                  <c:v>0.114997002001111</c:v>
                </c:pt>
                <c:pt idx="18">
                  <c:v>0.118033034482326</c:v>
                </c:pt>
                <c:pt idx="19">
                  <c:v>0.121069066963542</c:v>
                </c:pt>
                <c:pt idx="20">
                  <c:v>0.124105099444757</c:v>
                </c:pt>
                <c:pt idx="21">
                  <c:v>0.127141131925973</c:v>
                </c:pt>
                <c:pt idx="22">
                  <c:v>0.130177164407188</c:v>
                </c:pt>
                <c:pt idx="23">
                  <c:v>0.133213196888404</c:v>
                </c:pt>
                <c:pt idx="24">
                  <c:v>0.136249229369615</c:v>
                </c:pt>
                <c:pt idx="25">
                  <c:v>0.13928526185083</c:v>
                </c:pt>
                <c:pt idx="26">
                  <c:v>0.142321294332045</c:v>
                </c:pt>
                <c:pt idx="27">
                  <c:v>0.14535732681326</c:v>
                </c:pt>
                <c:pt idx="28">
                  <c:v>0.148393359294476</c:v>
                </c:pt>
                <c:pt idx="29">
                  <c:v>0.151429391775691</c:v>
                </c:pt>
                <c:pt idx="30">
                  <c:v>0.154465424256906</c:v>
                </c:pt>
                <c:pt idx="31">
                  <c:v>0.157501456738122</c:v>
                </c:pt>
                <c:pt idx="32">
                  <c:v>0.160537489219337</c:v>
                </c:pt>
                <c:pt idx="33">
                  <c:v>0.163573521700552</c:v>
                </c:pt>
                <c:pt idx="34">
                  <c:v>0.166609554181767</c:v>
                </c:pt>
                <c:pt idx="35">
                  <c:v>0.169645586662983</c:v>
                </c:pt>
                <c:pt idx="36">
                  <c:v>0.172681619144198</c:v>
                </c:pt>
                <c:pt idx="37">
                  <c:v>0.175717651625413</c:v>
                </c:pt>
                <c:pt idx="38">
                  <c:v>0.178753684106628</c:v>
                </c:pt>
                <c:pt idx="39">
                  <c:v>0.181789716587844</c:v>
                </c:pt>
                <c:pt idx="40">
                  <c:v>0.184825749069059</c:v>
                </c:pt>
                <c:pt idx="41">
                  <c:v>0.187861781550274</c:v>
                </c:pt>
                <c:pt idx="42">
                  <c:v>0.190897814031489</c:v>
                </c:pt>
                <c:pt idx="43">
                  <c:v>0.193933846512705</c:v>
                </c:pt>
                <c:pt idx="44">
                  <c:v>0.19696987899392</c:v>
                </c:pt>
                <c:pt idx="45">
                  <c:v>0.200005911475136</c:v>
                </c:pt>
                <c:pt idx="46">
                  <c:v>0.203041943956351</c:v>
                </c:pt>
                <c:pt idx="47">
                  <c:v>0.206077976437567</c:v>
                </c:pt>
                <c:pt idx="48">
                  <c:v>0.209114008918783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Selskapsobligasjoner!$DZ$73:$DZ$122</c:f>
              <c:numCache>
                <c:formatCode>General</c:formatCode>
                <c:ptCount val="50"/>
                <c:pt idx="0">
                  <c:v>0.0565901392123343</c:v>
                </c:pt>
                <c:pt idx="1">
                  <c:v>0.118651690498923</c:v>
                </c:pt>
                <c:pt idx="2">
                  <c:v>0.161872059051909</c:v>
                </c:pt>
                <c:pt idx="3">
                  <c:v>0.14988452976064</c:v>
                </c:pt>
                <c:pt idx="4">
                  <c:v>0.134679526932746</c:v>
                </c:pt>
                <c:pt idx="5">
                  <c:v>0.119474524104852</c:v>
                </c:pt>
                <c:pt idx="6">
                  <c:v>0.104269521276957</c:v>
                </c:pt>
                <c:pt idx="7">
                  <c:v>0.0890645184490628</c:v>
                </c:pt>
                <c:pt idx="8">
                  <c:v>0.0738595156211683</c:v>
                </c:pt>
                <c:pt idx="9">
                  <c:v>0.058654512793274</c:v>
                </c:pt>
                <c:pt idx="10">
                  <c:v>0.0434495099653796</c:v>
                </c:pt>
                <c:pt idx="11">
                  <c:v>0.0282445071374852</c:v>
                </c:pt>
                <c:pt idx="12">
                  <c:v>0.0130395043095908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Selskapsobligasjoner!$EA$72</c:f>
              <c:strCache>
                <c:ptCount val="1"/>
                <c:pt idx="0">
                  <c:v>Office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Selskapsobligasjoner!$DU$73:$DU$122</c:f>
              <c:numCache>
                <c:formatCode>0.000</c:formatCode>
                <c:ptCount val="50"/>
                <c:pt idx="0">
                  <c:v>0.0633844498204495</c:v>
                </c:pt>
                <c:pt idx="1">
                  <c:v>0.0664204823016645</c:v>
                </c:pt>
                <c:pt idx="2">
                  <c:v>0.0694565147828804</c:v>
                </c:pt>
                <c:pt idx="3">
                  <c:v>0.0724925472640958</c:v>
                </c:pt>
                <c:pt idx="4">
                  <c:v>0.075528579745311</c:v>
                </c:pt>
                <c:pt idx="5">
                  <c:v>0.0785646122265263</c:v>
                </c:pt>
                <c:pt idx="6">
                  <c:v>0.0816006447077416</c:v>
                </c:pt>
                <c:pt idx="7">
                  <c:v>0.0846366771889569</c:v>
                </c:pt>
                <c:pt idx="8">
                  <c:v>0.0876727096701721</c:v>
                </c:pt>
                <c:pt idx="9">
                  <c:v>0.0907087421513874</c:v>
                </c:pt>
                <c:pt idx="10">
                  <c:v>0.0937447746326026</c:v>
                </c:pt>
                <c:pt idx="11">
                  <c:v>0.0967808071138179</c:v>
                </c:pt>
                <c:pt idx="12">
                  <c:v>0.0998168395950332</c:v>
                </c:pt>
                <c:pt idx="13">
                  <c:v>0.102852872076248</c:v>
                </c:pt>
                <c:pt idx="14">
                  <c:v>0.105888904557464</c:v>
                </c:pt>
                <c:pt idx="15">
                  <c:v>0.10892493703868</c:v>
                </c:pt>
                <c:pt idx="16">
                  <c:v>0.111960969519895</c:v>
                </c:pt>
                <c:pt idx="17">
                  <c:v>0.114997002001111</c:v>
                </c:pt>
                <c:pt idx="18">
                  <c:v>0.118033034482326</c:v>
                </c:pt>
                <c:pt idx="19">
                  <c:v>0.121069066963542</c:v>
                </c:pt>
                <c:pt idx="20">
                  <c:v>0.124105099444757</c:v>
                </c:pt>
                <c:pt idx="21">
                  <c:v>0.127141131925973</c:v>
                </c:pt>
                <c:pt idx="22">
                  <c:v>0.130177164407188</c:v>
                </c:pt>
                <c:pt idx="23">
                  <c:v>0.133213196888404</c:v>
                </c:pt>
                <c:pt idx="24">
                  <c:v>0.136249229369615</c:v>
                </c:pt>
                <c:pt idx="25">
                  <c:v>0.13928526185083</c:v>
                </c:pt>
                <c:pt idx="26">
                  <c:v>0.142321294332045</c:v>
                </c:pt>
                <c:pt idx="27">
                  <c:v>0.14535732681326</c:v>
                </c:pt>
                <c:pt idx="28">
                  <c:v>0.148393359294476</c:v>
                </c:pt>
                <c:pt idx="29">
                  <c:v>0.151429391775691</c:v>
                </c:pt>
                <c:pt idx="30">
                  <c:v>0.154465424256906</c:v>
                </c:pt>
                <c:pt idx="31">
                  <c:v>0.157501456738122</c:v>
                </c:pt>
                <c:pt idx="32">
                  <c:v>0.160537489219337</c:v>
                </c:pt>
                <c:pt idx="33">
                  <c:v>0.163573521700552</c:v>
                </c:pt>
                <c:pt idx="34">
                  <c:v>0.166609554181767</c:v>
                </c:pt>
                <c:pt idx="35">
                  <c:v>0.169645586662983</c:v>
                </c:pt>
                <c:pt idx="36">
                  <c:v>0.172681619144198</c:v>
                </c:pt>
                <c:pt idx="37">
                  <c:v>0.175717651625413</c:v>
                </c:pt>
                <c:pt idx="38">
                  <c:v>0.178753684106628</c:v>
                </c:pt>
                <c:pt idx="39">
                  <c:v>0.181789716587844</c:v>
                </c:pt>
                <c:pt idx="40">
                  <c:v>0.184825749069059</c:v>
                </c:pt>
                <c:pt idx="41">
                  <c:v>0.187861781550274</c:v>
                </c:pt>
                <c:pt idx="42">
                  <c:v>0.190897814031489</c:v>
                </c:pt>
                <c:pt idx="43">
                  <c:v>0.193933846512705</c:v>
                </c:pt>
                <c:pt idx="44">
                  <c:v>0.19696987899392</c:v>
                </c:pt>
                <c:pt idx="45">
                  <c:v>0.200005911475136</c:v>
                </c:pt>
                <c:pt idx="46">
                  <c:v>0.203041943956351</c:v>
                </c:pt>
                <c:pt idx="47">
                  <c:v>0.206077976437567</c:v>
                </c:pt>
                <c:pt idx="48">
                  <c:v>0.209114008918783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Selskapsobligasjoner!$EA$73:$EA$122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Selskapsobligasjoner!$EB$72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Selskapsobligasjoner!$DU$73:$DU$122</c:f>
              <c:numCache>
                <c:formatCode>0.000</c:formatCode>
                <c:ptCount val="50"/>
                <c:pt idx="0">
                  <c:v>0.0633844498204495</c:v>
                </c:pt>
                <c:pt idx="1">
                  <c:v>0.0664204823016645</c:v>
                </c:pt>
                <c:pt idx="2">
                  <c:v>0.0694565147828804</c:v>
                </c:pt>
                <c:pt idx="3">
                  <c:v>0.0724925472640958</c:v>
                </c:pt>
                <c:pt idx="4">
                  <c:v>0.075528579745311</c:v>
                </c:pt>
                <c:pt idx="5">
                  <c:v>0.0785646122265263</c:v>
                </c:pt>
                <c:pt idx="6">
                  <c:v>0.0816006447077416</c:v>
                </c:pt>
                <c:pt idx="7">
                  <c:v>0.0846366771889569</c:v>
                </c:pt>
                <c:pt idx="8">
                  <c:v>0.0876727096701721</c:v>
                </c:pt>
                <c:pt idx="9">
                  <c:v>0.0907087421513874</c:v>
                </c:pt>
                <c:pt idx="10">
                  <c:v>0.0937447746326026</c:v>
                </c:pt>
                <c:pt idx="11">
                  <c:v>0.0967808071138179</c:v>
                </c:pt>
                <c:pt idx="12">
                  <c:v>0.0998168395950332</c:v>
                </c:pt>
                <c:pt idx="13">
                  <c:v>0.102852872076248</c:v>
                </c:pt>
                <c:pt idx="14">
                  <c:v>0.105888904557464</c:v>
                </c:pt>
                <c:pt idx="15">
                  <c:v>0.10892493703868</c:v>
                </c:pt>
                <c:pt idx="16">
                  <c:v>0.111960969519895</c:v>
                </c:pt>
                <c:pt idx="17">
                  <c:v>0.114997002001111</c:v>
                </c:pt>
                <c:pt idx="18">
                  <c:v>0.118033034482326</c:v>
                </c:pt>
                <c:pt idx="19">
                  <c:v>0.121069066963542</c:v>
                </c:pt>
                <c:pt idx="20">
                  <c:v>0.124105099444757</c:v>
                </c:pt>
                <c:pt idx="21">
                  <c:v>0.127141131925973</c:v>
                </c:pt>
                <c:pt idx="22">
                  <c:v>0.130177164407188</c:v>
                </c:pt>
                <c:pt idx="23">
                  <c:v>0.133213196888404</c:v>
                </c:pt>
                <c:pt idx="24">
                  <c:v>0.136249229369615</c:v>
                </c:pt>
                <c:pt idx="25">
                  <c:v>0.13928526185083</c:v>
                </c:pt>
                <c:pt idx="26">
                  <c:v>0.142321294332045</c:v>
                </c:pt>
                <c:pt idx="27">
                  <c:v>0.14535732681326</c:v>
                </c:pt>
                <c:pt idx="28">
                  <c:v>0.148393359294476</c:v>
                </c:pt>
                <c:pt idx="29">
                  <c:v>0.151429391775691</c:v>
                </c:pt>
                <c:pt idx="30">
                  <c:v>0.154465424256906</c:v>
                </c:pt>
                <c:pt idx="31">
                  <c:v>0.157501456738122</c:v>
                </c:pt>
                <c:pt idx="32">
                  <c:v>0.160537489219337</c:v>
                </c:pt>
                <c:pt idx="33">
                  <c:v>0.163573521700552</c:v>
                </c:pt>
                <c:pt idx="34">
                  <c:v>0.166609554181767</c:v>
                </c:pt>
                <c:pt idx="35">
                  <c:v>0.169645586662983</c:v>
                </c:pt>
                <c:pt idx="36">
                  <c:v>0.172681619144198</c:v>
                </c:pt>
                <c:pt idx="37">
                  <c:v>0.175717651625413</c:v>
                </c:pt>
                <c:pt idx="38">
                  <c:v>0.178753684106628</c:v>
                </c:pt>
                <c:pt idx="39">
                  <c:v>0.181789716587844</c:v>
                </c:pt>
                <c:pt idx="40">
                  <c:v>0.184825749069059</c:v>
                </c:pt>
                <c:pt idx="41">
                  <c:v>0.187861781550274</c:v>
                </c:pt>
                <c:pt idx="42">
                  <c:v>0.190897814031489</c:v>
                </c:pt>
                <c:pt idx="43">
                  <c:v>0.193933846512705</c:v>
                </c:pt>
                <c:pt idx="44">
                  <c:v>0.19696987899392</c:v>
                </c:pt>
                <c:pt idx="45">
                  <c:v>0.200005911475136</c:v>
                </c:pt>
                <c:pt idx="46">
                  <c:v>0.203041943956351</c:v>
                </c:pt>
                <c:pt idx="47">
                  <c:v>0.206077976437567</c:v>
                </c:pt>
                <c:pt idx="48">
                  <c:v>0.209114008918783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Selskapsobligasjoner!$EB$73:$EB$122</c:f>
              <c:numCache>
                <c:formatCode>General</c:formatCode>
                <c:ptCount val="50"/>
                <c:pt idx="0">
                  <c:v>0.0</c:v>
                </c:pt>
                <c:pt idx="1">
                  <c:v>0.0210297341840552</c:v>
                </c:pt>
                <c:pt idx="2">
                  <c:v>0.0513068948290372</c:v>
                </c:pt>
                <c:pt idx="3">
                  <c:v>0.0561154535861343</c:v>
                </c:pt>
                <c:pt idx="4">
                  <c:v>0.0594397219465876</c:v>
                </c:pt>
                <c:pt idx="5">
                  <c:v>0.062763990307041</c:v>
                </c:pt>
                <c:pt idx="6">
                  <c:v>0.0660882586674943</c:v>
                </c:pt>
                <c:pt idx="7">
                  <c:v>0.0694125270279477</c:v>
                </c:pt>
                <c:pt idx="8">
                  <c:v>0.072736795388401</c:v>
                </c:pt>
                <c:pt idx="9">
                  <c:v>0.0760610637488542</c:v>
                </c:pt>
                <c:pt idx="10">
                  <c:v>0.0793853321093076</c:v>
                </c:pt>
                <c:pt idx="11">
                  <c:v>0.0827096004697609</c:v>
                </c:pt>
                <c:pt idx="12">
                  <c:v>0.0860338688302142</c:v>
                </c:pt>
                <c:pt idx="13">
                  <c:v>0.0892173203193487</c:v>
                </c:pt>
                <c:pt idx="14">
                  <c:v>0.0915528459452675</c:v>
                </c:pt>
                <c:pt idx="15">
                  <c:v>0.0938883715711862</c:v>
                </c:pt>
                <c:pt idx="16">
                  <c:v>0.0962238971971049</c:v>
                </c:pt>
                <c:pt idx="17">
                  <c:v>0.0985594228230236</c:v>
                </c:pt>
                <c:pt idx="18">
                  <c:v>0.100894948448942</c:v>
                </c:pt>
                <c:pt idx="19">
                  <c:v>0.103230474074861</c:v>
                </c:pt>
                <c:pt idx="20">
                  <c:v>0.10556599970078</c:v>
                </c:pt>
                <c:pt idx="21">
                  <c:v>0.107901525326698</c:v>
                </c:pt>
                <c:pt idx="22">
                  <c:v>0.110237050952617</c:v>
                </c:pt>
                <c:pt idx="23">
                  <c:v>0.112572576578536</c:v>
                </c:pt>
                <c:pt idx="24">
                  <c:v>0.114908102204451</c:v>
                </c:pt>
                <c:pt idx="25">
                  <c:v>0.117243627830369</c:v>
                </c:pt>
                <c:pt idx="26">
                  <c:v>0.119579153456289</c:v>
                </c:pt>
                <c:pt idx="27">
                  <c:v>0.121914679082207</c:v>
                </c:pt>
                <c:pt idx="28">
                  <c:v>0.124250204708126</c:v>
                </c:pt>
                <c:pt idx="29">
                  <c:v>0.126585730334044</c:v>
                </c:pt>
                <c:pt idx="30">
                  <c:v>0.128921255959963</c:v>
                </c:pt>
                <c:pt idx="31">
                  <c:v>0.131256781585881</c:v>
                </c:pt>
                <c:pt idx="32">
                  <c:v>0.1335923072118</c:v>
                </c:pt>
                <c:pt idx="33">
                  <c:v>0.135927832837718</c:v>
                </c:pt>
                <c:pt idx="34">
                  <c:v>0.138263358463637</c:v>
                </c:pt>
                <c:pt idx="35">
                  <c:v>0.140598884089555</c:v>
                </c:pt>
                <c:pt idx="36">
                  <c:v>0.142934409715474</c:v>
                </c:pt>
                <c:pt idx="37">
                  <c:v>0.145269935341392</c:v>
                </c:pt>
                <c:pt idx="38">
                  <c:v>0.147605460967311</c:v>
                </c:pt>
                <c:pt idx="39">
                  <c:v>0.149940986593229</c:v>
                </c:pt>
                <c:pt idx="40">
                  <c:v>0.152276512219148</c:v>
                </c:pt>
                <c:pt idx="41">
                  <c:v>0.154612037845067</c:v>
                </c:pt>
                <c:pt idx="42">
                  <c:v>0.156947563470985</c:v>
                </c:pt>
                <c:pt idx="43">
                  <c:v>0.159283089096904</c:v>
                </c:pt>
                <c:pt idx="44">
                  <c:v>0.161618614722822</c:v>
                </c:pt>
                <c:pt idx="45">
                  <c:v>0.132809972040083</c:v>
                </c:pt>
                <c:pt idx="46">
                  <c:v>0.0996074790300482</c:v>
                </c:pt>
                <c:pt idx="47">
                  <c:v>0.0664049860200097</c:v>
                </c:pt>
                <c:pt idx="48">
                  <c:v>0.0332024930099717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Selskapsobligasjoner!$EC$72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Selskapsobligasjoner!$DU$73:$DU$122</c:f>
              <c:numCache>
                <c:formatCode>0.000</c:formatCode>
                <c:ptCount val="50"/>
                <c:pt idx="0">
                  <c:v>0.0633844498204495</c:v>
                </c:pt>
                <c:pt idx="1">
                  <c:v>0.0664204823016645</c:v>
                </c:pt>
                <c:pt idx="2">
                  <c:v>0.0694565147828804</c:v>
                </c:pt>
                <c:pt idx="3">
                  <c:v>0.0724925472640958</c:v>
                </c:pt>
                <c:pt idx="4">
                  <c:v>0.075528579745311</c:v>
                </c:pt>
                <c:pt idx="5">
                  <c:v>0.0785646122265263</c:v>
                </c:pt>
                <c:pt idx="6">
                  <c:v>0.0816006447077416</c:v>
                </c:pt>
                <c:pt idx="7">
                  <c:v>0.0846366771889569</c:v>
                </c:pt>
                <c:pt idx="8">
                  <c:v>0.0876727096701721</c:v>
                </c:pt>
                <c:pt idx="9">
                  <c:v>0.0907087421513874</c:v>
                </c:pt>
                <c:pt idx="10">
                  <c:v>0.0937447746326026</c:v>
                </c:pt>
                <c:pt idx="11">
                  <c:v>0.0967808071138179</c:v>
                </c:pt>
                <c:pt idx="12">
                  <c:v>0.0998168395950332</c:v>
                </c:pt>
                <c:pt idx="13">
                  <c:v>0.102852872076248</c:v>
                </c:pt>
                <c:pt idx="14">
                  <c:v>0.105888904557464</c:v>
                </c:pt>
                <c:pt idx="15">
                  <c:v>0.10892493703868</c:v>
                </c:pt>
                <c:pt idx="16">
                  <c:v>0.111960969519895</c:v>
                </c:pt>
                <c:pt idx="17">
                  <c:v>0.114997002001111</c:v>
                </c:pt>
                <c:pt idx="18">
                  <c:v>0.118033034482326</c:v>
                </c:pt>
                <c:pt idx="19">
                  <c:v>0.121069066963542</c:v>
                </c:pt>
                <c:pt idx="20">
                  <c:v>0.124105099444757</c:v>
                </c:pt>
                <c:pt idx="21">
                  <c:v>0.127141131925973</c:v>
                </c:pt>
                <c:pt idx="22">
                  <c:v>0.130177164407188</c:v>
                </c:pt>
                <c:pt idx="23">
                  <c:v>0.133213196888404</c:v>
                </c:pt>
                <c:pt idx="24">
                  <c:v>0.136249229369615</c:v>
                </c:pt>
                <c:pt idx="25">
                  <c:v>0.13928526185083</c:v>
                </c:pt>
                <c:pt idx="26">
                  <c:v>0.142321294332045</c:v>
                </c:pt>
                <c:pt idx="27">
                  <c:v>0.14535732681326</c:v>
                </c:pt>
                <c:pt idx="28">
                  <c:v>0.148393359294476</c:v>
                </c:pt>
                <c:pt idx="29">
                  <c:v>0.151429391775691</c:v>
                </c:pt>
                <c:pt idx="30">
                  <c:v>0.154465424256906</c:v>
                </c:pt>
                <c:pt idx="31">
                  <c:v>0.157501456738122</c:v>
                </c:pt>
                <c:pt idx="32">
                  <c:v>0.160537489219337</c:v>
                </c:pt>
                <c:pt idx="33">
                  <c:v>0.163573521700552</c:v>
                </c:pt>
                <c:pt idx="34">
                  <c:v>0.166609554181767</c:v>
                </c:pt>
                <c:pt idx="35">
                  <c:v>0.169645586662983</c:v>
                </c:pt>
                <c:pt idx="36">
                  <c:v>0.172681619144198</c:v>
                </c:pt>
                <c:pt idx="37">
                  <c:v>0.175717651625413</c:v>
                </c:pt>
                <c:pt idx="38">
                  <c:v>0.178753684106628</c:v>
                </c:pt>
                <c:pt idx="39">
                  <c:v>0.181789716587844</c:v>
                </c:pt>
                <c:pt idx="40">
                  <c:v>0.184825749069059</c:v>
                </c:pt>
                <c:pt idx="41">
                  <c:v>0.187861781550274</c:v>
                </c:pt>
                <c:pt idx="42">
                  <c:v>0.190897814031489</c:v>
                </c:pt>
                <c:pt idx="43">
                  <c:v>0.193933846512705</c:v>
                </c:pt>
                <c:pt idx="44">
                  <c:v>0.19696987899392</c:v>
                </c:pt>
                <c:pt idx="45">
                  <c:v>0.200005911475136</c:v>
                </c:pt>
                <c:pt idx="46">
                  <c:v>0.203041943956351</c:v>
                </c:pt>
                <c:pt idx="47">
                  <c:v>0.206077976437567</c:v>
                </c:pt>
                <c:pt idx="48">
                  <c:v>0.209114008918783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Selskapsobligasjoner!$EC$73:$EC$122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2103604608"/>
        <c:axId val="2134652624"/>
      </c:barChart>
      <c:catAx>
        <c:axId val="-2103604608"/>
        <c:scaling>
          <c:orientation val="minMax"/>
        </c:scaling>
        <c:delete val="0"/>
        <c:axPos val="b"/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4652624"/>
        <c:crosses val="autoZero"/>
        <c:auto val="1"/>
        <c:lblAlgn val="ctr"/>
        <c:lblOffset val="100"/>
        <c:tickLblSkip val="7"/>
        <c:noMultiLvlLbl val="0"/>
      </c:catAx>
      <c:valAx>
        <c:axId val="213465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360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Selskapsobligasjoner!$CZ$124</c:f>
              <c:strCache>
                <c:ptCount val="1"/>
                <c:pt idx="0">
                  <c:v>OSLO SE OBX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Selskapsobligasjoner!$CY$125:$CY$174</c:f>
              <c:numCache>
                <c:formatCode>0.000</c:formatCode>
                <c:ptCount val="50"/>
                <c:pt idx="0">
                  <c:v>0.110876545414886</c:v>
                </c:pt>
                <c:pt idx="1">
                  <c:v>0.112943351455337</c:v>
                </c:pt>
                <c:pt idx="2">
                  <c:v>0.115010157495857</c:v>
                </c:pt>
                <c:pt idx="3">
                  <c:v>0.117076963536377</c:v>
                </c:pt>
                <c:pt idx="4">
                  <c:v>0.119143769576897</c:v>
                </c:pt>
                <c:pt idx="5">
                  <c:v>0.121210575617417</c:v>
                </c:pt>
                <c:pt idx="6">
                  <c:v>0.123277381657935</c:v>
                </c:pt>
                <c:pt idx="7">
                  <c:v>0.125344187698454</c:v>
                </c:pt>
                <c:pt idx="8">
                  <c:v>0.127410993738972</c:v>
                </c:pt>
                <c:pt idx="9">
                  <c:v>0.12947779977948</c:v>
                </c:pt>
                <c:pt idx="10">
                  <c:v>0.131544605819985</c:v>
                </c:pt>
                <c:pt idx="11">
                  <c:v>0.13361141186049</c:v>
                </c:pt>
                <c:pt idx="12">
                  <c:v>0.135678217900994</c:v>
                </c:pt>
                <c:pt idx="13">
                  <c:v>0.137745023941499</c:v>
                </c:pt>
                <c:pt idx="14">
                  <c:v>0.139811829982003</c:v>
                </c:pt>
                <c:pt idx="15">
                  <c:v>0.141878636022508</c:v>
                </c:pt>
                <c:pt idx="16">
                  <c:v>0.143945442063013</c:v>
                </c:pt>
                <c:pt idx="17">
                  <c:v>0.146012248103517</c:v>
                </c:pt>
                <c:pt idx="18">
                  <c:v>0.148079054144022</c:v>
                </c:pt>
                <c:pt idx="19">
                  <c:v>0.150145860184526</c:v>
                </c:pt>
                <c:pt idx="20">
                  <c:v>0.152212666225031</c:v>
                </c:pt>
                <c:pt idx="21">
                  <c:v>0.154279472265536</c:v>
                </c:pt>
                <c:pt idx="22">
                  <c:v>0.15634627830604</c:v>
                </c:pt>
                <c:pt idx="23">
                  <c:v>0.158413084346545</c:v>
                </c:pt>
                <c:pt idx="24">
                  <c:v>0.160479890387049</c:v>
                </c:pt>
                <c:pt idx="25">
                  <c:v>0.162546696427554</c:v>
                </c:pt>
                <c:pt idx="26">
                  <c:v>0.164613502468059</c:v>
                </c:pt>
                <c:pt idx="27">
                  <c:v>0.166680308508563</c:v>
                </c:pt>
                <c:pt idx="28">
                  <c:v>0.168747114549068</c:v>
                </c:pt>
                <c:pt idx="29">
                  <c:v>0.170813920589572</c:v>
                </c:pt>
                <c:pt idx="30">
                  <c:v>0.172880726630077</c:v>
                </c:pt>
                <c:pt idx="31">
                  <c:v>0.174947532670582</c:v>
                </c:pt>
                <c:pt idx="32">
                  <c:v>0.177014338711086</c:v>
                </c:pt>
                <c:pt idx="33">
                  <c:v>0.179081144751591</c:v>
                </c:pt>
                <c:pt idx="34">
                  <c:v>0.181147950792095</c:v>
                </c:pt>
                <c:pt idx="35">
                  <c:v>0.1832147568326</c:v>
                </c:pt>
                <c:pt idx="36">
                  <c:v>0.185281562873105</c:v>
                </c:pt>
                <c:pt idx="37">
                  <c:v>0.187348368913609</c:v>
                </c:pt>
                <c:pt idx="38">
                  <c:v>0.189415174954114</c:v>
                </c:pt>
                <c:pt idx="39">
                  <c:v>0.191481980994618</c:v>
                </c:pt>
                <c:pt idx="40">
                  <c:v>0.193548787035123</c:v>
                </c:pt>
                <c:pt idx="41">
                  <c:v>0.195615593075628</c:v>
                </c:pt>
                <c:pt idx="42">
                  <c:v>0.197682399116132</c:v>
                </c:pt>
                <c:pt idx="43">
                  <c:v>0.199749205156637</c:v>
                </c:pt>
                <c:pt idx="44">
                  <c:v>0.201816011197141</c:v>
                </c:pt>
                <c:pt idx="45">
                  <c:v>0.203882817237646</c:v>
                </c:pt>
                <c:pt idx="46">
                  <c:v>0.205949623278151</c:v>
                </c:pt>
                <c:pt idx="47">
                  <c:v>0.208016429318655</c:v>
                </c:pt>
                <c:pt idx="48">
                  <c:v>0.21008323535916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Selskapsobligasjoner!$CZ$125:$CZ$174</c:f>
              <c:numCache>
                <c:formatCode>General</c:formatCode>
                <c:ptCount val="50"/>
                <c:pt idx="0">
                  <c:v>0.392258427057692</c:v>
                </c:pt>
                <c:pt idx="1">
                  <c:v>0.404661316301041</c:v>
                </c:pt>
                <c:pt idx="2">
                  <c:v>0.417064205544811</c:v>
                </c:pt>
                <c:pt idx="3">
                  <c:v>0.429467094788581</c:v>
                </c:pt>
                <c:pt idx="4">
                  <c:v>0.441869984032351</c:v>
                </c:pt>
                <c:pt idx="5">
                  <c:v>0.454272873276125</c:v>
                </c:pt>
                <c:pt idx="6">
                  <c:v>0.466675762519879</c:v>
                </c:pt>
                <c:pt idx="7">
                  <c:v>0.479078651763634</c:v>
                </c:pt>
                <c:pt idx="8">
                  <c:v>0.491481541007388</c:v>
                </c:pt>
                <c:pt idx="9">
                  <c:v>0.503884430251085</c:v>
                </c:pt>
                <c:pt idx="10">
                  <c:v>0.516287319494759</c:v>
                </c:pt>
                <c:pt idx="11">
                  <c:v>0.528690208738407</c:v>
                </c:pt>
                <c:pt idx="12">
                  <c:v>0.541093097982075</c:v>
                </c:pt>
                <c:pt idx="13">
                  <c:v>0.553495987225743</c:v>
                </c:pt>
                <c:pt idx="14">
                  <c:v>0.565898876469411</c:v>
                </c:pt>
                <c:pt idx="15">
                  <c:v>0.578301765713079</c:v>
                </c:pt>
                <c:pt idx="16">
                  <c:v>0.590704654956747</c:v>
                </c:pt>
                <c:pt idx="17">
                  <c:v>0.603107544200415</c:v>
                </c:pt>
                <c:pt idx="18">
                  <c:v>0.615510433444083</c:v>
                </c:pt>
                <c:pt idx="19">
                  <c:v>0.627913322687751</c:v>
                </c:pt>
                <c:pt idx="20">
                  <c:v>0.640316211931419</c:v>
                </c:pt>
                <c:pt idx="21">
                  <c:v>0.652719101175087</c:v>
                </c:pt>
                <c:pt idx="22">
                  <c:v>0.665121990418755</c:v>
                </c:pt>
                <c:pt idx="23">
                  <c:v>0.677524879662423</c:v>
                </c:pt>
                <c:pt idx="24">
                  <c:v>0.689927768906091</c:v>
                </c:pt>
                <c:pt idx="25">
                  <c:v>0.702330658149759</c:v>
                </c:pt>
                <c:pt idx="26">
                  <c:v>0.714733547393426</c:v>
                </c:pt>
                <c:pt idx="27">
                  <c:v>0.727136436637095</c:v>
                </c:pt>
                <c:pt idx="28">
                  <c:v>0.739539325880762</c:v>
                </c:pt>
                <c:pt idx="29">
                  <c:v>0.75194221512443</c:v>
                </c:pt>
                <c:pt idx="30">
                  <c:v>0.764345104368099</c:v>
                </c:pt>
                <c:pt idx="31">
                  <c:v>0.776747993611766</c:v>
                </c:pt>
                <c:pt idx="32">
                  <c:v>0.789150882855434</c:v>
                </c:pt>
                <c:pt idx="33">
                  <c:v>0.801553772099103</c:v>
                </c:pt>
                <c:pt idx="34">
                  <c:v>0.81395666134277</c:v>
                </c:pt>
                <c:pt idx="35">
                  <c:v>0.826359550586437</c:v>
                </c:pt>
                <c:pt idx="36">
                  <c:v>0.838762439830106</c:v>
                </c:pt>
                <c:pt idx="37">
                  <c:v>0.851165329073774</c:v>
                </c:pt>
                <c:pt idx="38">
                  <c:v>0.863568218317441</c:v>
                </c:pt>
                <c:pt idx="39">
                  <c:v>0.87597110756111</c:v>
                </c:pt>
                <c:pt idx="40">
                  <c:v>0.888373996804778</c:v>
                </c:pt>
                <c:pt idx="41">
                  <c:v>0.900776886048445</c:v>
                </c:pt>
                <c:pt idx="42">
                  <c:v>0.913179775292113</c:v>
                </c:pt>
                <c:pt idx="43">
                  <c:v>0.925582664535781</c:v>
                </c:pt>
                <c:pt idx="44">
                  <c:v>0.937985553779449</c:v>
                </c:pt>
                <c:pt idx="45">
                  <c:v>0.950388443023116</c:v>
                </c:pt>
                <c:pt idx="46">
                  <c:v>0.962791332266785</c:v>
                </c:pt>
                <c:pt idx="47">
                  <c:v>0.975194221510453</c:v>
                </c:pt>
                <c:pt idx="48">
                  <c:v>0.98759711075412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Selskapsobligasjoner!$DA$124</c:f>
              <c:strCache>
                <c:ptCount val="1"/>
                <c:pt idx="0">
                  <c:v>OSLO SE REAL ESTATE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Selskapsobligasjoner!$CY$125:$CY$174</c:f>
              <c:numCache>
                <c:formatCode>0.000</c:formatCode>
                <c:ptCount val="50"/>
                <c:pt idx="0">
                  <c:v>0.110876545414886</c:v>
                </c:pt>
                <c:pt idx="1">
                  <c:v>0.112943351455337</c:v>
                </c:pt>
                <c:pt idx="2">
                  <c:v>0.115010157495857</c:v>
                </c:pt>
                <c:pt idx="3">
                  <c:v>0.117076963536377</c:v>
                </c:pt>
                <c:pt idx="4">
                  <c:v>0.119143769576897</c:v>
                </c:pt>
                <c:pt idx="5">
                  <c:v>0.121210575617417</c:v>
                </c:pt>
                <c:pt idx="6">
                  <c:v>0.123277381657935</c:v>
                </c:pt>
                <c:pt idx="7">
                  <c:v>0.125344187698454</c:v>
                </c:pt>
                <c:pt idx="8">
                  <c:v>0.127410993738972</c:v>
                </c:pt>
                <c:pt idx="9">
                  <c:v>0.12947779977948</c:v>
                </c:pt>
                <c:pt idx="10">
                  <c:v>0.131544605819985</c:v>
                </c:pt>
                <c:pt idx="11">
                  <c:v>0.13361141186049</c:v>
                </c:pt>
                <c:pt idx="12">
                  <c:v>0.135678217900994</c:v>
                </c:pt>
                <c:pt idx="13">
                  <c:v>0.137745023941499</c:v>
                </c:pt>
                <c:pt idx="14">
                  <c:v>0.139811829982003</c:v>
                </c:pt>
                <c:pt idx="15">
                  <c:v>0.141878636022508</c:v>
                </c:pt>
                <c:pt idx="16">
                  <c:v>0.143945442063013</c:v>
                </c:pt>
                <c:pt idx="17">
                  <c:v>0.146012248103517</c:v>
                </c:pt>
                <c:pt idx="18">
                  <c:v>0.148079054144022</c:v>
                </c:pt>
                <c:pt idx="19">
                  <c:v>0.150145860184526</c:v>
                </c:pt>
                <c:pt idx="20">
                  <c:v>0.152212666225031</c:v>
                </c:pt>
                <c:pt idx="21">
                  <c:v>0.154279472265536</c:v>
                </c:pt>
                <c:pt idx="22">
                  <c:v>0.15634627830604</c:v>
                </c:pt>
                <c:pt idx="23">
                  <c:v>0.158413084346545</c:v>
                </c:pt>
                <c:pt idx="24">
                  <c:v>0.160479890387049</c:v>
                </c:pt>
                <c:pt idx="25">
                  <c:v>0.162546696427554</c:v>
                </c:pt>
                <c:pt idx="26">
                  <c:v>0.164613502468059</c:v>
                </c:pt>
                <c:pt idx="27">
                  <c:v>0.166680308508563</c:v>
                </c:pt>
                <c:pt idx="28">
                  <c:v>0.168747114549068</c:v>
                </c:pt>
                <c:pt idx="29">
                  <c:v>0.170813920589572</c:v>
                </c:pt>
                <c:pt idx="30">
                  <c:v>0.172880726630077</c:v>
                </c:pt>
                <c:pt idx="31">
                  <c:v>0.174947532670582</c:v>
                </c:pt>
                <c:pt idx="32">
                  <c:v>0.177014338711086</c:v>
                </c:pt>
                <c:pt idx="33">
                  <c:v>0.179081144751591</c:v>
                </c:pt>
                <c:pt idx="34">
                  <c:v>0.181147950792095</c:v>
                </c:pt>
                <c:pt idx="35">
                  <c:v>0.1832147568326</c:v>
                </c:pt>
                <c:pt idx="36">
                  <c:v>0.185281562873105</c:v>
                </c:pt>
                <c:pt idx="37">
                  <c:v>0.187348368913609</c:v>
                </c:pt>
                <c:pt idx="38">
                  <c:v>0.189415174954114</c:v>
                </c:pt>
                <c:pt idx="39">
                  <c:v>0.191481980994618</c:v>
                </c:pt>
                <c:pt idx="40">
                  <c:v>0.193548787035123</c:v>
                </c:pt>
                <c:pt idx="41">
                  <c:v>0.195615593075628</c:v>
                </c:pt>
                <c:pt idx="42">
                  <c:v>0.197682399116132</c:v>
                </c:pt>
                <c:pt idx="43">
                  <c:v>0.199749205156637</c:v>
                </c:pt>
                <c:pt idx="44">
                  <c:v>0.201816011197141</c:v>
                </c:pt>
                <c:pt idx="45">
                  <c:v>0.203882817237646</c:v>
                </c:pt>
                <c:pt idx="46">
                  <c:v>0.205949623278151</c:v>
                </c:pt>
                <c:pt idx="47">
                  <c:v>0.208016429318655</c:v>
                </c:pt>
                <c:pt idx="48">
                  <c:v>0.21008323535916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Selskapsobligasjoner!$DA$125:$DA$174</c:f>
              <c:numCache>
                <c:formatCode>0.00E+00</c:formatCode>
                <c:ptCount val="50"/>
                <c:pt idx="0">
                  <c:v>3.14193115968919E-14</c:v>
                </c:pt>
                <c:pt idx="1">
                  <c:v>2.68309680029333E-14</c:v>
                </c:pt>
                <c:pt idx="2">
                  <c:v>2.2214868833359E-14</c:v>
                </c:pt>
                <c:pt idx="3">
                  <c:v>1.76265252394003E-14</c:v>
                </c:pt>
                <c:pt idx="4">
                  <c:v>1.30243038576339E-14</c:v>
                </c:pt>
                <c:pt idx="5" formatCode="General">
                  <c:v>0.0</c:v>
                </c:pt>
                <c:pt idx="6" formatCode="General">
                  <c:v>0.0</c:v>
                </c:pt>
                <c:pt idx="7" formatCode="General">
                  <c:v>0.0</c:v>
                </c:pt>
                <c:pt idx="8" formatCode="General">
                  <c:v>0.0</c:v>
                </c:pt>
                <c:pt idx="9" formatCode="General">
                  <c:v>0.0</c:v>
                </c:pt>
                <c:pt idx="10" formatCode="General">
                  <c:v>0.0</c:v>
                </c:pt>
                <c:pt idx="11" formatCode="General">
                  <c:v>0.0</c:v>
                </c:pt>
                <c:pt idx="12" formatCode="General">
                  <c:v>0.0</c:v>
                </c:pt>
                <c:pt idx="13" formatCode="General">
                  <c:v>0.0</c:v>
                </c:pt>
                <c:pt idx="14" formatCode="General">
                  <c:v>0.0</c:v>
                </c:pt>
                <c:pt idx="15" formatCode="General">
                  <c:v>0.0</c:v>
                </c:pt>
                <c:pt idx="16" formatCode="General">
                  <c:v>0.0</c:v>
                </c:pt>
                <c:pt idx="17" formatCode="General">
                  <c:v>0.0</c:v>
                </c:pt>
                <c:pt idx="18" formatCode="General">
                  <c:v>0.0</c:v>
                </c:pt>
                <c:pt idx="19" formatCode="General">
                  <c:v>0.0</c:v>
                </c:pt>
                <c:pt idx="20" formatCode="General">
                  <c:v>0.0</c:v>
                </c:pt>
                <c:pt idx="21" formatCode="General">
                  <c:v>0.0</c:v>
                </c:pt>
                <c:pt idx="22" formatCode="General">
                  <c:v>0.0</c:v>
                </c:pt>
                <c:pt idx="23" formatCode="General">
                  <c:v>0.0</c:v>
                </c:pt>
                <c:pt idx="24" formatCode="General">
                  <c:v>0.0</c:v>
                </c:pt>
                <c:pt idx="25" formatCode="General">
                  <c:v>0.0</c:v>
                </c:pt>
                <c:pt idx="26" formatCode="General">
                  <c:v>0.0</c:v>
                </c:pt>
                <c:pt idx="27" formatCode="General">
                  <c:v>0.0</c:v>
                </c:pt>
                <c:pt idx="28" formatCode="General">
                  <c:v>0.0</c:v>
                </c:pt>
                <c:pt idx="29" formatCode="General">
                  <c:v>0.0</c:v>
                </c:pt>
                <c:pt idx="30" formatCode="General">
                  <c:v>0.0</c:v>
                </c:pt>
                <c:pt idx="31" formatCode="General">
                  <c:v>0.0</c:v>
                </c:pt>
                <c:pt idx="32" formatCode="General">
                  <c:v>0.0</c:v>
                </c:pt>
                <c:pt idx="33" formatCode="General">
                  <c:v>0.0</c:v>
                </c:pt>
                <c:pt idx="34" formatCode="General">
                  <c:v>0.0</c:v>
                </c:pt>
                <c:pt idx="35" formatCode="General">
                  <c:v>0.0</c:v>
                </c:pt>
                <c:pt idx="36" formatCode="General">
                  <c:v>0.0</c:v>
                </c:pt>
                <c:pt idx="37" formatCode="General">
                  <c:v>0.0</c:v>
                </c:pt>
                <c:pt idx="38" formatCode="General">
                  <c:v>0.0</c:v>
                </c:pt>
                <c:pt idx="39" formatCode="General">
                  <c:v>0.0</c:v>
                </c:pt>
                <c:pt idx="40" formatCode="General">
                  <c:v>0.0</c:v>
                </c:pt>
                <c:pt idx="41" formatCode="General">
                  <c:v>0.0</c:v>
                </c:pt>
                <c:pt idx="42" formatCode="General">
                  <c:v>0.0</c:v>
                </c:pt>
                <c:pt idx="43" formatCode="General">
                  <c:v>0.0</c:v>
                </c:pt>
                <c:pt idx="44" formatCode="General">
                  <c:v>0.0</c:v>
                </c:pt>
                <c:pt idx="45" formatCode="General">
                  <c:v>0.0</c:v>
                </c:pt>
                <c:pt idx="46" formatCode="General">
                  <c:v>0.0</c:v>
                </c:pt>
                <c:pt idx="47" formatCode="General">
                  <c:v>0.0</c:v>
                </c:pt>
                <c:pt idx="48" formatCode="General">
                  <c:v>0.0</c:v>
                </c:pt>
                <c:pt idx="49" formatCode="General">
                  <c:v>0.0</c:v>
                </c:pt>
              </c:numCache>
            </c:numRef>
          </c:val>
        </c:ser>
        <c:ser>
          <c:idx val="2"/>
          <c:order val="2"/>
          <c:tx>
            <c:strRef>
              <c:f>Selskapsobligasjoner!$DB$124</c:f>
              <c:strCache>
                <c:ptCount val="1"/>
                <c:pt idx="0">
                  <c:v>OB GVT BONDS ALL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Selskapsobligasjoner!$CY$125:$CY$174</c:f>
              <c:numCache>
                <c:formatCode>0.000</c:formatCode>
                <c:ptCount val="50"/>
                <c:pt idx="0">
                  <c:v>0.110876545414886</c:v>
                </c:pt>
                <c:pt idx="1">
                  <c:v>0.112943351455337</c:v>
                </c:pt>
                <c:pt idx="2">
                  <c:v>0.115010157495857</c:v>
                </c:pt>
                <c:pt idx="3">
                  <c:v>0.117076963536377</c:v>
                </c:pt>
                <c:pt idx="4">
                  <c:v>0.119143769576897</c:v>
                </c:pt>
                <c:pt idx="5">
                  <c:v>0.121210575617417</c:v>
                </c:pt>
                <c:pt idx="6">
                  <c:v>0.123277381657935</c:v>
                </c:pt>
                <c:pt idx="7">
                  <c:v>0.125344187698454</c:v>
                </c:pt>
                <c:pt idx="8">
                  <c:v>0.127410993738972</c:v>
                </c:pt>
                <c:pt idx="9">
                  <c:v>0.12947779977948</c:v>
                </c:pt>
                <c:pt idx="10">
                  <c:v>0.131544605819985</c:v>
                </c:pt>
                <c:pt idx="11">
                  <c:v>0.13361141186049</c:v>
                </c:pt>
                <c:pt idx="12">
                  <c:v>0.135678217900994</c:v>
                </c:pt>
                <c:pt idx="13">
                  <c:v>0.137745023941499</c:v>
                </c:pt>
                <c:pt idx="14">
                  <c:v>0.139811829982003</c:v>
                </c:pt>
                <c:pt idx="15">
                  <c:v>0.141878636022508</c:v>
                </c:pt>
                <c:pt idx="16">
                  <c:v>0.143945442063013</c:v>
                </c:pt>
                <c:pt idx="17">
                  <c:v>0.146012248103517</c:v>
                </c:pt>
                <c:pt idx="18">
                  <c:v>0.148079054144022</c:v>
                </c:pt>
                <c:pt idx="19">
                  <c:v>0.150145860184526</c:v>
                </c:pt>
                <c:pt idx="20">
                  <c:v>0.152212666225031</c:v>
                </c:pt>
                <c:pt idx="21">
                  <c:v>0.154279472265536</c:v>
                </c:pt>
                <c:pt idx="22">
                  <c:v>0.15634627830604</c:v>
                </c:pt>
                <c:pt idx="23">
                  <c:v>0.158413084346545</c:v>
                </c:pt>
                <c:pt idx="24">
                  <c:v>0.160479890387049</c:v>
                </c:pt>
                <c:pt idx="25">
                  <c:v>0.162546696427554</c:v>
                </c:pt>
                <c:pt idx="26">
                  <c:v>0.164613502468059</c:v>
                </c:pt>
                <c:pt idx="27">
                  <c:v>0.166680308508563</c:v>
                </c:pt>
                <c:pt idx="28">
                  <c:v>0.168747114549068</c:v>
                </c:pt>
                <c:pt idx="29">
                  <c:v>0.170813920589572</c:v>
                </c:pt>
                <c:pt idx="30">
                  <c:v>0.172880726630077</c:v>
                </c:pt>
                <c:pt idx="31">
                  <c:v>0.174947532670582</c:v>
                </c:pt>
                <c:pt idx="32">
                  <c:v>0.177014338711086</c:v>
                </c:pt>
                <c:pt idx="33">
                  <c:v>0.179081144751591</c:v>
                </c:pt>
                <c:pt idx="34">
                  <c:v>0.181147950792095</c:v>
                </c:pt>
                <c:pt idx="35">
                  <c:v>0.1832147568326</c:v>
                </c:pt>
                <c:pt idx="36">
                  <c:v>0.185281562873105</c:v>
                </c:pt>
                <c:pt idx="37">
                  <c:v>0.187348368913609</c:v>
                </c:pt>
                <c:pt idx="38">
                  <c:v>0.189415174954114</c:v>
                </c:pt>
                <c:pt idx="39">
                  <c:v>0.191481980994618</c:v>
                </c:pt>
                <c:pt idx="40">
                  <c:v>0.193548787035123</c:v>
                </c:pt>
                <c:pt idx="41">
                  <c:v>0.195615593075628</c:v>
                </c:pt>
                <c:pt idx="42">
                  <c:v>0.197682399116132</c:v>
                </c:pt>
                <c:pt idx="43">
                  <c:v>0.199749205156637</c:v>
                </c:pt>
                <c:pt idx="44">
                  <c:v>0.201816011197141</c:v>
                </c:pt>
                <c:pt idx="45">
                  <c:v>0.203882817237646</c:v>
                </c:pt>
                <c:pt idx="46">
                  <c:v>0.205949623278151</c:v>
                </c:pt>
                <c:pt idx="47">
                  <c:v>0.208016429318655</c:v>
                </c:pt>
                <c:pt idx="48">
                  <c:v>0.21008323535916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Selskapsobligasjoner!$DB$125:$DB$174</c:f>
              <c:numCache>
                <c:formatCode>0.00E+00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4.23272528138341E-16</c:v>
                </c:pt>
                <c:pt idx="6">
                  <c:v>2.32973362823685E-15</c:v>
                </c:pt>
                <c:pt idx="7">
                  <c:v>4.22144957878956E-15</c:v>
                </c:pt>
                <c:pt idx="8">
                  <c:v>6.11143080586629E-15</c:v>
                </c:pt>
                <c:pt idx="9">
                  <c:v>6.56397679266174E-15</c:v>
                </c:pt>
                <c:pt idx="10">
                  <c:v>6.42021158459016E-15</c:v>
                </c:pt>
                <c:pt idx="11">
                  <c:v>6.26712223783521E-15</c:v>
                </c:pt>
                <c:pt idx="12">
                  <c:v>6.1328980088815E-15</c:v>
                </c:pt>
                <c:pt idx="13">
                  <c:v>5.97959182169205E-15</c:v>
                </c:pt>
                <c:pt idx="14">
                  <c:v>5.83257400710302E-15</c:v>
                </c:pt>
                <c:pt idx="15">
                  <c:v>5.68121938382404E-15</c:v>
                </c:pt>
                <c:pt idx="16">
                  <c:v>5.53636997357998E-15</c:v>
                </c:pt>
                <c:pt idx="17">
                  <c:v>5.38891847812195E-15</c:v>
                </c:pt>
                <c:pt idx="18">
                  <c:v>5.22672183311812E-15</c:v>
                </c:pt>
                <c:pt idx="19">
                  <c:v>5.10008701937181E-15</c:v>
                </c:pt>
                <c:pt idx="20" formatCode="General">
                  <c:v>0.0</c:v>
                </c:pt>
                <c:pt idx="21" formatCode="General">
                  <c:v>0.0</c:v>
                </c:pt>
                <c:pt idx="22" formatCode="General">
                  <c:v>0.0</c:v>
                </c:pt>
                <c:pt idx="23" formatCode="General">
                  <c:v>0.0</c:v>
                </c:pt>
                <c:pt idx="24" formatCode="General">
                  <c:v>0.0</c:v>
                </c:pt>
                <c:pt idx="25" formatCode="General">
                  <c:v>0.0</c:v>
                </c:pt>
                <c:pt idx="26" formatCode="General">
                  <c:v>0.0</c:v>
                </c:pt>
                <c:pt idx="27" formatCode="General">
                  <c:v>0.0</c:v>
                </c:pt>
                <c:pt idx="28" formatCode="General">
                  <c:v>0.0</c:v>
                </c:pt>
                <c:pt idx="29" formatCode="General">
                  <c:v>0.0</c:v>
                </c:pt>
                <c:pt idx="30" formatCode="General">
                  <c:v>0.0</c:v>
                </c:pt>
                <c:pt idx="31" formatCode="General">
                  <c:v>0.0</c:v>
                </c:pt>
                <c:pt idx="32" formatCode="General">
                  <c:v>0.0</c:v>
                </c:pt>
                <c:pt idx="33" formatCode="General">
                  <c:v>0.0</c:v>
                </c:pt>
                <c:pt idx="34" formatCode="General">
                  <c:v>0.0</c:v>
                </c:pt>
                <c:pt idx="35" formatCode="General">
                  <c:v>0.0</c:v>
                </c:pt>
                <c:pt idx="36" formatCode="General">
                  <c:v>0.0</c:v>
                </c:pt>
                <c:pt idx="37" formatCode="General">
                  <c:v>0.0</c:v>
                </c:pt>
                <c:pt idx="38" formatCode="General">
                  <c:v>0.0</c:v>
                </c:pt>
                <c:pt idx="39" formatCode="General">
                  <c:v>0.0</c:v>
                </c:pt>
                <c:pt idx="40" formatCode="General">
                  <c:v>0.0</c:v>
                </c:pt>
                <c:pt idx="41" formatCode="General">
                  <c:v>0.0</c:v>
                </c:pt>
                <c:pt idx="42" formatCode="General">
                  <c:v>0.0</c:v>
                </c:pt>
                <c:pt idx="43" formatCode="General">
                  <c:v>0.0</c:v>
                </c:pt>
                <c:pt idx="44" formatCode="General">
                  <c:v>0.0</c:v>
                </c:pt>
                <c:pt idx="45" formatCode="General">
                  <c:v>0.0</c:v>
                </c:pt>
                <c:pt idx="46" formatCode="General">
                  <c:v>0.0</c:v>
                </c:pt>
                <c:pt idx="47" formatCode="General">
                  <c:v>0.0</c:v>
                </c:pt>
                <c:pt idx="48" formatCode="General">
                  <c:v>0.0</c:v>
                </c:pt>
                <c:pt idx="49" formatCode="General">
                  <c:v>0.0</c:v>
                </c:pt>
              </c:numCache>
            </c:numRef>
          </c:val>
        </c:ser>
        <c:ser>
          <c:idx val="3"/>
          <c:order val="3"/>
          <c:tx>
            <c:strRef>
              <c:f>Selskapsobligasjoner!$DC$124</c:f>
              <c:strCache>
                <c:ptCount val="1"/>
                <c:pt idx="0">
                  <c:v>Barclays Corporate Bonds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Selskapsobligasjoner!$CY$125:$CY$174</c:f>
              <c:numCache>
                <c:formatCode>0.000</c:formatCode>
                <c:ptCount val="50"/>
                <c:pt idx="0">
                  <c:v>0.110876545414886</c:v>
                </c:pt>
                <c:pt idx="1">
                  <c:v>0.112943351455337</c:v>
                </c:pt>
                <c:pt idx="2">
                  <c:v>0.115010157495857</c:v>
                </c:pt>
                <c:pt idx="3">
                  <c:v>0.117076963536377</c:v>
                </c:pt>
                <c:pt idx="4">
                  <c:v>0.119143769576897</c:v>
                </c:pt>
                <c:pt idx="5">
                  <c:v>0.121210575617417</c:v>
                </c:pt>
                <c:pt idx="6">
                  <c:v>0.123277381657935</c:v>
                </c:pt>
                <c:pt idx="7">
                  <c:v>0.125344187698454</c:v>
                </c:pt>
                <c:pt idx="8">
                  <c:v>0.127410993738972</c:v>
                </c:pt>
                <c:pt idx="9">
                  <c:v>0.12947779977948</c:v>
                </c:pt>
                <c:pt idx="10">
                  <c:v>0.131544605819985</c:v>
                </c:pt>
                <c:pt idx="11">
                  <c:v>0.13361141186049</c:v>
                </c:pt>
                <c:pt idx="12">
                  <c:v>0.135678217900994</c:v>
                </c:pt>
                <c:pt idx="13">
                  <c:v>0.137745023941499</c:v>
                </c:pt>
                <c:pt idx="14">
                  <c:v>0.139811829982003</c:v>
                </c:pt>
                <c:pt idx="15">
                  <c:v>0.141878636022508</c:v>
                </c:pt>
                <c:pt idx="16">
                  <c:v>0.143945442063013</c:v>
                </c:pt>
                <c:pt idx="17">
                  <c:v>0.146012248103517</c:v>
                </c:pt>
                <c:pt idx="18">
                  <c:v>0.148079054144022</c:v>
                </c:pt>
                <c:pt idx="19">
                  <c:v>0.150145860184526</c:v>
                </c:pt>
                <c:pt idx="20">
                  <c:v>0.152212666225031</c:v>
                </c:pt>
                <c:pt idx="21">
                  <c:v>0.154279472265536</c:v>
                </c:pt>
                <c:pt idx="22">
                  <c:v>0.15634627830604</c:v>
                </c:pt>
                <c:pt idx="23">
                  <c:v>0.158413084346545</c:v>
                </c:pt>
                <c:pt idx="24">
                  <c:v>0.160479890387049</c:v>
                </c:pt>
                <c:pt idx="25">
                  <c:v>0.162546696427554</c:v>
                </c:pt>
                <c:pt idx="26">
                  <c:v>0.164613502468059</c:v>
                </c:pt>
                <c:pt idx="27">
                  <c:v>0.166680308508563</c:v>
                </c:pt>
                <c:pt idx="28">
                  <c:v>0.168747114549068</c:v>
                </c:pt>
                <c:pt idx="29">
                  <c:v>0.170813920589572</c:v>
                </c:pt>
                <c:pt idx="30">
                  <c:v>0.172880726630077</c:v>
                </c:pt>
                <c:pt idx="31">
                  <c:v>0.174947532670582</c:v>
                </c:pt>
                <c:pt idx="32">
                  <c:v>0.177014338711086</c:v>
                </c:pt>
                <c:pt idx="33">
                  <c:v>0.179081144751591</c:v>
                </c:pt>
                <c:pt idx="34">
                  <c:v>0.181147950792095</c:v>
                </c:pt>
                <c:pt idx="35">
                  <c:v>0.1832147568326</c:v>
                </c:pt>
                <c:pt idx="36">
                  <c:v>0.185281562873105</c:v>
                </c:pt>
                <c:pt idx="37">
                  <c:v>0.187348368913609</c:v>
                </c:pt>
                <c:pt idx="38">
                  <c:v>0.189415174954114</c:v>
                </c:pt>
                <c:pt idx="39">
                  <c:v>0.191481980994618</c:v>
                </c:pt>
                <c:pt idx="40">
                  <c:v>0.193548787035123</c:v>
                </c:pt>
                <c:pt idx="41">
                  <c:v>0.195615593075628</c:v>
                </c:pt>
                <c:pt idx="42">
                  <c:v>0.197682399116132</c:v>
                </c:pt>
                <c:pt idx="43">
                  <c:v>0.199749205156637</c:v>
                </c:pt>
                <c:pt idx="44">
                  <c:v>0.201816011197141</c:v>
                </c:pt>
                <c:pt idx="45">
                  <c:v>0.203882817237646</c:v>
                </c:pt>
                <c:pt idx="46">
                  <c:v>0.205949623278151</c:v>
                </c:pt>
                <c:pt idx="47">
                  <c:v>0.208016429318655</c:v>
                </c:pt>
                <c:pt idx="48">
                  <c:v>0.21008323535916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Selskapsobligasjoner!$DC$125:$DC$174</c:f>
              <c:numCache>
                <c:formatCode>General</c:formatCode>
                <c:ptCount val="50"/>
                <c:pt idx="0">
                  <c:v>0.607741572942246</c:v>
                </c:pt>
                <c:pt idx="1">
                  <c:v>0.595338683698906</c:v>
                </c:pt>
                <c:pt idx="2">
                  <c:v>0.582935794455146</c:v>
                </c:pt>
                <c:pt idx="3">
                  <c:v>0.570532905211386</c:v>
                </c:pt>
                <c:pt idx="4">
                  <c:v>0.558130015967626</c:v>
                </c:pt>
                <c:pt idx="5">
                  <c:v>0.545727126723868</c:v>
                </c:pt>
                <c:pt idx="6">
                  <c:v>0.533324237480114</c:v>
                </c:pt>
                <c:pt idx="7">
                  <c:v>0.520921348236359</c:v>
                </c:pt>
                <c:pt idx="8">
                  <c:v>0.508518458992605</c:v>
                </c:pt>
                <c:pt idx="9">
                  <c:v>0.496115569748904</c:v>
                </c:pt>
                <c:pt idx="10">
                  <c:v>0.483712680505225</c:v>
                </c:pt>
                <c:pt idx="11">
                  <c:v>0.471309791261665</c:v>
                </c:pt>
                <c:pt idx="12">
                  <c:v>0.458906902018014</c:v>
                </c:pt>
                <c:pt idx="13">
                  <c:v>0.446504012774362</c:v>
                </c:pt>
                <c:pt idx="14">
                  <c:v>0.434101123530712</c:v>
                </c:pt>
                <c:pt idx="15">
                  <c:v>0.421698234287061</c:v>
                </c:pt>
                <c:pt idx="16">
                  <c:v>0.409295345043411</c:v>
                </c:pt>
                <c:pt idx="17">
                  <c:v>0.396892455799759</c:v>
                </c:pt>
                <c:pt idx="18">
                  <c:v>0.384489566556109</c:v>
                </c:pt>
                <c:pt idx="19">
                  <c:v>0.372086677312458</c:v>
                </c:pt>
                <c:pt idx="20">
                  <c:v>0.359683788068811</c:v>
                </c:pt>
                <c:pt idx="21">
                  <c:v>0.347280898825161</c:v>
                </c:pt>
                <c:pt idx="22">
                  <c:v>0.334878009581509</c:v>
                </c:pt>
                <c:pt idx="23">
                  <c:v>0.322475120337858</c:v>
                </c:pt>
                <c:pt idx="24">
                  <c:v>0.310072231094208</c:v>
                </c:pt>
                <c:pt idx="25">
                  <c:v>0.297669341850557</c:v>
                </c:pt>
                <c:pt idx="26">
                  <c:v>0.285266452606906</c:v>
                </c:pt>
                <c:pt idx="27">
                  <c:v>0.272863563363255</c:v>
                </c:pt>
                <c:pt idx="28">
                  <c:v>0.260460674119604</c:v>
                </c:pt>
                <c:pt idx="29">
                  <c:v>0.248057784875953</c:v>
                </c:pt>
                <c:pt idx="30">
                  <c:v>0.235654895632302</c:v>
                </c:pt>
                <c:pt idx="31">
                  <c:v>0.223252006388651</c:v>
                </c:pt>
                <c:pt idx="32">
                  <c:v>0.210849117145</c:v>
                </c:pt>
                <c:pt idx="33">
                  <c:v>0.198446227901349</c:v>
                </c:pt>
                <c:pt idx="34">
                  <c:v>0.186043338657698</c:v>
                </c:pt>
                <c:pt idx="35">
                  <c:v>0.173640449414047</c:v>
                </c:pt>
                <c:pt idx="36">
                  <c:v>0.161237560170396</c:v>
                </c:pt>
                <c:pt idx="37">
                  <c:v>0.148834670926745</c:v>
                </c:pt>
                <c:pt idx="38">
                  <c:v>0.136431781683094</c:v>
                </c:pt>
                <c:pt idx="39">
                  <c:v>0.124028892439443</c:v>
                </c:pt>
                <c:pt idx="40">
                  <c:v>0.111626003195792</c:v>
                </c:pt>
                <c:pt idx="41">
                  <c:v>0.0992231139521416</c:v>
                </c:pt>
                <c:pt idx="42">
                  <c:v>0.086820224708491</c:v>
                </c:pt>
                <c:pt idx="43">
                  <c:v>0.0744173354648399</c:v>
                </c:pt>
                <c:pt idx="44">
                  <c:v>0.0620144462211888</c:v>
                </c:pt>
                <c:pt idx="45">
                  <c:v>0.0496115569775383</c:v>
                </c:pt>
                <c:pt idx="46">
                  <c:v>0.0372086677338869</c:v>
                </c:pt>
                <c:pt idx="47">
                  <c:v>0.0248057784902358</c:v>
                </c:pt>
                <c:pt idx="48">
                  <c:v>0.0124028892465855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Selskapsobligasjoner!$DD$124</c:f>
              <c:strCache>
                <c:ptCount val="1"/>
                <c:pt idx="0">
                  <c:v>Retail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Selskapsobligasjoner!$CY$125:$CY$174</c:f>
              <c:numCache>
                <c:formatCode>0.000</c:formatCode>
                <c:ptCount val="50"/>
                <c:pt idx="0">
                  <c:v>0.110876545414886</c:v>
                </c:pt>
                <c:pt idx="1">
                  <c:v>0.112943351455337</c:v>
                </c:pt>
                <c:pt idx="2">
                  <c:v>0.115010157495857</c:v>
                </c:pt>
                <c:pt idx="3">
                  <c:v>0.117076963536377</c:v>
                </c:pt>
                <c:pt idx="4">
                  <c:v>0.119143769576897</c:v>
                </c:pt>
                <c:pt idx="5">
                  <c:v>0.121210575617417</c:v>
                </c:pt>
                <c:pt idx="6">
                  <c:v>0.123277381657935</c:v>
                </c:pt>
                <c:pt idx="7">
                  <c:v>0.125344187698454</c:v>
                </c:pt>
                <c:pt idx="8">
                  <c:v>0.127410993738972</c:v>
                </c:pt>
                <c:pt idx="9">
                  <c:v>0.12947779977948</c:v>
                </c:pt>
                <c:pt idx="10">
                  <c:v>0.131544605819985</c:v>
                </c:pt>
                <c:pt idx="11">
                  <c:v>0.13361141186049</c:v>
                </c:pt>
                <c:pt idx="12">
                  <c:v>0.135678217900994</c:v>
                </c:pt>
                <c:pt idx="13">
                  <c:v>0.137745023941499</c:v>
                </c:pt>
                <c:pt idx="14">
                  <c:v>0.139811829982003</c:v>
                </c:pt>
                <c:pt idx="15">
                  <c:v>0.141878636022508</c:v>
                </c:pt>
                <c:pt idx="16">
                  <c:v>0.143945442063013</c:v>
                </c:pt>
                <c:pt idx="17">
                  <c:v>0.146012248103517</c:v>
                </c:pt>
                <c:pt idx="18">
                  <c:v>0.148079054144022</c:v>
                </c:pt>
                <c:pt idx="19">
                  <c:v>0.150145860184526</c:v>
                </c:pt>
                <c:pt idx="20">
                  <c:v>0.152212666225031</c:v>
                </c:pt>
                <c:pt idx="21">
                  <c:v>0.154279472265536</c:v>
                </c:pt>
                <c:pt idx="22">
                  <c:v>0.15634627830604</c:v>
                </c:pt>
                <c:pt idx="23">
                  <c:v>0.158413084346545</c:v>
                </c:pt>
                <c:pt idx="24">
                  <c:v>0.160479890387049</c:v>
                </c:pt>
                <c:pt idx="25">
                  <c:v>0.162546696427554</c:v>
                </c:pt>
                <c:pt idx="26">
                  <c:v>0.164613502468059</c:v>
                </c:pt>
                <c:pt idx="27">
                  <c:v>0.166680308508563</c:v>
                </c:pt>
                <c:pt idx="28">
                  <c:v>0.168747114549068</c:v>
                </c:pt>
                <c:pt idx="29">
                  <c:v>0.170813920589572</c:v>
                </c:pt>
                <c:pt idx="30">
                  <c:v>0.172880726630077</c:v>
                </c:pt>
                <c:pt idx="31">
                  <c:v>0.174947532670582</c:v>
                </c:pt>
                <c:pt idx="32">
                  <c:v>0.177014338711086</c:v>
                </c:pt>
                <c:pt idx="33">
                  <c:v>0.179081144751591</c:v>
                </c:pt>
                <c:pt idx="34">
                  <c:v>0.181147950792095</c:v>
                </c:pt>
                <c:pt idx="35">
                  <c:v>0.1832147568326</c:v>
                </c:pt>
                <c:pt idx="36">
                  <c:v>0.185281562873105</c:v>
                </c:pt>
                <c:pt idx="37">
                  <c:v>0.187348368913609</c:v>
                </c:pt>
                <c:pt idx="38">
                  <c:v>0.189415174954114</c:v>
                </c:pt>
                <c:pt idx="39">
                  <c:v>0.191481980994618</c:v>
                </c:pt>
                <c:pt idx="40">
                  <c:v>0.193548787035123</c:v>
                </c:pt>
                <c:pt idx="41">
                  <c:v>0.195615593075628</c:v>
                </c:pt>
                <c:pt idx="42">
                  <c:v>0.197682399116132</c:v>
                </c:pt>
                <c:pt idx="43">
                  <c:v>0.199749205156637</c:v>
                </c:pt>
                <c:pt idx="44">
                  <c:v>0.201816011197141</c:v>
                </c:pt>
                <c:pt idx="45">
                  <c:v>0.203882817237646</c:v>
                </c:pt>
                <c:pt idx="46">
                  <c:v>0.205949623278151</c:v>
                </c:pt>
                <c:pt idx="47">
                  <c:v>0.208016429318655</c:v>
                </c:pt>
                <c:pt idx="48">
                  <c:v>0.21008323535916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Selskapsobligasjoner!$DD$125:$DD$174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 formatCode="0.00E+00">
                  <c:v>0.0</c:v>
                </c:pt>
                <c:pt idx="13" formatCode="0.00E+00">
                  <c:v>0.0</c:v>
                </c:pt>
                <c:pt idx="14" formatCode="0.00E+00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Selskapsobligasjoner!$DE$124</c:f>
              <c:strCache>
                <c:ptCount val="1"/>
                <c:pt idx="0">
                  <c:v>Office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Selskapsobligasjoner!$CY$125:$CY$174</c:f>
              <c:numCache>
                <c:formatCode>0.000</c:formatCode>
                <c:ptCount val="50"/>
                <c:pt idx="0">
                  <c:v>0.110876545414886</c:v>
                </c:pt>
                <c:pt idx="1">
                  <c:v>0.112943351455337</c:v>
                </c:pt>
                <c:pt idx="2">
                  <c:v>0.115010157495857</c:v>
                </c:pt>
                <c:pt idx="3">
                  <c:v>0.117076963536377</c:v>
                </c:pt>
                <c:pt idx="4">
                  <c:v>0.119143769576897</c:v>
                </c:pt>
                <c:pt idx="5">
                  <c:v>0.121210575617417</c:v>
                </c:pt>
                <c:pt idx="6">
                  <c:v>0.123277381657935</c:v>
                </c:pt>
                <c:pt idx="7">
                  <c:v>0.125344187698454</c:v>
                </c:pt>
                <c:pt idx="8">
                  <c:v>0.127410993738972</c:v>
                </c:pt>
                <c:pt idx="9">
                  <c:v>0.12947779977948</c:v>
                </c:pt>
                <c:pt idx="10">
                  <c:v>0.131544605819985</c:v>
                </c:pt>
                <c:pt idx="11">
                  <c:v>0.13361141186049</c:v>
                </c:pt>
                <c:pt idx="12">
                  <c:v>0.135678217900994</c:v>
                </c:pt>
                <c:pt idx="13">
                  <c:v>0.137745023941499</c:v>
                </c:pt>
                <c:pt idx="14">
                  <c:v>0.139811829982003</c:v>
                </c:pt>
                <c:pt idx="15">
                  <c:v>0.141878636022508</c:v>
                </c:pt>
                <c:pt idx="16">
                  <c:v>0.143945442063013</c:v>
                </c:pt>
                <c:pt idx="17">
                  <c:v>0.146012248103517</c:v>
                </c:pt>
                <c:pt idx="18">
                  <c:v>0.148079054144022</c:v>
                </c:pt>
                <c:pt idx="19">
                  <c:v>0.150145860184526</c:v>
                </c:pt>
                <c:pt idx="20">
                  <c:v>0.152212666225031</c:v>
                </c:pt>
                <c:pt idx="21">
                  <c:v>0.154279472265536</c:v>
                </c:pt>
                <c:pt idx="22">
                  <c:v>0.15634627830604</c:v>
                </c:pt>
                <c:pt idx="23">
                  <c:v>0.158413084346545</c:v>
                </c:pt>
                <c:pt idx="24">
                  <c:v>0.160479890387049</c:v>
                </c:pt>
                <c:pt idx="25">
                  <c:v>0.162546696427554</c:v>
                </c:pt>
                <c:pt idx="26">
                  <c:v>0.164613502468059</c:v>
                </c:pt>
                <c:pt idx="27">
                  <c:v>0.166680308508563</c:v>
                </c:pt>
                <c:pt idx="28">
                  <c:v>0.168747114549068</c:v>
                </c:pt>
                <c:pt idx="29">
                  <c:v>0.170813920589572</c:v>
                </c:pt>
                <c:pt idx="30">
                  <c:v>0.172880726630077</c:v>
                </c:pt>
                <c:pt idx="31">
                  <c:v>0.174947532670582</c:v>
                </c:pt>
                <c:pt idx="32">
                  <c:v>0.177014338711086</c:v>
                </c:pt>
                <c:pt idx="33">
                  <c:v>0.179081144751591</c:v>
                </c:pt>
                <c:pt idx="34">
                  <c:v>0.181147950792095</c:v>
                </c:pt>
                <c:pt idx="35">
                  <c:v>0.1832147568326</c:v>
                </c:pt>
                <c:pt idx="36">
                  <c:v>0.185281562873105</c:v>
                </c:pt>
                <c:pt idx="37">
                  <c:v>0.187348368913609</c:v>
                </c:pt>
                <c:pt idx="38">
                  <c:v>0.189415174954114</c:v>
                </c:pt>
                <c:pt idx="39">
                  <c:v>0.191481980994618</c:v>
                </c:pt>
                <c:pt idx="40">
                  <c:v>0.193548787035123</c:v>
                </c:pt>
                <c:pt idx="41">
                  <c:v>0.195615593075628</c:v>
                </c:pt>
                <c:pt idx="42">
                  <c:v>0.197682399116132</c:v>
                </c:pt>
                <c:pt idx="43">
                  <c:v>0.199749205156637</c:v>
                </c:pt>
                <c:pt idx="44">
                  <c:v>0.201816011197141</c:v>
                </c:pt>
                <c:pt idx="45">
                  <c:v>0.203882817237646</c:v>
                </c:pt>
                <c:pt idx="46">
                  <c:v>0.205949623278151</c:v>
                </c:pt>
                <c:pt idx="47">
                  <c:v>0.208016429318655</c:v>
                </c:pt>
                <c:pt idx="48">
                  <c:v>0.21008323535916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Selskapsobligasjoner!$DE$125:$DE$174</c:f>
              <c:numCache>
                <c:formatCode>0.00E+00</c:formatCode>
                <c:ptCount val="50"/>
                <c:pt idx="0">
                  <c:v>0.0</c:v>
                </c:pt>
                <c:pt idx="1">
                  <c:v>0.0</c:v>
                </c:pt>
                <c:pt idx="2" formatCode="General">
                  <c:v>0.0</c:v>
                </c:pt>
                <c:pt idx="3" formatCode="General">
                  <c:v>0.0</c:v>
                </c:pt>
                <c:pt idx="4" formatCode="General">
                  <c:v>0.0</c:v>
                </c:pt>
                <c:pt idx="5" formatCode="General">
                  <c:v>0.0</c:v>
                </c:pt>
                <c:pt idx="6" formatCode="General">
                  <c:v>0.0</c:v>
                </c:pt>
                <c:pt idx="7" formatCode="General">
                  <c:v>0.0</c:v>
                </c:pt>
                <c:pt idx="8" formatCode="General">
                  <c:v>0.0</c:v>
                </c:pt>
                <c:pt idx="9" formatCode="General">
                  <c:v>0.0</c:v>
                </c:pt>
                <c:pt idx="10" formatCode="General">
                  <c:v>0.0</c:v>
                </c:pt>
                <c:pt idx="11" formatCode="General">
                  <c:v>0.0</c:v>
                </c:pt>
                <c:pt idx="12" formatCode="General">
                  <c:v>0.0</c:v>
                </c:pt>
                <c:pt idx="13" formatCode="General">
                  <c:v>0.0</c:v>
                </c:pt>
                <c:pt idx="14" formatCode="General">
                  <c:v>0.0</c:v>
                </c:pt>
                <c:pt idx="15" formatCode="General">
                  <c:v>0.0</c:v>
                </c:pt>
                <c:pt idx="16" formatCode="General">
                  <c:v>0.0</c:v>
                </c:pt>
                <c:pt idx="17" formatCode="General">
                  <c:v>0.0</c:v>
                </c:pt>
                <c:pt idx="18" formatCode="General">
                  <c:v>0.0</c:v>
                </c:pt>
                <c:pt idx="19" formatCode="General">
                  <c:v>0.0</c:v>
                </c:pt>
                <c:pt idx="20" formatCode="General">
                  <c:v>0.0</c:v>
                </c:pt>
                <c:pt idx="21" formatCode="General">
                  <c:v>0.0</c:v>
                </c:pt>
                <c:pt idx="22" formatCode="General">
                  <c:v>0.0</c:v>
                </c:pt>
                <c:pt idx="23" formatCode="General">
                  <c:v>0.0</c:v>
                </c:pt>
                <c:pt idx="24" formatCode="General">
                  <c:v>0.0</c:v>
                </c:pt>
                <c:pt idx="25" formatCode="General">
                  <c:v>0.0</c:v>
                </c:pt>
                <c:pt idx="26" formatCode="General">
                  <c:v>0.0</c:v>
                </c:pt>
                <c:pt idx="27" formatCode="General">
                  <c:v>0.0</c:v>
                </c:pt>
                <c:pt idx="28" formatCode="General">
                  <c:v>0.0</c:v>
                </c:pt>
                <c:pt idx="29" formatCode="General">
                  <c:v>0.0</c:v>
                </c:pt>
                <c:pt idx="30" formatCode="General">
                  <c:v>0.0</c:v>
                </c:pt>
                <c:pt idx="31" formatCode="General">
                  <c:v>0.0</c:v>
                </c:pt>
                <c:pt idx="32" formatCode="General">
                  <c:v>0.0</c:v>
                </c:pt>
                <c:pt idx="33" formatCode="General">
                  <c:v>0.0</c:v>
                </c:pt>
                <c:pt idx="34" formatCode="General">
                  <c:v>0.0</c:v>
                </c:pt>
                <c:pt idx="35" formatCode="General">
                  <c:v>0.0</c:v>
                </c:pt>
                <c:pt idx="36" formatCode="General">
                  <c:v>0.0</c:v>
                </c:pt>
                <c:pt idx="37" formatCode="General">
                  <c:v>0.0</c:v>
                </c:pt>
                <c:pt idx="38" formatCode="General">
                  <c:v>0.0</c:v>
                </c:pt>
                <c:pt idx="39" formatCode="General">
                  <c:v>0.0</c:v>
                </c:pt>
                <c:pt idx="40" formatCode="General">
                  <c:v>0.0</c:v>
                </c:pt>
                <c:pt idx="41" formatCode="General">
                  <c:v>0.0</c:v>
                </c:pt>
                <c:pt idx="42" formatCode="General">
                  <c:v>0.0</c:v>
                </c:pt>
                <c:pt idx="43" formatCode="General">
                  <c:v>0.0</c:v>
                </c:pt>
                <c:pt idx="44" formatCode="General">
                  <c:v>0.0</c:v>
                </c:pt>
                <c:pt idx="45" formatCode="General">
                  <c:v>0.0</c:v>
                </c:pt>
                <c:pt idx="46" formatCode="General">
                  <c:v>0.0</c:v>
                </c:pt>
                <c:pt idx="47" formatCode="General">
                  <c:v>0.0</c:v>
                </c:pt>
                <c:pt idx="48" formatCode="General">
                  <c:v>0.0</c:v>
                </c:pt>
                <c:pt idx="49" formatCode="General">
                  <c:v>0.0</c:v>
                </c:pt>
              </c:numCache>
            </c:numRef>
          </c:val>
        </c:ser>
        <c:ser>
          <c:idx val="6"/>
          <c:order val="6"/>
          <c:tx>
            <c:strRef>
              <c:f>Selskapsobligasjoner!$DF$124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Selskapsobligasjoner!$CY$125:$CY$174</c:f>
              <c:numCache>
                <c:formatCode>0.000</c:formatCode>
                <c:ptCount val="50"/>
                <c:pt idx="0">
                  <c:v>0.110876545414886</c:v>
                </c:pt>
                <c:pt idx="1">
                  <c:v>0.112943351455337</c:v>
                </c:pt>
                <c:pt idx="2">
                  <c:v>0.115010157495857</c:v>
                </c:pt>
                <c:pt idx="3">
                  <c:v>0.117076963536377</c:v>
                </c:pt>
                <c:pt idx="4">
                  <c:v>0.119143769576897</c:v>
                </c:pt>
                <c:pt idx="5">
                  <c:v>0.121210575617417</c:v>
                </c:pt>
                <c:pt idx="6">
                  <c:v>0.123277381657935</c:v>
                </c:pt>
                <c:pt idx="7">
                  <c:v>0.125344187698454</c:v>
                </c:pt>
                <c:pt idx="8">
                  <c:v>0.127410993738972</c:v>
                </c:pt>
                <c:pt idx="9">
                  <c:v>0.12947779977948</c:v>
                </c:pt>
                <c:pt idx="10">
                  <c:v>0.131544605819985</c:v>
                </c:pt>
                <c:pt idx="11">
                  <c:v>0.13361141186049</c:v>
                </c:pt>
                <c:pt idx="12">
                  <c:v>0.135678217900994</c:v>
                </c:pt>
                <c:pt idx="13">
                  <c:v>0.137745023941499</c:v>
                </c:pt>
                <c:pt idx="14">
                  <c:v>0.139811829982003</c:v>
                </c:pt>
                <c:pt idx="15">
                  <c:v>0.141878636022508</c:v>
                </c:pt>
                <c:pt idx="16">
                  <c:v>0.143945442063013</c:v>
                </c:pt>
                <c:pt idx="17">
                  <c:v>0.146012248103517</c:v>
                </c:pt>
                <c:pt idx="18">
                  <c:v>0.148079054144022</c:v>
                </c:pt>
                <c:pt idx="19">
                  <c:v>0.150145860184526</c:v>
                </c:pt>
                <c:pt idx="20">
                  <c:v>0.152212666225031</c:v>
                </c:pt>
                <c:pt idx="21">
                  <c:v>0.154279472265536</c:v>
                </c:pt>
                <c:pt idx="22">
                  <c:v>0.15634627830604</c:v>
                </c:pt>
                <c:pt idx="23">
                  <c:v>0.158413084346545</c:v>
                </c:pt>
                <c:pt idx="24">
                  <c:v>0.160479890387049</c:v>
                </c:pt>
                <c:pt idx="25">
                  <c:v>0.162546696427554</c:v>
                </c:pt>
                <c:pt idx="26">
                  <c:v>0.164613502468059</c:v>
                </c:pt>
                <c:pt idx="27">
                  <c:v>0.166680308508563</c:v>
                </c:pt>
                <c:pt idx="28">
                  <c:v>0.168747114549068</c:v>
                </c:pt>
                <c:pt idx="29">
                  <c:v>0.170813920589572</c:v>
                </c:pt>
                <c:pt idx="30">
                  <c:v>0.172880726630077</c:v>
                </c:pt>
                <c:pt idx="31">
                  <c:v>0.174947532670582</c:v>
                </c:pt>
                <c:pt idx="32">
                  <c:v>0.177014338711086</c:v>
                </c:pt>
                <c:pt idx="33">
                  <c:v>0.179081144751591</c:v>
                </c:pt>
                <c:pt idx="34">
                  <c:v>0.181147950792095</c:v>
                </c:pt>
                <c:pt idx="35">
                  <c:v>0.1832147568326</c:v>
                </c:pt>
                <c:pt idx="36">
                  <c:v>0.185281562873105</c:v>
                </c:pt>
                <c:pt idx="37">
                  <c:v>0.187348368913609</c:v>
                </c:pt>
                <c:pt idx="38">
                  <c:v>0.189415174954114</c:v>
                </c:pt>
                <c:pt idx="39">
                  <c:v>0.191481980994618</c:v>
                </c:pt>
                <c:pt idx="40">
                  <c:v>0.193548787035123</c:v>
                </c:pt>
                <c:pt idx="41">
                  <c:v>0.195615593075628</c:v>
                </c:pt>
                <c:pt idx="42">
                  <c:v>0.197682399116132</c:v>
                </c:pt>
                <c:pt idx="43">
                  <c:v>0.199749205156637</c:v>
                </c:pt>
                <c:pt idx="44">
                  <c:v>0.201816011197141</c:v>
                </c:pt>
                <c:pt idx="45">
                  <c:v>0.203882817237646</c:v>
                </c:pt>
                <c:pt idx="46">
                  <c:v>0.205949623278151</c:v>
                </c:pt>
                <c:pt idx="47">
                  <c:v>0.208016429318655</c:v>
                </c:pt>
                <c:pt idx="48">
                  <c:v>0.21008323535916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Selskapsobligasjoner!$DF$125:$DF$174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 formatCode="0.00E+00">
                  <c:v>0.0</c:v>
                </c:pt>
                <c:pt idx="11" formatCode="0.00E+00">
                  <c:v>0.0</c:v>
                </c:pt>
                <c:pt idx="12" formatCode="0.00E+00">
                  <c:v>0.0</c:v>
                </c:pt>
                <c:pt idx="13" formatCode="0.00E+00">
                  <c:v>0.0</c:v>
                </c:pt>
                <c:pt idx="14" formatCode="0.00E+00">
                  <c:v>0.0</c:v>
                </c:pt>
                <c:pt idx="15" formatCode="0.00E+00">
                  <c:v>0.0</c:v>
                </c:pt>
                <c:pt idx="16" formatCode="0.00E+00">
                  <c:v>0.0</c:v>
                </c:pt>
                <c:pt idx="17" formatCode="0.00E+00">
                  <c:v>0.0</c:v>
                </c:pt>
                <c:pt idx="18" formatCode="0.00E+00">
                  <c:v>0.0</c:v>
                </c:pt>
                <c:pt idx="19" formatCode="0.00E+00">
                  <c:v>0.0</c:v>
                </c:pt>
                <c:pt idx="20" formatCode="0.00E+00">
                  <c:v>0.0</c:v>
                </c:pt>
                <c:pt idx="21" formatCode="0.00E+00">
                  <c:v>0.0</c:v>
                </c:pt>
                <c:pt idx="22" formatCode="0.00E+00">
                  <c:v>0.0</c:v>
                </c:pt>
                <c:pt idx="23" formatCode="0.00E+00">
                  <c:v>0.0</c:v>
                </c:pt>
                <c:pt idx="24" formatCode="0.00E+00">
                  <c:v>0.0</c:v>
                </c:pt>
                <c:pt idx="25" formatCode="0.00E+00">
                  <c:v>0.0</c:v>
                </c:pt>
                <c:pt idx="26" formatCode="0.00E+00">
                  <c:v>0.0</c:v>
                </c:pt>
                <c:pt idx="27" formatCode="0.00E+00">
                  <c:v>0.0</c:v>
                </c:pt>
                <c:pt idx="28" formatCode="0.00E+00">
                  <c:v>0.0</c:v>
                </c:pt>
                <c:pt idx="29" formatCode="0.00E+00">
                  <c:v>0.0</c:v>
                </c:pt>
                <c:pt idx="30" formatCode="0.00E+00">
                  <c:v>0.0</c:v>
                </c:pt>
                <c:pt idx="31" formatCode="0.00E+00">
                  <c:v>0.0</c:v>
                </c:pt>
                <c:pt idx="32" formatCode="0.00E+00">
                  <c:v>0.0</c:v>
                </c:pt>
                <c:pt idx="33" formatCode="0.00E+00">
                  <c:v>0.0</c:v>
                </c:pt>
                <c:pt idx="34" formatCode="0.00E+00">
                  <c:v>0.0</c:v>
                </c:pt>
                <c:pt idx="35" formatCode="0.00E+00">
                  <c:v>0.0</c:v>
                </c:pt>
                <c:pt idx="36" formatCode="0.00E+00">
                  <c:v>0.0</c:v>
                </c:pt>
                <c:pt idx="37" formatCode="0.00E+00">
                  <c:v>0.0</c:v>
                </c:pt>
                <c:pt idx="38" formatCode="0.00E+00">
                  <c:v>0.0</c:v>
                </c:pt>
                <c:pt idx="39" formatCode="0.00E+00">
                  <c:v>0.0</c:v>
                </c:pt>
                <c:pt idx="40" formatCode="0.00E+00">
                  <c:v>0.0</c:v>
                </c:pt>
                <c:pt idx="41" formatCode="0.00E+00">
                  <c:v>0.0</c:v>
                </c:pt>
                <c:pt idx="42" formatCode="0.00E+00">
                  <c:v>0.0</c:v>
                </c:pt>
                <c:pt idx="43" formatCode="0.00E+00">
                  <c:v>0.0</c:v>
                </c:pt>
                <c:pt idx="44" formatCode="0.00E+00">
                  <c:v>0.0</c:v>
                </c:pt>
                <c:pt idx="45" formatCode="0.00E+00">
                  <c:v>0.0</c:v>
                </c:pt>
                <c:pt idx="46" formatCode="0.00E+00">
                  <c:v>0.0</c:v>
                </c:pt>
                <c:pt idx="47" formatCode="0.00E+00">
                  <c:v>0.0</c:v>
                </c:pt>
                <c:pt idx="48" formatCode="0.00E+00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Selskapsobligasjoner!$DG$124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Selskapsobligasjoner!$CY$125:$CY$174</c:f>
              <c:numCache>
                <c:formatCode>0.000</c:formatCode>
                <c:ptCount val="50"/>
                <c:pt idx="0">
                  <c:v>0.110876545414886</c:v>
                </c:pt>
                <c:pt idx="1">
                  <c:v>0.112943351455337</c:v>
                </c:pt>
                <c:pt idx="2">
                  <c:v>0.115010157495857</c:v>
                </c:pt>
                <c:pt idx="3">
                  <c:v>0.117076963536377</c:v>
                </c:pt>
                <c:pt idx="4">
                  <c:v>0.119143769576897</c:v>
                </c:pt>
                <c:pt idx="5">
                  <c:v>0.121210575617417</c:v>
                </c:pt>
                <c:pt idx="6">
                  <c:v>0.123277381657935</c:v>
                </c:pt>
                <c:pt idx="7">
                  <c:v>0.125344187698454</c:v>
                </c:pt>
                <c:pt idx="8">
                  <c:v>0.127410993738972</c:v>
                </c:pt>
                <c:pt idx="9">
                  <c:v>0.12947779977948</c:v>
                </c:pt>
                <c:pt idx="10">
                  <c:v>0.131544605819985</c:v>
                </c:pt>
                <c:pt idx="11">
                  <c:v>0.13361141186049</c:v>
                </c:pt>
                <c:pt idx="12">
                  <c:v>0.135678217900994</c:v>
                </c:pt>
                <c:pt idx="13">
                  <c:v>0.137745023941499</c:v>
                </c:pt>
                <c:pt idx="14">
                  <c:v>0.139811829982003</c:v>
                </c:pt>
                <c:pt idx="15">
                  <c:v>0.141878636022508</c:v>
                </c:pt>
                <c:pt idx="16">
                  <c:v>0.143945442063013</c:v>
                </c:pt>
                <c:pt idx="17">
                  <c:v>0.146012248103517</c:v>
                </c:pt>
                <c:pt idx="18">
                  <c:v>0.148079054144022</c:v>
                </c:pt>
                <c:pt idx="19">
                  <c:v>0.150145860184526</c:v>
                </c:pt>
                <c:pt idx="20">
                  <c:v>0.152212666225031</c:v>
                </c:pt>
                <c:pt idx="21">
                  <c:v>0.154279472265536</c:v>
                </c:pt>
                <c:pt idx="22">
                  <c:v>0.15634627830604</c:v>
                </c:pt>
                <c:pt idx="23">
                  <c:v>0.158413084346545</c:v>
                </c:pt>
                <c:pt idx="24">
                  <c:v>0.160479890387049</c:v>
                </c:pt>
                <c:pt idx="25">
                  <c:v>0.162546696427554</c:v>
                </c:pt>
                <c:pt idx="26">
                  <c:v>0.164613502468059</c:v>
                </c:pt>
                <c:pt idx="27">
                  <c:v>0.166680308508563</c:v>
                </c:pt>
                <c:pt idx="28">
                  <c:v>0.168747114549068</c:v>
                </c:pt>
                <c:pt idx="29">
                  <c:v>0.170813920589572</c:v>
                </c:pt>
                <c:pt idx="30">
                  <c:v>0.172880726630077</c:v>
                </c:pt>
                <c:pt idx="31">
                  <c:v>0.174947532670582</c:v>
                </c:pt>
                <c:pt idx="32">
                  <c:v>0.177014338711086</c:v>
                </c:pt>
                <c:pt idx="33">
                  <c:v>0.179081144751591</c:v>
                </c:pt>
                <c:pt idx="34">
                  <c:v>0.181147950792095</c:v>
                </c:pt>
                <c:pt idx="35">
                  <c:v>0.1832147568326</c:v>
                </c:pt>
                <c:pt idx="36">
                  <c:v>0.185281562873105</c:v>
                </c:pt>
                <c:pt idx="37">
                  <c:v>0.187348368913609</c:v>
                </c:pt>
                <c:pt idx="38">
                  <c:v>0.189415174954114</c:v>
                </c:pt>
                <c:pt idx="39">
                  <c:v>0.191481980994618</c:v>
                </c:pt>
                <c:pt idx="40">
                  <c:v>0.193548787035123</c:v>
                </c:pt>
                <c:pt idx="41">
                  <c:v>0.195615593075628</c:v>
                </c:pt>
                <c:pt idx="42">
                  <c:v>0.197682399116132</c:v>
                </c:pt>
                <c:pt idx="43">
                  <c:v>0.199749205156637</c:v>
                </c:pt>
                <c:pt idx="44">
                  <c:v>0.201816011197141</c:v>
                </c:pt>
                <c:pt idx="45">
                  <c:v>0.203882817237646</c:v>
                </c:pt>
                <c:pt idx="46">
                  <c:v>0.205949623278151</c:v>
                </c:pt>
                <c:pt idx="47">
                  <c:v>0.208016429318655</c:v>
                </c:pt>
                <c:pt idx="48">
                  <c:v>0.21008323535916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Selskapsobligasjoner!$DG$125:$DG$174</c:f>
              <c:numCache>
                <c:formatCode>0.00E+00</c:formatCode>
                <c:ptCount val="50"/>
                <c:pt idx="0">
                  <c:v>9.04831765069503E-15</c:v>
                </c:pt>
                <c:pt idx="1">
                  <c:v>7.18479095662694E-15</c:v>
                </c:pt>
                <c:pt idx="2">
                  <c:v>5.2657531113276E-15</c:v>
                </c:pt>
                <c:pt idx="3">
                  <c:v>3.37403716077489E-15</c:v>
                </c:pt>
                <c:pt idx="4">
                  <c:v>1.46757606067638E-15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 formatCode="General">
                  <c:v>0.0</c:v>
                </c:pt>
                <c:pt idx="13" formatCode="General">
                  <c:v>0.0</c:v>
                </c:pt>
                <c:pt idx="14" formatCode="General">
                  <c:v>0.0</c:v>
                </c:pt>
                <c:pt idx="15" formatCode="General">
                  <c:v>0.0</c:v>
                </c:pt>
                <c:pt idx="16" formatCode="General">
                  <c:v>0.0</c:v>
                </c:pt>
                <c:pt idx="17" formatCode="General">
                  <c:v>0.0</c:v>
                </c:pt>
                <c:pt idx="18" formatCode="General">
                  <c:v>0.0</c:v>
                </c:pt>
                <c:pt idx="19" formatCode="General">
                  <c:v>0.0</c:v>
                </c:pt>
                <c:pt idx="20" formatCode="General">
                  <c:v>0.0</c:v>
                </c:pt>
                <c:pt idx="21" formatCode="General">
                  <c:v>0.0</c:v>
                </c:pt>
                <c:pt idx="22" formatCode="General">
                  <c:v>0.0</c:v>
                </c:pt>
                <c:pt idx="23" formatCode="General">
                  <c:v>0.0</c:v>
                </c:pt>
                <c:pt idx="24" formatCode="General">
                  <c:v>0.0</c:v>
                </c:pt>
                <c:pt idx="25" formatCode="General">
                  <c:v>0.0</c:v>
                </c:pt>
                <c:pt idx="26" formatCode="General">
                  <c:v>0.0</c:v>
                </c:pt>
                <c:pt idx="27" formatCode="General">
                  <c:v>0.0</c:v>
                </c:pt>
                <c:pt idx="28" formatCode="General">
                  <c:v>0.0</c:v>
                </c:pt>
                <c:pt idx="29" formatCode="General">
                  <c:v>0.0</c:v>
                </c:pt>
                <c:pt idx="30" formatCode="General">
                  <c:v>0.0</c:v>
                </c:pt>
                <c:pt idx="31" formatCode="General">
                  <c:v>0.0</c:v>
                </c:pt>
                <c:pt idx="32" formatCode="General">
                  <c:v>0.0</c:v>
                </c:pt>
                <c:pt idx="33" formatCode="General">
                  <c:v>0.0</c:v>
                </c:pt>
                <c:pt idx="34" formatCode="General">
                  <c:v>0.0</c:v>
                </c:pt>
                <c:pt idx="35" formatCode="General">
                  <c:v>0.0</c:v>
                </c:pt>
                <c:pt idx="36" formatCode="General">
                  <c:v>0.0</c:v>
                </c:pt>
                <c:pt idx="37" formatCode="General">
                  <c:v>0.0</c:v>
                </c:pt>
                <c:pt idx="38" formatCode="General">
                  <c:v>0.0</c:v>
                </c:pt>
                <c:pt idx="39" formatCode="General">
                  <c:v>0.0</c:v>
                </c:pt>
                <c:pt idx="40" formatCode="General">
                  <c:v>0.0</c:v>
                </c:pt>
                <c:pt idx="41" formatCode="General">
                  <c:v>0.0</c:v>
                </c:pt>
                <c:pt idx="42" formatCode="General">
                  <c:v>0.0</c:v>
                </c:pt>
                <c:pt idx="43" formatCode="General">
                  <c:v>0.0</c:v>
                </c:pt>
                <c:pt idx="44" formatCode="General">
                  <c:v>0.0</c:v>
                </c:pt>
                <c:pt idx="45" formatCode="General">
                  <c:v>0.0</c:v>
                </c:pt>
                <c:pt idx="46" formatCode="General">
                  <c:v>0.0</c:v>
                </c:pt>
                <c:pt idx="47" formatCode="General">
                  <c:v>0.0</c:v>
                </c:pt>
                <c:pt idx="48" formatCode="General">
                  <c:v>0.0</c:v>
                </c:pt>
                <c:pt idx="49" formatCode="General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2099607104"/>
        <c:axId val="-2106056480"/>
      </c:barChart>
      <c:catAx>
        <c:axId val="-2099607104"/>
        <c:scaling>
          <c:orientation val="minMax"/>
        </c:scaling>
        <c:delete val="0"/>
        <c:axPos val="b"/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6056480"/>
        <c:crosses val="autoZero"/>
        <c:auto val="1"/>
        <c:lblAlgn val="ctr"/>
        <c:lblOffset val="100"/>
        <c:tickLblSkip val="7"/>
        <c:noMultiLvlLbl val="0"/>
      </c:catAx>
      <c:valAx>
        <c:axId val="-2106056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9607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Selskapsobligasjoner!$DV$124</c:f>
              <c:strCache>
                <c:ptCount val="1"/>
                <c:pt idx="0">
                  <c:v>OSLO SE OBX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Selskapsobligasjoner!$DU$125:$DU$174</c:f>
              <c:numCache>
                <c:formatCode>0.000</c:formatCode>
                <c:ptCount val="50"/>
                <c:pt idx="0">
                  <c:v>0.110876545414887</c:v>
                </c:pt>
                <c:pt idx="1">
                  <c:v>0.112943351455387</c:v>
                </c:pt>
                <c:pt idx="2">
                  <c:v>0.1150101574959</c:v>
                </c:pt>
                <c:pt idx="3">
                  <c:v>0.117076963536413</c:v>
                </c:pt>
                <c:pt idx="4">
                  <c:v>0.119143769576925</c:v>
                </c:pt>
                <c:pt idx="5">
                  <c:v>0.121210575617438</c:v>
                </c:pt>
                <c:pt idx="6">
                  <c:v>0.12327738165795</c:v>
                </c:pt>
                <c:pt idx="7">
                  <c:v>0.125344187698463</c:v>
                </c:pt>
                <c:pt idx="8">
                  <c:v>0.127410993738975</c:v>
                </c:pt>
                <c:pt idx="9">
                  <c:v>0.129477799779488</c:v>
                </c:pt>
                <c:pt idx="10">
                  <c:v>0.13154460582</c:v>
                </c:pt>
                <c:pt idx="11">
                  <c:v>0.133611411860513</c:v>
                </c:pt>
                <c:pt idx="12">
                  <c:v>0.135678217901025</c:v>
                </c:pt>
                <c:pt idx="13">
                  <c:v>0.137745023941536</c:v>
                </c:pt>
                <c:pt idx="14">
                  <c:v>0.139811829982046</c:v>
                </c:pt>
                <c:pt idx="15">
                  <c:v>0.141878636022557</c:v>
                </c:pt>
                <c:pt idx="16">
                  <c:v>0.143945442063068</c:v>
                </c:pt>
                <c:pt idx="17">
                  <c:v>0.146012248103579</c:v>
                </c:pt>
                <c:pt idx="18">
                  <c:v>0.148079054144084</c:v>
                </c:pt>
                <c:pt idx="19">
                  <c:v>0.15014586018459</c:v>
                </c:pt>
                <c:pt idx="20">
                  <c:v>0.152212666225095</c:v>
                </c:pt>
                <c:pt idx="21">
                  <c:v>0.1542794722656</c:v>
                </c:pt>
                <c:pt idx="22">
                  <c:v>0.156346278306105</c:v>
                </c:pt>
                <c:pt idx="23">
                  <c:v>0.158413084346611</c:v>
                </c:pt>
                <c:pt idx="24">
                  <c:v>0.160479890387116</c:v>
                </c:pt>
                <c:pt idx="25">
                  <c:v>0.162546696427621</c:v>
                </c:pt>
                <c:pt idx="26">
                  <c:v>0.164613502468127</c:v>
                </c:pt>
                <c:pt idx="27">
                  <c:v>0.166680308508632</c:v>
                </c:pt>
                <c:pt idx="28">
                  <c:v>0.168747114549137</c:v>
                </c:pt>
                <c:pt idx="29">
                  <c:v>0.170813920589644</c:v>
                </c:pt>
                <c:pt idx="30">
                  <c:v>0.172880726630149</c:v>
                </c:pt>
                <c:pt idx="31">
                  <c:v>0.174947532670654</c:v>
                </c:pt>
                <c:pt idx="32">
                  <c:v>0.17701433871116</c:v>
                </c:pt>
                <c:pt idx="33">
                  <c:v>0.179081144751665</c:v>
                </c:pt>
                <c:pt idx="34">
                  <c:v>0.181147950792171</c:v>
                </c:pt>
                <c:pt idx="35">
                  <c:v>0.183214756832676</c:v>
                </c:pt>
                <c:pt idx="36">
                  <c:v>0.185281562873181</c:v>
                </c:pt>
                <c:pt idx="37">
                  <c:v>0.187348368913687</c:v>
                </c:pt>
                <c:pt idx="38">
                  <c:v>0.189415174954192</c:v>
                </c:pt>
                <c:pt idx="39">
                  <c:v>0.191481980994698</c:v>
                </c:pt>
                <c:pt idx="40">
                  <c:v>0.193548787035203</c:v>
                </c:pt>
                <c:pt idx="41">
                  <c:v>0.195615593075708</c:v>
                </c:pt>
                <c:pt idx="42">
                  <c:v>0.197682399116138</c:v>
                </c:pt>
                <c:pt idx="43">
                  <c:v>0.19974920515664</c:v>
                </c:pt>
                <c:pt idx="44">
                  <c:v>0.201816011197143</c:v>
                </c:pt>
                <c:pt idx="45">
                  <c:v>0.203882817237646</c:v>
                </c:pt>
                <c:pt idx="46">
                  <c:v>0.205949623278148</c:v>
                </c:pt>
                <c:pt idx="47">
                  <c:v>0.208016429318651</c:v>
                </c:pt>
                <c:pt idx="48">
                  <c:v>0.210083235359154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Selskapsobligasjoner!$DV$125:$DV$174</c:f>
              <c:numCache>
                <c:formatCode>General</c:formatCode>
                <c:ptCount val="50"/>
                <c:pt idx="0">
                  <c:v>0.392258427057702</c:v>
                </c:pt>
                <c:pt idx="1">
                  <c:v>0.404661316301349</c:v>
                </c:pt>
                <c:pt idx="2">
                  <c:v>0.417064205545073</c:v>
                </c:pt>
                <c:pt idx="3">
                  <c:v>0.429467094788793</c:v>
                </c:pt>
                <c:pt idx="4">
                  <c:v>0.441869984032513</c:v>
                </c:pt>
                <c:pt idx="5">
                  <c:v>0.454272873276249</c:v>
                </c:pt>
                <c:pt idx="6">
                  <c:v>0.466675762519969</c:v>
                </c:pt>
                <c:pt idx="7">
                  <c:v>0.479078651763688</c:v>
                </c:pt>
                <c:pt idx="8">
                  <c:v>0.491481541007409</c:v>
                </c:pt>
                <c:pt idx="9">
                  <c:v>0.503884430251129</c:v>
                </c:pt>
                <c:pt idx="10">
                  <c:v>0.516287319494849</c:v>
                </c:pt>
                <c:pt idx="11">
                  <c:v>0.528690208738563</c:v>
                </c:pt>
                <c:pt idx="12">
                  <c:v>0.541093097982281</c:v>
                </c:pt>
                <c:pt idx="13">
                  <c:v>0.553495987225989</c:v>
                </c:pt>
                <c:pt idx="14">
                  <c:v>0.565898876469698</c:v>
                </c:pt>
                <c:pt idx="15">
                  <c:v>0.578301765713405</c:v>
                </c:pt>
                <c:pt idx="16">
                  <c:v>0.590704654957114</c:v>
                </c:pt>
                <c:pt idx="17">
                  <c:v>0.603107544200822</c:v>
                </c:pt>
                <c:pt idx="18">
                  <c:v>0.615510433444504</c:v>
                </c:pt>
                <c:pt idx="19">
                  <c:v>0.62791332268818</c:v>
                </c:pt>
                <c:pt idx="20">
                  <c:v>0.640316211931854</c:v>
                </c:pt>
                <c:pt idx="21">
                  <c:v>0.652719101175529</c:v>
                </c:pt>
                <c:pt idx="22">
                  <c:v>0.665121990419204</c:v>
                </c:pt>
                <c:pt idx="23">
                  <c:v>0.677524879662879</c:v>
                </c:pt>
                <c:pt idx="24">
                  <c:v>0.689927768906554</c:v>
                </c:pt>
                <c:pt idx="25">
                  <c:v>0.702330658150228</c:v>
                </c:pt>
                <c:pt idx="26">
                  <c:v>0.714733547393903</c:v>
                </c:pt>
                <c:pt idx="27">
                  <c:v>0.727136436637578</c:v>
                </c:pt>
                <c:pt idx="28">
                  <c:v>0.739539325881253</c:v>
                </c:pt>
                <c:pt idx="29">
                  <c:v>0.751942215124932</c:v>
                </c:pt>
                <c:pt idx="30">
                  <c:v>0.764345104368606</c:v>
                </c:pt>
                <c:pt idx="31">
                  <c:v>0.776747993612282</c:v>
                </c:pt>
                <c:pt idx="32">
                  <c:v>0.789150882855958</c:v>
                </c:pt>
                <c:pt idx="33">
                  <c:v>0.801553772099632</c:v>
                </c:pt>
                <c:pt idx="34">
                  <c:v>0.813956661343307</c:v>
                </c:pt>
                <c:pt idx="35">
                  <c:v>0.826359550586982</c:v>
                </c:pt>
                <c:pt idx="36">
                  <c:v>0.838762439830658</c:v>
                </c:pt>
                <c:pt idx="37">
                  <c:v>0.851165329074333</c:v>
                </c:pt>
                <c:pt idx="38">
                  <c:v>0.863568218318008</c:v>
                </c:pt>
                <c:pt idx="39">
                  <c:v>0.875971107561683</c:v>
                </c:pt>
                <c:pt idx="40">
                  <c:v>0.888373996805358</c:v>
                </c:pt>
                <c:pt idx="41">
                  <c:v>0.900776886049034</c:v>
                </c:pt>
                <c:pt idx="42">
                  <c:v>0.913179775292239</c:v>
                </c:pt>
                <c:pt idx="43">
                  <c:v>0.925582664535897</c:v>
                </c:pt>
                <c:pt idx="44">
                  <c:v>0.937985553779555</c:v>
                </c:pt>
                <c:pt idx="45">
                  <c:v>0.950388443023214</c:v>
                </c:pt>
                <c:pt idx="46">
                  <c:v>0.962791332266872</c:v>
                </c:pt>
                <c:pt idx="47">
                  <c:v>0.97519422151053</c:v>
                </c:pt>
                <c:pt idx="48">
                  <c:v>0.987597110754188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Selskapsobligasjoner!$DW$124</c:f>
              <c:strCache>
                <c:ptCount val="1"/>
                <c:pt idx="0">
                  <c:v>OSLO SE REAL ESTATE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Selskapsobligasjoner!$DU$125:$DU$174</c:f>
              <c:numCache>
                <c:formatCode>0.000</c:formatCode>
                <c:ptCount val="50"/>
                <c:pt idx="0">
                  <c:v>0.110876545414887</c:v>
                </c:pt>
                <c:pt idx="1">
                  <c:v>0.112943351455387</c:v>
                </c:pt>
                <c:pt idx="2">
                  <c:v>0.1150101574959</c:v>
                </c:pt>
                <c:pt idx="3">
                  <c:v>0.117076963536413</c:v>
                </c:pt>
                <c:pt idx="4">
                  <c:v>0.119143769576925</c:v>
                </c:pt>
                <c:pt idx="5">
                  <c:v>0.121210575617438</c:v>
                </c:pt>
                <c:pt idx="6">
                  <c:v>0.12327738165795</c:v>
                </c:pt>
                <c:pt idx="7">
                  <c:v>0.125344187698463</c:v>
                </c:pt>
                <c:pt idx="8">
                  <c:v>0.127410993738975</c:v>
                </c:pt>
                <c:pt idx="9">
                  <c:v>0.129477799779488</c:v>
                </c:pt>
                <c:pt idx="10">
                  <c:v>0.13154460582</c:v>
                </c:pt>
                <c:pt idx="11">
                  <c:v>0.133611411860513</c:v>
                </c:pt>
                <c:pt idx="12">
                  <c:v>0.135678217901025</c:v>
                </c:pt>
                <c:pt idx="13">
                  <c:v>0.137745023941536</c:v>
                </c:pt>
                <c:pt idx="14">
                  <c:v>0.139811829982046</c:v>
                </c:pt>
                <c:pt idx="15">
                  <c:v>0.141878636022557</c:v>
                </c:pt>
                <c:pt idx="16">
                  <c:v>0.143945442063068</c:v>
                </c:pt>
                <c:pt idx="17">
                  <c:v>0.146012248103579</c:v>
                </c:pt>
                <c:pt idx="18">
                  <c:v>0.148079054144084</c:v>
                </c:pt>
                <c:pt idx="19">
                  <c:v>0.15014586018459</c:v>
                </c:pt>
                <c:pt idx="20">
                  <c:v>0.152212666225095</c:v>
                </c:pt>
                <c:pt idx="21">
                  <c:v>0.1542794722656</c:v>
                </c:pt>
                <c:pt idx="22">
                  <c:v>0.156346278306105</c:v>
                </c:pt>
                <c:pt idx="23">
                  <c:v>0.158413084346611</c:v>
                </c:pt>
                <c:pt idx="24">
                  <c:v>0.160479890387116</c:v>
                </c:pt>
                <c:pt idx="25">
                  <c:v>0.162546696427621</c:v>
                </c:pt>
                <c:pt idx="26">
                  <c:v>0.164613502468127</c:v>
                </c:pt>
                <c:pt idx="27">
                  <c:v>0.166680308508632</c:v>
                </c:pt>
                <c:pt idx="28">
                  <c:v>0.168747114549137</c:v>
                </c:pt>
                <c:pt idx="29">
                  <c:v>0.170813920589644</c:v>
                </c:pt>
                <c:pt idx="30">
                  <c:v>0.172880726630149</c:v>
                </c:pt>
                <c:pt idx="31">
                  <c:v>0.174947532670654</c:v>
                </c:pt>
                <c:pt idx="32">
                  <c:v>0.17701433871116</c:v>
                </c:pt>
                <c:pt idx="33">
                  <c:v>0.179081144751665</c:v>
                </c:pt>
                <c:pt idx="34">
                  <c:v>0.181147950792171</c:v>
                </c:pt>
                <c:pt idx="35">
                  <c:v>0.183214756832676</c:v>
                </c:pt>
                <c:pt idx="36">
                  <c:v>0.185281562873181</c:v>
                </c:pt>
                <c:pt idx="37">
                  <c:v>0.187348368913687</c:v>
                </c:pt>
                <c:pt idx="38">
                  <c:v>0.189415174954192</c:v>
                </c:pt>
                <c:pt idx="39">
                  <c:v>0.191481980994698</c:v>
                </c:pt>
                <c:pt idx="40">
                  <c:v>0.193548787035203</c:v>
                </c:pt>
                <c:pt idx="41">
                  <c:v>0.195615593075708</c:v>
                </c:pt>
                <c:pt idx="42">
                  <c:v>0.197682399116138</c:v>
                </c:pt>
                <c:pt idx="43">
                  <c:v>0.19974920515664</c:v>
                </c:pt>
                <c:pt idx="44">
                  <c:v>0.201816011197143</c:v>
                </c:pt>
                <c:pt idx="45">
                  <c:v>0.203882817237646</c:v>
                </c:pt>
                <c:pt idx="46">
                  <c:v>0.205949623278148</c:v>
                </c:pt>
                <c:pt idx="47">
                  <c:v>0.208016429318651</c:v>
                </c:pt>
                <c:pt idx="48">
                  <c:v>0.210083235359154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Selskapsobligasjoner!$DW$125:$DW$174</c:f>
              <c:numCache>
                <c:formatCode>0.00E+00</c:formatCode>
                <c:ptCount val="50"/>
                <c:pt idx="0">
                  <c:v>1.99285032920216E-14</c:v>
                </c:pt>
                <c:pt idx="1">
                  <c:v>1.87653712013791E-14</c:v>
                </c:pt>
                <c:pt idx="2">
                  <c:v>1.78855411384071E-14</c:v>
                </c:pt>
                <c:pt idx="3">
                  <c:v>1.76213210689724E-14</c:v>
                </c:pt>
                <c:pt idx="4">
                  <c:v>1.73437653128161E-14</c:v>
                </c:pt>
                <c:pt idx="5" formatCode="General">
                  <c:v>0.0</c:v>
                </c:pt>
                <c:pt idx="6" formatCode="General">
                  <c:v>0.0</c:v>
                </c:pt>
                <c:pt idx="7" formatCode="General">
                  <c:v>0.0</c:v>
                </c:pt>
                <c:pt idx="8" formatCode="General">
                  <c:v>0.0</c:v>
                </c:pt>
                <c:pt idx="9" formatCode="General">
                  <c:v>0.0</c:v>
                </c:pt>
                <c:pt idx="10" formatCode="General">
                  <c:v>0.0</c:v>
                </c:pt>
                <c:pt idx="11" formatCode="General">
                  <c:v>0.0</c:v>
                </c:pt>
                <c:pt idx="12" formatCode="General">
                  <c:v>0.0</c:v>
                </c:pt>
                <c:pt idx="13" formatCode="General">
                  <c:v>0.0</c:v>
                </c:pt>
                <c:pt idx="14" formatCode="General">
                  <c:v>0.0</c:v>
                </c:pt>
                <c:pt idx="15" formatCode="General">
                  <c:v>0.0</c:v>
                </c:pt>
                <c:pt idx="16" formatCode="General">
                  <c:v>0.0</c:v>
                </c:pt>
                <c:pt idx="17" formatCode="General">
                  <c:v>0.0</c:v>
                </c:pt>
                <c:pt idx="18" formatCode="General">
                  <c:v>0.0</c:v>
                </c:pt>
                <c:pt idx="19" formatCode="General">
                  <c:v>0.0</c:v>
                </c:pt>
                <c:pt idx="20" formatCode="General">
                  <c:v>0.0</c:v>
                </c:pt>
                <c:pt idx="21" formatCode="General">
                  <c:v>0.0</c:v>
                </c:pt>
                <c:pt idx="22" formatCode="General">
                  <c:v>0.0</c:v>
                </c:pt>
                <c:pt idx="23" formatCode="General">
                  <c:v>0.0</c:v>
                </c:pt>
                <c:pt idx="24" formatCode="General">
                  <c:v>0.0</c:v>
                </c:pt>
                <c:pt idx="25" formatCode="General">
                  <c:v>0.0</c:v>
                </c:pt>
                <c:pt idx="26" formatCode="General">
                  <c:v>0.0</c:v>
                </c:pt>
                <c:pt idx="27" formatCode="General">
                  <c:v>0.0</c:v>
                </c:pt>
                <c:pt idx="28" formatCode="General">
                  <c:v>0.0</c:v>
                </c:pt>
                <c:pt idx="29" formatCode="General">
                  <c:v>0.0</c:v>
                </c:pt>
                <c:pt idx="30" formatCode="General">
                  <c:v>0.0</c:v>
                </c:pt>
                <c:pt idx="31" formatCode="General">
                  <c:v>0.0</c:v>
                </c:pt>
                <c:pt idx="32" formatCode="General">
                  <c:v>0.0</c:v>
                </c:pt>
                <c:pt idx="33" formatCode="General">
                  <c:v>0.0</c:v>
                </c:pt>
                <c:pt idx="34" formatCode="General">
                  <c:v>0.0</c:v>
                </c:pt>
                <c:pt idx="35" formatCode="General">
                  <c:v>0.0</c:v>
                </c:pt>
                <c:pt idx="36" formatCode="General">
                  <c:v>0.0</c:v>
                </c:pt>
                <c:pt idx="37" formatCode="General">
                  <c:v>0.0</c:v>
                </c:pt>
                <c:pt idx="38" formatCode="General">
                  <c:v>0.0</c:v>
                </c:pt>
                <c:pt idx="39" formatCode="General">
                  <c:v>0.0</c:v>
                </c:pt>
                <c:pt idx="40" formatCode="General">
                  <c:v>0.0</c:v>
                </c:pt>
                <c:pt idx="41" formatCode="General">
                  <c:v>0.0</c:v>
                </c:pt>
                <c:pt idx="42" formatCode="General">
                  <c:v>0.0</c:v>
                </c:pt>
                <c:pt idx="43" formatCode="General">
                  <c:v>0.0</c:v>
                </c:pt>
                <c:pt idx="44" formatCode="General">
                  <c:v>0.0</c:v>
                </c:pt>
                <c:pt idx="45" formatCode="General">
                  <c:v>0.0</c:v>
                </c:pt>
                <c:pt idx="46" formatCode="General">
                  <c:v>0.0</c:v>
                </c:pt>
                <c:pt idx="47" formatCode="General">
                  <c:v>0.0</c:v>
                </c:pt>
                <c:pt idx="48" formatCode="General">
                  <c:v>0.0</c:v>
                </c:pt>
                <c:pt idx="49" formatCode="General">
                  <c:v>0.0</c:v>
                </c:pt>
              </c:numCache>
            </c:numRef>
          </c:val>
        </c:ser>
        <c:ser>
          <c:idx val="2"/>
          <c:order val="2"/>
          <c:tx>
            <c:strRef>
              <c:f>Selskapsobligasjoner!$DX$124</c:f>
              <c:strCache>
                <c:ptCount val="1"/>
                <c:pt idx="0">
                  <c:v>OB GVT BONDS ALL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Selskapsobligasjoner!$DU$125:$DU$174</c:f>
              <c:numCache>
                <c:formatCode>0.000</c:formatCode>
                <c:ptCount val="50"/>
                <c:pt idx="0">
                  <c:v>0.110876545414887</c:v>
                </c:pt>
                <c:pt idx="1">
                  <c:v>0.112943351455387</c:v>
                </c:pt>
                <c:pt idx="2">
                  <c:v>0.1150101574959</c:v>
                </c:pt>
                <c:pt idx="3">
                  <c:v>0.117076963536413</c:v>
                </c:pt>
                <c:pt idx="4">
                  <c:v>0.119143769576925</c:v>
                </c:pt>
                <c:pt idx="5">
                  <c:v>0.121210575617438</c:v>
                </c:pt>
                <c:pt idx="6">
                  <c:v>0.12327738165795</c:v>
                </c:pt>
                <c:pt idx="7">
                  <c:v>0.125344187698463</c:v>
                </c:pt>
                <c:pt idx="8">
                  <c:v>0.127410993738975</c:v>
                </c:pt>
                <c:pt idx="9">
                  <c:v>0.129477799779488</c:v>
                </c:pt>
                <c:pt idx="10">
                  <c:v>0.13154460582</c:v>
                </c:pt>
                <c:pt idx="11">
                  <c:v>0.133611411860513</c:v>
                </c:pt>
                <c:pt idx="12">
                  <c:v>0.135678217901025</c:v>
                </c:pt>
                <c:pt idx="13">
                  <c:v>0.137745023941536</c:v>
                </c:pt>
                <c:pt idx="14">
                  <c:v>0.139811829982046</c:v>
                </c:pt>
                <c:pt idx="15">
                  <c:v>0.141878636022557</c:v>
                </c:pt>
                <c:pt idx="16">
                  <c:v>0.143945442063068</c:v>
                </c:pt>
                <c:pt idx="17">
                  <c:v>0.146012248103579</c:v>
                </c:pt>
                <c:pt idx="18">
                  <c:v>0.148079054144084</c:v>
                </c:pt>
                <c:pt idx="19">
                  <c:v>0.15014586018459</c:v>
                </c:pt>
                <c:pt idx="20">
                  <c:v>0.152212666225095</c:v>
                </c:pt>
                <c:pt idx="21">
                  <c:v>0.1542794722656</c:v>
                </c:pt>
                <c:pt idx="22">
                  <c:v>0.156346278306105</c:v>
                </c:pt>
                <c:pt idx="23">
                  <c:v>0.158413084346611</c:v>
                </c:pt>
                <c:pt idx="24">
                  <c:v>0.160479890387116</c:v>
                </c:pt>
                <c:pt idx="25">
                  <c:v>0.162546696427621</c:v>
                </c:pt>
                <c:pt idx="26">
                  <c:v>0.164613502468127</c:v>
                </c:pt>
                <c:pt idx="27">
                  <c:v>0.166680308508632</c:v>
                </c:pt>
                <c:pt idx="28">
                  <c:v>0.168747114549137</c:v>
                </c:pt>
                <c:pt idx="29">
                  <c:v>0.170813920589644</c:v>
                </c:pt>
                <c:pt idx="30">
                  <c:v>0.172880726630149</c:v>
                </c:pt>
                <c:pt idx="31">
                  <c:v>0.174947532670654</c:v>
                </c:pt>
                <c:pt idx="32">
                  <c:v>0.17701433871116</c:v>
                </c:pt>
                <c:pt idx="33">
                  <c:v>0.179081144751665</c:v>
                </c:pt>
                <c:pt idx="34">
                  <c:v>0.181147950792171</c:v>
                </c:pt>
                <c:pt idx="35">
                  <c:v>0.183214756832676</c:v>
                </c:pt>
                <c:pt idx="36">
                  <c:v>0.185281562873181</c:v>
                </c:pt>
                <c:pt idx="37">
                  <c:v>0.187348368913687</c:v>
                </c:pt>
                <c:pt idx="38">
                  <c:v>0.189415174954192</c:v>
                </c:pt>
                <c:pt idx="39">
                  <c:v>0.191481980994698</c:v>
                </c:pt>
                <c:pt idx="40">
                  <c:v>0.193548787035203</c:v>
                </c:pt>
                <c:pt idx="41">
                  <c:v>0.195615593075708</c:v>
                </c:pt>
                <c:pt idx="42">
                  <c:v>0.197682399116138</c:v>
                </c:pt>
                <c:pt idx="43">
                  <c:v>0.19974920515664</c:v>
                </c:pt>
                <c:pt idx="44">
                  <c:v>0.201816011197143</c:v>
                </c:pt>
                <c:pt idx="45">
                  <c:v>0.203882817237646</c:v>
                </c:pt>
                <c:pt idx="46">
                  <c:v>0.205949623278148</c:v>
                </c:pt>
                <c:pt idx="47">
                  <c:v>0.208016429318651</c:v>
                </c:pt>
                <c:pt idx="48">
                  <c:v>0.210083235359154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Selskapsobligasjoner!$DX$125:$DX$174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Selskapsobligasjoner!$DY$124</c:f>
              <c:strCache>
                <c:ptCount val="1"/>
                <c:pt idx="0">
                  <c:v>Barclays Corporate Bonds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Selskapsobligasjoner!$DU$125:$DU$174</c:f>
              <c:numCache>
                <c:formatCode>0.000</c:formatCode>
                <c:ptCount val="50"/>
                <c:pt idx="0">
                  <c:v>0.110876545414887</c:v>
                </c:pt>
                <c:pt idx="1">
                  <c:v>0.112943351455387</c:v>
                </c:pt>
                <c:pt idx="2">
                  <c:v>0.1150101574959</c:v>
                </c:pt>
                <c:pt idx="3">
                  <c:v>0.117076963536413</c:v>
                </c:pt>
                <c:pt idx="4">
                  <c:v>0.119143769576925</c:v>
                </c:pt>
                <c:pt idx="5">
                  <c:v>0.121210575617438</c:v>
                </c:pt>
                <c:pt idx="6">
                  <c:v>0.12327738165795</c:v>
                </c:pt>
                <c:pt idx="7">
                  <c:v>0.125344187698463</c:v>
                </c:pt>
                <c:pt idx="8">
                  <c:v>0.127410993738975</c:v>
                </c:pt>
                <c:pt idx="9">
                  <c:v>0.129477799779488</c:v>
                </c:pt>
                <c:pt idx="10">
                  <c:v>0.13154460582</c:v>
                </c:pt>
                <c:pt idx="11">
                  <c:v>0.133611411860513</c:v>
                </c:pt>
                <c:pt idx="12">
                  <c:v>0.135678217901025</c:v>
                </c:pt>
                <c:pt idx="13">
                  <c:v>0.137745023941536</c:v>
                </c:pt>
                <c:pt idx="14">
                  <c:v>0.139811829982046</c:v>
                </c:pt>
                <c:pt idx="15">
                  <c:v>0.141878636022557</c:v>
                </c:pt>
                <c:pt idx="16">
                  <c:v>0.143945442063068</c:v>
                </c:pt>
                <c:pt idx="17">
                  <c:v>0.146012248103579</c:v>
                </c:pt>
                <c:pt idx="18">
                  <c:v>0.148079054144084</c:v>
                </c:pt>
                <c:pt idx="19">
                  <c:v>0.15014586018459</c:v>
                </c:pt>
                <c:pt idx="20">
                  <c:v>0.152212666225095</c:v>
                </c:pt>
                <c:pt idx="21">
                  <c:v>0.1542794722656</c:v>
                </c:pt>
                <c:pt idx="22">
                  <c:v>0.156346278306105</c:v>
                </c:pt>
                <c:pt idx="23">
                  <c:v>0.158413084346611</c:v>
                </c:pt>
                <c:pt idx="24">
                  <c:v>0.160479890387116</c:v>
                </c:pt>
                <c:pt idx="25">
                  <c:v>0.162546696427621</c:v>
                </c:pt>
                <c:pt idx="26">
                  <c:v>0.164613502468127</c:v>
                </c:pt>
                <c:pt idx="27">
                  <c:v>0.166680308508632</c:v>
                </c:pt>
                <c:pt idx="28">
                  <c:v>0.168747114549137</c:v>
                </c:pt>
                <c:pt idx="29">
                  <c:v>0.170813920589644</c:v>
                </c:pt>
                <c:pt idx="30">
                  <c:v>0.172880726630149</c:v>
                </c:pt>
                <c:pt idx="31">
                  <c:v>0.174947532670654</c:v>
                </c:pt>
                <c:pt idx="32">
                  <c:v>0.17701433871116</c:v>
                </c:pt>
                <c:pt idx="33">
                  <c:v>0.179081144751665</c:v>
                </c:pt>
                <c:pt idx="34">
                  <c:v>0.181147950792171</c:v>
                </c:pt>
                <c:pt idx="35">
                  <c:v>0.183214756832676</c:v>
                </c:pt>
                <c:pt idx="36">
                  <c:v>0.185281562873181</c:v>
                </c:pt>
                <c:pt idx="37">
                  <c:v>0.187348368913687</c:v>
                </c:pt>
                <c:pt idx="38">
                  <c:v>0.189415174954192</c:v>
                </c:pt>
                <c:pt idx="39">
                  <c:v>0.191481980994698</c:v>
                </c:pt>
                <c:pt idx="40">
                  <c:v>0.193548787035203</c:v>
                </c:pt>
                <c:pt idx="41">
                  <c:v>0.195615593075708</c:v>
                </c:pt>
                <c:pt idx="42">
                  <c:v>0.197682399116138</c:v>
                </c:pt>
                <c:pt idx="43">
                  <c:v>0.19974920515664</c:v>
                </c:pt>
                <c:pt idx="44">
                  <c:v>0.201816011197143</c:v>
                </c:pt>
                <c:pt idx="45">
                  <c:v>0.203882817237646</c:v>
                </c:pt>
                <c:pt idx="46">
                  <c:v>0.205949623278148</c:v>
                </c:pt>
                <c:pt idx="47">
                  <c:v>0.208016429318651</c:v>
                </c:pt>
                <c:pt idx="48">
                  <c:v>0.210083235359154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Selskapsobligasjoner!$DY$125:$DY$174</c:f>
              <c:numCache>
                <c:formatCode>General</c:formatCode>
                <c:ptCount val="50"/>
                <c:pt idx="0">
                  <c:v>0.607741572942242</c:v>
                </c:pt>
                <c:pt idx="1">
                  <c:v>0.595338683698598</c:v>
                </c:pt>
                <c:pt idx="2">
                  <c:v>0.582935794454877</c:v>
                </c:pt>
                <c:pt idx="3">
                  <c:v>0.570532905211156</c:v>
                </c:pt>
                <c:pt idx="4">
                  <c:v>0.558130015967437</c:v>
                </c:pt>
                <c:pt idx="5">
                  <c:v>0.545727126723719</c:v>
                </c:pt>
                <c:pt idx="6">
                  <c:v>0.533324237479999</c:v>
                </c:pt>
                <c:pt idx="7">
                  <c:v>0.52092134823628</c:v>
                </c:pt>
                <c:pt idx="8">
                  <c:v>0.508518458992559</c:v>
                </c:pt>
                <c:pt idx="9">
                  <c:v>0.496115569748839</c:v>
                </c:pt>
                <c:pt idx="10">
                  <c:v>0.483712680505119</c:v>
                </c:pt>
                <c:pt idx="11">
                  <c:v>0.471309791261428</c:v>
                </c:pt>
                <c:pt idx="12">
                  <c:v>0.458906902017711</c:v>
                </c:pt>
                <c:pt idx="13">
                  <c:v>0.446504012774005</c:v>
                </c:pt>
                <c:pt idx="14">
                  <c:v>0.434101123530298</c:v>
                </c:pt>
                <c:pt idx="15">
                  <c:v>0.421698234286592</c:v>
                </c:pt>
                <c:pt idx="16">
                  <c:v>0.409295345042885</c:v>
                </c:pt>
                <c:pt idx="17">
                  <c:v>0.396892455799179</c:v>
                </c:pt>
                <c:pt idx="18">
                  <c:v>0.384489566555521</c:v>
                </c:pt>
                <c:pt idx="19">
                  <c:v>0.372086677311853</c:v>
                </c:pt>
                <c:pt idx="20">
                  <c:v>0.359683788068186</c:v>
                </c:pt>
                <c:pt idx="21">
                  <c:v>0.347280898824518</c:v>
                </c:pt>
                <c:pt idx="22">
                  <c:v>0.33487800958085</c:v>
                </c:pt>
                <c:pt idx="23">
                  <c:v>0.322475120337183</c:v>
                </c:pt>
                <c:pt idx="24">
                  <c:v>0.310072231093515</c:v>
                </c:pt>
                <c:pt idx="25">
                  <c:v>0.297669341849848</c:v>
                </c:pt>
                <c:pt idx="26">
                  <c:v>0.28526645260618</c:v>
                </c:pt>
                <c:pt idx="27">
                  <c:v>0.272863563362512</c:v>
                </c:pt>
                <c:pt idx="28">
                  <c:v>0.260460674118844</c:v>
                </c:pt>
                <c:pt idx="29">
                  <c:v>0.248057784875181</c:v>
                </c:pt>
                <c:pt idx="30">
                  <c:v>0.235654895631514</c:v>
                </c:pt>
                <c:pt idx="31">
                  <c:v>0.223252006387846</c:v>
                </c:pt>
                <c:pt idx="32">
                  <c:v>0.210849117144178</c:v>
                </c:pt>
                <c:pt idx="33">
                  <c:v>0.198446227900511</c:v>
                </c:pt>
                <c:pt idx="34">
                  <c:v>0.186043338656844</c:v>
                </c:pt>
                <c:pt idx="35">
                  <c:v>0.173640449413177</c:v>
                </c:pt>
                <c:pt idx="36">
                  <c:v>0.161237560169509</c:v>
                </c:pt>
                <c:pt idx="37">
                  <c:v>0.148834670925841</c:v>
                </c:pt>
                <c:pt idx="38">
                  <c:v>0.136431781682174</c:v>
                </c:pt>
                <c:pt idx="39">
                  <c:v>0.124028892438507</c:v>
                </c:pt>
                <c:pt idx="40">
                  <c:v>0.111626003194839</c:v>
                </c:pt>
                <c:pt idx="41">
                  <c:v>0.0992231139511716</c:v>
                </c:pt>
                <c:pt idx="42">
                  <c:v>0.0868202247080254</c:v>
                </c:pt>
                <c:pt idx="43">
                  <c:v>0.074417335464377</c:v>
                </c:pt>
                <c:pt idx="44">
                  <c:v>0.0620144462207286</c:v>
                </c:pt>
                <c:pt idx="45">
                  <c:v>0.0496115569770797</c:v>
                </c:pt>
                <c:pt idx="46">
                  <c:v>0.0372086677334306</c:v>
                </c:pt>
                <c:pt idx="47">
                  <c:v>0.0248057784897823</c:v>
                </c:pt>
                <c:pt idx="48">
                  <c:v>0.0124028892461339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Selskapsobligasjoner!$DZ$124</c:f>
              <c:strCache>
                <c:ptCount val="1"/>
                <c:pt idx="0">
                  <c:v>Retail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Selskapsobligasjoner!$DU$125:$DU$174</c:f>
              <c:numCache>
                <c:formatCode>0.000</c:formatCode>
                <c:ptCount val="50"/>
                <c:pt idx="0">
                  <c:v>0.110876545414887</c:v>
                </c:pt>
                <c:pt idx="1">
                  <c:v>0.112943351455387</c:v>
                </c:pt>
                <c:pt idx="2">
                  <c:v>0.1150101574959</c:v>
                </c:pt>
                <c:pt idx="3">
                  <c:v>0.117076963536413</c:v>
                </c:pt>
                <c:pt idx="4">
                  <c:v>0.119143769576925</c:v>
                </c:pt>
                <c:pt idx="5">
                  <c:v>0.121210575617438</c:v>
                </c:pt>
                <c:pt idx="6">
                  <c:v>0.12327738165795</c:v>
                </c:pt>
                <c:pt idx="7">
                  <c:v>0.125344187698463</c:v>
                </c:pt>
                <c:pt idx="8">
                  <c:v>0.127410993738975</c:v>
                </c:pt>
                <c:pt idx="9">
                  <c:v>0.129477799779488</c:v>
                </c:pt>
                <c:pt idx="10">
                  <c:v>0.13154460582</c:v>
                </c:pt>
                <c:pt idx="11">
                  <c:v>0.133611411860513</c:v>
                </c:pt>
                <c:pt idx="12">
                  <c:v>0.135678217901025</c:v>
                </c:pt>
                <c:pt idx="13">
                  <c:v>0.137745023941536</c:v>
                </c:pt>
                <c:pt idx="14">
                  <c:v>0.139811829982046</c:v>
                </c:pt>
                <c:pt idx="15">
                  <c:v>0.141878636022557</c:v>
                </c:pt>
                <c:pt idx="16">
                  <c:v>0.143945442063068</c:v>
                </c:pt>
                <c:pt idx="17">
                  <c:v>0.146012248103579</c:v>
                </c:pt>
                <c:pt idx="18">
                  <c:v>0.148079054144084</c:v>
                </c:pt>
                <c:pt idx="19">
                  <c:v>0.15014586018459</c:v>
                </c:pt>
                <c:pt idx="20">
                  <c:v>0.152212666225095</c:v>
                </c:pt>
                <c:pt idx="21">
                  <c:v>0.1542794722656</c:v>
                </c:pt>
                <c:pt idx="22">
                  <c:v>0.156346278306105</c:v>
                </c:pt>
                <c:pt idx="23">
                  <c:v>0.158413084346611</c:v>
                </c:pt>
                <c:pt idx="24">
                  <c:v>0.160479890387116</c:v>
                </c:pt>
                <c:pt idx="25">
                  <c:v>0.162546696427621</c:v>
                </c:pt>
                <c:pt idx="26">
                  <c:v>0.164613502468127</c:v>
                </c:pt>
                <c:pt idx="27">
                  <c:v>0.166680308508632</c:v>
                </c:pt>
                <c:pt idx="28">
                  <c:v>0.168747114549137</c:v>
                </c:pt>
                <c:pt idx="29">
                  <c:v>0.170813920589644</c:v>
                </c:pt>
                <c:pt idx="30">
                  <c:v>0.172880726630149</c:v>
                </c:pt>
                <c:pt idx="31">
                  <c:v>0.174947532670654</c:v>
                </c:pt>
                <c:pt idx="32">
                  <c:v>0.17701433871116</c:v>
                </c:pt>
                <c:pt idx="33">
                  <c:v>0.179081144751665</c:v>
                </c:pt>
                <c:pt idx="34">
                  <c:v>0.181147950792171</c:v>
                </c:pt>
                <c:pt idx="35">
                  <c:v>0.183214756832676</c:v>
                </c:pt>
                <c:pt idx="36">
                  <c:v>0.185281562873181</c:v>
                </c:pt>
                <c:pt idx="37">
                  <c:v>0.187348368913687</c:v>
                </c:pt>
                <c:pt idx="38">
                  <c:v>0.189415174954192</c:v>
                </c:pt>
                <c:pt idx="39">
                  <c:v>0.191481980994698</c:v>
                </c:pt>
                <c:pt idx="40">
                  <c:v>0.193548787035203</c:v>
                </c:pt>
                <c:pt idx="41">
                  <c:v>0.195615593075708</c:v>
                </c:pt>
                <c:pt idx="42">
                  <c:v>0.197682399116138</c:v>
                </c:pt>
                <c:pt idx="43">
                  <c:v>0.19974920515664</c:v>
                </c:pt>
                <c:pt idx="44">
                  <c:v>0.201816011197143</c:v>
                </c:pt>
                <c:pt idx="45">
                  <c:v>0.203882817237646</c:v>
                </c:pt>
                <c:pt idx="46">
                  <c:v>0.205949623278148</c:v>
                </c:pt>
                <c:pt idx="47">
                  <c:v>0.208016429318651</c:v>
                </c:pt>
                <c:pt idx="48">
                  <c:v>0.210083235359154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Selskapsobligasjoner!$DZ$125:$DZ$174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 formatCode="0.00E+00">
                  <c:v>1.48518350395754E-14</c:v>
                </c:pt>
                <c:pt idx="13" formatCode="0.00E+00">
                  <c:v>1.54637587457263E-14</c:v>
                </c:pt>
                <c:pt idx="14" formatCode="0.00E+00">
                  <c:v>1.60652741110212E-14</c:v>
                </c:pt>
                <c:pt idx="15" formatCode="0.00E+00">
                  <c:v>1.66576821780673E-14</c:v>
                </c:pt>
                <c:pt idx="16" formatCode="0.00E+00">
                  <c:v>1.72570291390173E-14</c:v>
                </c:pt>
                <c:pt idx="17" formatCode="0.00E+00">
                  <c:v>1.78667844408231E-14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Selskapsobligasjoner!$EA$124</c:f>
              <c:strCache>
                <c:ptCount val="1"/>
                <c:pt idx="0">
                  <c:v>Office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Selskapsobligasjoner!$DU$125:$DU$174</c:f>
              <c:numCache>
                <c:formatCode>0.000</c:formatCode>
                <c:ptCount val="50"/>
                <c:pt idx="0">
                  <c:v>0.110876545414887</c:v>
                </c:pt>
                <c:pt idx="1">
                  <c:v>0.112943351455387</c:v>
                </c:pt>
                <c:pt idx="2">
                  <c:v>0.1150101574959</c:v>
                </c:pt>
                <c:pt idx="3">
                  <c:v>0.117076963536413</c:v>
                </c:pt>
                <c:pt idx="4">
                  <c:v>0.119143769576925</c:v>
                </c:pt>
                <c:pt idx="5">
                  <c:v>0.121210575617438</c:v>
                </c:pt>
                <c:pt idx="6">
                  <c:v>0.12327738165795</c:v>
                </c:pt>
                <c:pt idx="7">
                  <c:v>0.125344187698463</c:v>
                </c:pt>
                <c:pt idx="8">
                  <c:v>0.127410993738975</c:v>
                </c:pt>
                <c:pt idx="9">
                  <c:v>0.129477799779488</c:v>
                </c:pt>
                <c:pt idx="10">
                  <c:v>0.13154460582</c:v>
                </c:pt>
                <c:pt idx="11">
                  <c:v>0.133611411860513</c:v>
                </c:pt>
                <c:pt idx="12">
                  <c:v>0.135678217901025</c:v>
                </c:pt>
                <c:pt idx="13">
                  <c:v>0.137745023941536</c:v>
                </c:pt>
                <c:pt idx="14">
                  <c:v>0.139811829982046</c:v>
                </c:pt>
                <c:pt idx="15">
                  <c:v>0.141878636022557</c:v>
                </c:pt>
                <c:pt idx="16">
                  <c:v>0.143945442063068</c:v>
                </c:pt>
                <c:pt idx="17">
                  <c:v>0.146012248103579</c:v>
                </c:pt>
                <c:pt idx="18">
                  <c:v>0.148079054144084</c:v>
                </c:pt>
                <c:pt idx="19">
                  <c:v>0.15014586018459</c:v>
                </c:pt>
                <c:pt idx="20">
                  <c:v>0.152212666225095</c:v>
                </c:pt>
                <c:pt idx="21">
                  <c:v>0.1542794722656</c:v>
                </c:pt>
                <c:pt idx="22">
                  <c:v>0.156346278306105</c:v>
                </c:pt>
                <c:pt idx="23">
                  <c:v>0.158413084346611</c:v>
                </c:pt>
                <c:pt idx="24">
                  <c:v>0.160479890387116</c:v>
                </c:pt>
                <c:pt idx="25">
                  <c:v>0.162546696427621</c:v>
                </c:pt>
                <c:pt idx="26">
                  <c:v>0.164613502468127</c:v>
                </c:pt>
                <c:pt idx="27">
                  <c:v>0.166680308508632</c:v>
                </c:pt>
                <c:pt idx="28">
                  <c:v>0.168747114549137</c:v>
                </c:pt>
                <c:pt idx="29">
                  <c:v>0.170813920589644</c:v>
                </c:pt>
                <c:pt idx="30">
                  <c:v>0.172880726630149</c:v>
                </c:pt>
                <c:pt idx="31">
                  <c:v>0.174947532670654</c:v>
                </c:pt>
                <c:pt idx="32">
                  <c:v>0.17701433871116</c:v>
                </c:pt>
                <c:pt idx="33">
                  <c:v>0.179081144751665</c:v>
                </c:pt>
                <c:pt idx="34">
                  <c:v>0.181147950792171</c:v>
                </c:pt>
                <c:pt idx="35">
                  <c:v>0.183214756832676</c:v>
                </c:pt>
                <c:pt idx="36">
                  <c:v>0.185281562873181</c:v>
                </c:pt>
                <c:pt idx="37">
                  <c:v>0.187348368913687</c:v>
                </c:pt>
                <c:pt idx="38">
                  <c:v>0.189415174954192</c:v>
                </c:pt>
                <c:pt idx="39">
                  <c:v>0.191481980994698</c:v>
                </c:pt>
                <c:pt idx="40">
                  <c:v>0.193548787035203</c:v>
                </c:pt>
                <c:pt idx="41">
                  <c:v>0.195615593075708</c:v>
                </c:pt>
                <c:pt idx="42">
                  <c:v>0.197682399116138</c:v>
                </c:pt>
                <c:pt idx="43">
                  <c:v>0.19974920515664</c:v>
                </c:pt>
                <c:pt idx="44">
                  <c:v>0.201816011197143</c:v>
                </c:pt>
                <c:pt idx="45">
                  <c:v>0.203882817237646</c:v>
                </c:pt>
                <c:pt idx="46">
                  <c:v>0.205949623278148</c:v>
                </c:pt>
                <c:pt idx="47">
                  <c:v>0.208016429318651</c:v>
                </c:pt>
                <c:pt idx="48">
                  <c:v>0.210083235359154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Selskapsobligasjoner!$EA$125:$EA$174</c:f>
              <c:numCache>
                <c:formatCode>0.00E+00</c:formatCode>
                <c:ptCount val="50"/>
                <c:pt idx="0">
                  <c:v>2.09693373776076E-14</c:v>
                </c:pt>
                <c:pt idx="1">
                  <c:v>1.9970570336314E-14</c:v>
                </c:pt>
                <c:pt idx="2" formatCode="General">
                  <c:v>0.0</c:v>
                </c:pt>
                <c:pt idx="3" formatCode="General">
                  <c:v>0.0</c:v>
                </c:pt>
                <c:pt idx="4" formatCode="General">
                  <c:v>0.0</c:v>
                </c:pt>
                <c:pt idx="5" formatCode="General">
                  <c:v>0.0</c:v>
                </c:pt>
                <c:pt idx="6" formatCode="General">
                  <c:v>0.0</c:v>
                </c:pt>
                <c:pt idx="7" formatCode="General">
                  <c:v>0.0</c:v>
                </c:pt>
                <c:pt idx="8" formatCode="General">
                  <c:v>0.0</c:v>
                </c:pt>
                <c:pt idx="9" formatCode="General">
                  <c:v>0.0</c:v>
                </c:pt>
                <c:pt idx="10" formatCode="General">
                  <c:v>0.0</c:v>
                </c:pt>
                <c:pt idx="11" formatCode="General">
                  <c:v>0.0</c:v>
                </c:pt>
                <c:pt idx="12" formatCode="General">
                  <c:v>0.0</c:v>
                </c:pt>
                <c:pt idx="13" formatCode="General">
                  <c:v>0.0</c:v>
                </c:pt>
                <c:pt idx="14" formatCode="General">
                  <c:v>0.0</c:v>
                </c:pt>
                <c:pt idx="15" formatCode="General">
                  <c:v>0.0</c:v>
                </c:pt>
                <c:pt idx="16" formatCode="General">
                  <c:v>0.0</c:v>
                </c:pt>
                <c:pt idx="17" formatCode="General">
                  <c:v>0.0</c:v>
                </c:pt>
                <c:pt idx="18" formatCode="General">
                  <c:v>0.0</c:v>
                </c:pt>
                <c:pt idx="19" formatCode="General">
                  <c:v>0.0</c:v>
                </c:pt>
                <c:pt idx="20" formatCode="General">
                  <c:v>0.0</c:v>
                </c:pt>
                <c:pt idx="21" formatCode="General">
                  <c:v>0.0</c:v>
                </c:pt>
                <c:pt idx="22" formatCode="General">
                  <c:v>0.0</c:v>
                </c:pt>
                <c:pt idx="23" formatCode="General">
                  <c:v>0.0</c:v>
                </c:pt>
                <c:pt idx="24" formatCode="General">
                  <c:v>0.0</c:v>
                </c:pt>
                <c:pt idx="25" formatCode="General">
                  <c:v>0.0</c:v>
                </c:pt>
                <c:pt idx="26" formatCode="General">
                  <c:v>0.0</c:v>
                </c:pt>
                <c:pt idx="27" formatCode="General">
                  <c:v>0.0</c:v>
                </c:pt>
                <c:pt idx="28" formatCode="General">
                  <c:v>0.0</c:v>
                </c:pt>
                <c:pt idx="29" formatCode="General">
                  <c:v>0.0</c:v>
                </c:pt>
                <c:pt idx="30" formatCode="General">
                  <c:v>0.0</c:v>
                </c:pt>
                <c:pt idx="31" formatCode="General">
                  <c:v>0.0</c:v>
                </c:pt>
                <c:pt idx="32" formatCode="General">
                  <c:v>0.0</c:v>
                </c:pt>
                <c:pt idx="33" formatCode="General">
                  <c:v>0.0</c:v>
                </c:pt>
                <c:pt idx="34" formatCode="General">
                  <c:v>0.0</c:v>
                </c:pt>
                <c:pt idx="35" formatCode="General">
                  <c:v>0.0</c:v>
                </c:pt>
                <c:pt idx="36" formatCode="General">
                  <c:v>0.0</c:v>
                </c:pt>
                <c:pt idx="37" formatCode="General">
                  <c:v>0.0</c:v>
                </c:pt>
                <c:pt idx="38" formatCode="General">
                  <c:v>0.0</c:v>
                </c:pt>
                <c:pt idx="39" formatCode="General">
                  <c:v>0.0</c:v>
                </c:pt>
                <c:pt idx="40" formatCode="General">
                  <c:v>0.0</c:v>
                </c:pt>
                <c:pt idx="41" formatCode="General">
                  <c:v>0.0</c:v>
                </c:pt>
                <c:pt idx="42" formatCode="General">
                  <c:v>0.0</c:v>
                </c:pt>
                <c:pt idx="43" formatCode="General">
                  <c:v>0.0</c:v>
                </c:pt>
                <c:pt idx="44" formatCode="General">
                  <c:v>0.0</c:v>
                </c:pt>
                <c:pt idx="45" formatCode="General">
                  <c:v>0.0</c:v>
                </c:pt>
                <c:pt idx="46" formatCode="General">
                  <c:v>0.0</c:v>
                </c:pt>
                <c:pt idx="47" formatCode="General">
                  <c:v>0.0</c:v>
                </c:pt>
                <c:pt idx="48" formatCode="General">
                  <c:v>0.0</c:v>
                </c:pt>
                <c:pt idx="49" formatCode="General">
                  <c:v>0.0</c:v>
                </c:pt>
              </c:numCache>
            </c:numRef>
          </c:val>
        </c:ser>
        <c:ser>
          <c:idx val="6"/>
          <c:order val="6"/>
          <c:tx>
            <c:strRef>
              <c:f>Selskapsobligasjoner!$EB$124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Selskapsobligasjoner!$DU$125:$DU$174</c:f>
              <c:numCache>
                <c:formatCode>0.000</c:formatCode>
                <c:ptCount val="50"/>
                <c:pt idx="0">
                  <c:v>0.110876545414887</c:v>
                </c:pt>
                <c:pt idx="1">
                  <c:v>0.112943351455387</c:v>
                </c:pt>
                <c:pt idx="2">
                  <c:v>0.1150101574959</c:v>
                </c:pt>
                <c:pt idx="3">
                  <c:v>0.117076963536413</c:v>
                </c:pt>
                <c:pt idx="4">
                  <c:v>0.119143769576925</c:v>
                </c:pt>
                <c:pt idx="5">
                  <c:v>0.121210575617438</c:v>
                </c:pt>
                <c:pt idx="6">
                  <c:v>0.12327738165795</c:v>
                </c:pt>
                <c:pt idx="7">
                  <c:v>0.125344187698463</c:v>
                </c:pt>
                <c:pt idx="8">
                  <c:v>0.127410993738975</c:v>
                </c:pt>
                <c:pt idx="9">
                  <c:v>0.129477799779488</c:v>
                </c:pt>
                <c:pt idx="10">
                  <c:v>0.13154460582</c:v>
                </c:pt>
                <c:pt idx="11">
                  <c:v>0.133611411860513</c:v>
                </c:pt>
                <c:pt idx="12">
                  <c:v>0.135678217901025</c:v>
                </c:pt>
                <c:pt idx="13">
                  <c:v>0.137745023941536</c:v>
                </c:pt>
                <c:pt idx="14">
                  <c:v>0.139811829982046</c:v>
                </c:pt>
                <c:pt idx="15">
                  <c:v>0.141878636022557</c:v>
                </c:pt>
                <c:pt idx="16">
                  <c:v>0.143945442063068</c:v>
                </c:pt>
                <c:pt idx="17">
                  <c:v>0.146012248103579</c:v>
                </c:pt>
                <c:pt idx="18">
                  <c:v>0.148079054144084</c:v>
                </c:pt>
                <c:pt idx="19">
                  <c:v>0.15014586018459</c:v>
                </c:pt>
                <c:pt idx="20">
                  <c:v>0.152212666225095</c:v>
                </c:pt>
                <c:pt idx="21">
                  <c:v>0.1542794722656</c:v>
                </c:pt>
                <c:pt idx="22">
                  <c:v>0.156346278306105</c:v>
                </c:pt>
                <c:pt idx="23">
                  <c:v>0.158413084346611</c:v>
                </c:pt>
                <c:pt idx="24">
                  <c:v>0.160479890387116</c:v>
                </c:pt>
                <c:pt idx="25">
                  <c:v>0.162546696427621</c:v>
                </c:pt>
                <c:pt idx="26">
                  <c:v>0.164613502468127</c:v>
                </c:pt>
                <c:pt idx="27">
                  <c:v>0.166680308508632</c:v>
                </c:pt>
                <c:pt idx="28">
                  <c:v>0.168747114549137</c:v>
                </c:pt>
                <c:pt idx="29">
                  <c:v>0.170813920589644</c:v>
                </c:pt>
                <c:pt idx="30">
                  <c:v>0.172880726630149</c:v>
                </c:pt>
                <c:pt idx="31">
                  <c:v>0.174947532670654</c:v>
                </c:pt>
                <c:pt idx="32">
                  <c:v>0.17701433871116</c:v>
                </c:pt>
                <c:pt idx="33">
                  <c:v>0.179081144751665</c:v>
                </c:pt>
                <c:pt idx="34">
                  <c:v>0.181147950792171</c:v>
                </c:pt>
                <c:pt idx="35">
                  <c:v>0.183214756832676</c:v>
                </c:pt>
                <c:pt idx="36">
                  <c:v>0.185281562873181</c:v>
                </c:pt>
                <c:pt idx="37">
                  <c:v>0.187348368913687</c:v>
                </c:pt>
                <c:pt idx="38">
                  <c:v>0.189415174954192</c:v>
                </c:pt>
                <c:pt idx="39">
                  <c:v>0.191481980994698</c:v>
                </c:pt>
                <c:pt idx="40">
                  <c:v>0.193548787035203</c:v>
                </c:pt>
                <c:pt idx="41">
                  <c:v>0.195615593075708</c:v>
                </c:pt>
                <c:pt idx="42">
                  <c:v>0.197682399116138</c:v>
                </c:pt>
                <c:pt idx="43">
                  <c:v>0.19974920515664</c:v>
                </c:pt>
                <c:pt idx="44">
                  <c:v>0.201816011197143</c:v>
                </c:pt>
                <c:pt idx="45">
                  <c:v>0.203882817237646</c:v>
                </c:pt>
                <c:pt idx="46">
                  <c:v>0.205949623278148</c:v>
                </c:pt>
                <c:pt idx="47">
                  <c:v>0.208016429318651</c:v>
                </c:pt>
                <c:pt idx="48">
                  <c:v>0.210083235359154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Selskapsobligasjoner!$EB$125:$EB$174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Selskapsobligasjoner!$EC$124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Selskapsobligasjoner!$DU$125:$DU$174</c:f>
              <c:numCache>
                <c:formatCode>0.000</c:formatCode>
                <c:ptCount val="50"/>
                <c:pt idx="0">
                  <c:v>0.110876545414887</c:v>
                </c:pt>
                <c:pt idx="1">
                  <c:v>0.112943351455387</c:v>
                </c:pt>
                <c:pt idx="2">
                  <c:v>0.1150101574959</c:v>
                </c:pt>
                <c:pt idx="3">
                  <c:v>0.117076963536413</c:v>
                </c:pt>
                <c:pt idx="4">
                  <c:v>0.119143769576925</c:v>
                </c:pt>
                <c:pt idx="5">
                  <c:v>0.121210575617438</c:v>
                </c:pt>
                <c:pt idx="6">
                  <c:v>0.12327738165795</c:v>
                </c:pt>
                <c:pt idx="7">
                  <c:v>0.125344187698463</c:v>
                </c:pt>
                <c:pt idx="8">
                  <c:v>0.127410993738975</c:v>
                </c:pt>
                <c:pt idx="9">
                  <c:v>0.129477799779488</c:v>
                </c:pt>
                <c:pt idx="10">
                  <c:v>0.13154460582</c:v>
                </c:pt>
                <c:pt idx="11">
                  <c:v>0.133611411860513</c:v>
                </c:pt>
                <c:pt idx="12">
                  <c:v>0.135678217901025</c:v>
                </c:pt>
                <c:pt idx="13">
                  <c:v>0.137745023941536</c:v>
                </c:pt>
                <c:pt idx="14">
                  <c:v>0.139811829982046</c:v>
                </c:pt>
                <c:pt idx="15">
                  <c:v>0.141878636022557</c:v>
                </c:pt>
                <c:pt idx="16">
                  <c:v>0.143945442063068</c:v>
                </c:pt>
                <c:pt idx="17">
                  <c:v>0.146012248103579</c:v>
                </c:pt>
                <c:pt idx="18">
                  <c:v>0.148079054144084</c:v>
                </c:pt>
                <c:pt idx="19">
                  <c:v>0.15014586018459</c:v>
                </c:pt>
                <c:pt idx="20">
                  <c:v>0.152212666225095</c:v>
                </c:pt>
                <c:pt idx="21">
                  <c:v>0.1542794722656</c:v>
                </c:pt>
                <c:pt idx="22">
                  <c:v>0.156346278306105</c:v>
                </c:pt>
                <c:pt idx="23">
                  <c:v>0.158413084346611</c:v>
                </c:pt>
                <c:pt idx="24">
                  <c:v>0.160479890387116</c:v>
                </c:pt>
                <c:pt idx="25">
                  <c:v>0.162546696427621</c:v>
                </c:pt>
                <c:pt idx="26">
                  <c:v>0.164613502468127</c:v>
                </c:pt>
                <c:pt idx="27">
                  <c:v>0.166680308508632</c:v>
                </c:pt>
                <c:pt idx="28">
                  <c:v>0.168747114549137</c:v>
                </c:pt>
                <c:pt idx="29">
                  <c:v>0.170813920589644</c:v>
                </c:pt>
                <c:pt idx="30">
                  <c:v>0.172880726630149</c:v>
                </c:pt>
                <c:pt idx="31">
                  <c:v>0.174947532670654</c:v>
                </c:pt>
                <c:pt idx="32">
                  <c:v>0.17701433871116</c:v>
                </c:pt>
                <c:pt idx="33">
                  <c:v>0.179081144751665</c:v>
                </c:pt>
                <c:pt idx="34">
                  <c:v>0.181147950792171</c:v>
                </c:pt>
                <c:pt idx="35">
                  <c:v>0.183214756832676</c:v>
                </c:pt>
                <c:pt idx="36">
                  <c:v>0.185281562873181</c:v>
                </c:pt>
                <c:pt idx="37">
                  <c:v>0.187348368913687</c:v>
                </c:pt>
                <c:pt idx="38">
                  <c:v>0.189415174954192</c:v>
                </c:pt>
                <c:pt idx="39">
                  <c:v>0.191481980994698</c:v>
                </c:pt>
                <c:pt idx="40">
                  <c:v>0.193548787035203</c:v>
                </c:pt>
                <c:pt idx="41">
                  <c:v>0.195615593075708</c:v>
                </c:pt>
                <c:pt idx="42">
                  <c:v>0.197682399116138</c:v>
                </c:pt>
                <c:pt idx="43">
                  <c:v>0.19974920515664</c:v>
                </c:pt>
                <c:pt idx="44">
                  <c:v>0.201816011197143</c:v>
                </c:pt>
                <c:pt idx="45">
                  <c:v>0.203882817237646</c:v>
                </c:pt>
                <c:pt idx="46">
                  <c:v>0.205949623278148</c:v>
                </c:pt>
                <c:pt idx="47">
                  <c:v>0.208016429318651</c:v>
                </c:pt>
                <c:pt idx="48">
                  <c:v>0.210083235359154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Selskapsobligasjoner!$EC$125:$EC$174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 formatCode="0.00E+00">
                  <c:v>1.91625144571606E-14</c:v>
                </c:pt>
                <c:pt idx="3" formatCode="0.00E+00">
                  <c:v>1.87124621353618E-14</c:v>
                </c:pt>
                <c:pt idx="4" formatCode="0.00E+00">
                  <c:v>1.82475562438E-14</c:v>
                </c:pt>
                <c:pt idx="5" formatCode="0.00E+00">
                  <c:v>1.77954439378736E-14</c:v>
                </c:pt>
                <c:pt idx="6" formatCode="0.00E+00">
                  <c:v>1.73485358023751E-14</c:v>
                </c:pt>
                <c:pt idx="7" formatCode="0.00E+00">
                  <c:v>1.69135538907739E-14</c:v>
                </c:pt>
                <c:pt idx="8" formatCode="0.00E+00">
                  <c:v>1.64677299574478E-14</c:v>
                </c:pt>
                <c:pt idx="9" formatCode="0.00E+00">
                  <c:v>1.60114976832659E-14</c:v>
                </c:pt>
                <c:pt idx="10" formatCode="0.00E+00">
                  <c:v>1.55639390264639E-14</c:v>
                </c:pt>
                <c:pt idx="11" formatCode="0.00E+00">
                  <c:v>1.51147540664032E-14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2104533136"/>
        <c:axId val="-2101636144"/>
      </c:barChart>
      <c:catAx>
        <c:axId val="-2104533136"/>
        <c:scaling>
          <c:orientation val="minMax"/>
        </c:scaling>
        <c:delete val="0"/>
        <c:axPos val="b"/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1636144"/>
        <c:crosses val="autoZero"/>
        <c:auto val="1"/>
        <c:lblAlgn val="ctr"/>
        <c:lblOffset val="100"/>
        <c:tickLblSkip val="7"/>
        <c:noMultiLvlLbl val="0"/>
      </c:catAx>
      <c:valAx>
        <c:axId val="-210163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4533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Selskapsobligasjoner!$CZ$176</c:f>
              <c:strCache>
                <c:ptCount val="1"/>
                <c:pt idx="0">
                  <c:v>OSLO SE OBX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Selskapsobligasjoner!$CY$177:$CY$226</c:f>
              <c:numCache>
                <c:formatCode>0.000</c:formatCode>
                <c:ptCount val="50"/>
                <c:pt idx="0">
                  <c:v>0.0653506463071669</c:v>
                </c:pt>
                <c:pt idx="1">
                  <c:v>0.0683465523294609</c:v>
                </c:pt>
                <c:pt idx="2">
                  <c:v>0.0713424583517635</c:v>
                </c:pt>
                <c:pt idx="3">
                  <c:v>0.074338364374066</c:v>
                </c:pt>
                <c:pt idx="4">
                  <c:v>0.0773342703963685</c:v>
                </c:pt>
                <c:pt idx="5">
                  <c:v>0.0803301764186708</c:v>
                </c:pt>
                <c:pt idx="6">
                  <c:v>0.0833260824409732</c:v>
                </c:pt>
                <c:pt idx="7">
                  <c:v>0.0863219884632757</c:v>
                </c:pt>
                <c:pt idx="8">
                  <c:v>0.0893178944855781</c:v>
                </c:pt>
                <c:pt idx="9">
                  <c:v>0.0923138005078806</c:v>
                </c:pt>
                <c:pt idx="10">
                  <c:v>0.095309706530183</c:v>
                </c:pt>
                <c:pt idx="11">
                  <c:v>0.0983056125524855</c:v>
                </c:pt>
                <c:pt idx="12">
                  <c:v>0.101301518574788</c:v>
                </c:pt>
                <c:pt idx="13">
                  <c:v>0.104297424597091</c:v>
                </c:pt>
                <c:pt idx="14">
                  <c:v>0.107293330619393</c:v>
                </c:pt>
                <c:pt idx="15">
                  <c:v>0.110289236641695</c:v>
                </c:pt>
                <c:pt idx="16">
                  <c:v>0.113285142663998</c:v>
                </c:pt>
                <c:pt idx="17">
                  <c:v>0.1162810486863</c:v>
                </c:pt>
                <c:pt idx="18">
                  <c:v>0.119276954708603</c:v>
                </c:pt>
                <c:pt idx="19">
                  <c:v>0.122272860730905</c:v>
                </c:pt>
                <c:pt idx="20">
                  <c:v>0.125268766753208</c:v>
                </c:pt>
                <c:pt idx="21">
                  <c:v>0.12826467277551</c:v>
                </c:pt>
                <c:pt idx="22">
                  <c:v>0.131260578797807</c:v>
                </c:pt>
                <c:pt idx="23">
                  <c:v>0.134256484820098</c:v>
                </c:pt>
                <c:pt idx="24">
                  <c:v>0.137252390842389</c:v>
                </c:pt>
                <c:pt idx="25">
                  <c:v>0.14024829686468</c:v>
                </c:pt>
                <c:pt idx="26">
                  <c:v>0.143244202886971</c:v>
                </c:pt>
                <c:pt idx="27">
                  <c:v>0.146240108909262</c:v>
                </c:pt>
                <c:pt idx="28">
                  <c:v>0.149236014931553</c:v>
                </c:pt>
                <c:pt idx="29">
                  <c:v>0.152231920953844</c:v>
                </c:pt>
                <c:pt idx="30">
                  <c:v>0.155227826976135</c:v>
                </c:pt>
                <c:pt idx="31">
                  <c:v>0.158223732998426</c:v>
                </c:pt>
                <c:pt idx="32">
                  <c:v>0.161219639020717</c:v>
                </c:pt>
                <c:pt idx="33">
                  <c:v>0.164215545043008</c:v>
                </c:pt>
                <c:pt idx="34">
                  <c:v>0.167211451065299</c:v>
                </c:pt>
                <c:pt idx="35">
                  <c:v>0.17020735708759</c:v>
                </c:pt>
                <c:pt idx="36">
                  <c:v>0.173203263109881</c:v>
                </c:pt>
                <c:pt idx="37">
                  <c:v>0.176199169132173</c:v>
                </c:pt>
                <c:pt idx="38">
                  <c:v>0.179195075154464</c:v>
                </c:pt>
                <c:pt idx="39">
                  <c:v>0.182190981176755</c:v>
                </c:pt>
                <c:pt idx="40">
                  <c:v>0.185186887199046</c:v>
                </c:pt>
                <c:pt idx="41">
                  <c:v>0.188182793221337</c:v>
                </c:pt>
                <c:pt idx="42">
                  <c:v>0.191178699243628</c:v>
                </c:pt>
                <c:pt idx="43">
                  <c:v>0.194174605265919</c:v>
                </c:pt>
                <c:pt idx="44">
                  <c:v>0.19717051128821</c:v>
                </c:pt>
                <c:pt idx="45">
                  <c:v>0.200166417310501</c:v>
                </c:pt>
                <c:pt idx="46">
                  <c:v>0.203162323332792</c:v>
                </c:pt>
                <c:pt idx="47">
                  <c:v>0.206158229355083</c:v>
                </c:pt>
                <c:pt idx="48">
                  <c:v>0.209154135377374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Selskapsobligasjoner!$CZ$177:$CZ$226</c:f>
              <c:numCache>
                <c:formatCode>General</c:formatCode>
                <c:ptCount val="50"/>
                <c:pt idx="0">
                  <c:v>0.0</c:v>
                </c:pt>
                <c:pt idx="1">
                  <c:v>0.0219511207488858</c:v>
                </c:pt>
                <c:pt idx="2">
                  <c:v>0.0457086694931323</c:v>
                </c:pt>
                <c:pt idx="3">
                  <c:v>0.0694662182373779</c:v>
                </c:pt>
                <c:pt idx="4">
                  <c:v>0.0932237669816235</c:v>
                </c:pt>
                <c:pt idx="5">
                  <c:v>0.116981315725868</c:v>
                </c:pt>
                <c:pt idx="6">
                  <c:v>0.140738864470113</c:v>
                </c:pt>
                <c:pt idx="7">
                  <c:v>0.164496413214359</c:v>
                </c:pt>
                <c:pt idx="8">
                  <c:v>0.188253961958604</c:v>
                </c:pt>
                <c:pt idx="9">
                  <c:v>0.21201151070285</c:v>
                </c:pt>
                <c:pt idx="10">
                  <c:v>0.235769059447095</c:v>
                </c:pt>
                <c:pt idx="11">
                  <c:v>0.259526608191341</c:v>
                </c:pt>
                <c:pt idx="12">
                  <c:v>0.283284156935586</c:v>
                </c:pt>
                <c:pt idx="13">
                  <c:v>0.307041705679832</c:v>
                </c:pt>
                <c:pt idx="14">
                  <c:v>0.330799254424078</c:v>
                </c:pt>
                <c:pt idx="15">
                  <c:v>0.354556803168323</c:v>
                </c:pt>
                <c:pt idx="16">
                  <c:v>0.378314351912568</c:v>
                </c:pt>
                <c:pt idx="17">
                  <c:v>0.402071900656814</c:v>
                </c:pt>
                <c:pt idx="18">
                  <c:v>0.425829449401059</c:v>
                </c:pt>
                <c:pt idx="19">
                  <c:v>0.449586998145305</c:v>
                </c:pt>
                <c:pt idx="20">
                  <c:v>0.47334454688955</c:v>
                </c:pt>
                <c:pt idx="21">
                  <c:v>0.496604463203438</c:v>
                </c:pt>
                <c:pt idx="22">
                  <c:v>0.514582875231851</c:v>
                </c:pt>
                <c:pt idx="23">
                  <c:v>0.532561287260204</c:v>
                </c:pt>
                <c:pt idx="24">
                  <c:v>0.550539699288573</c:v>
                </c:pt>
                <c:pt idx="25">
                  <c:v>0.568518111316941</c:v>
                </c:pt>
                <c:pt idx="26">
                  <c:v>0.58649652334531</c:v>
                </c:pt>
                <c:pt idx="27">
                  <c:v>0.604474935373679</c:v>
                </c:pt>
                <c:pt idx="28">
                  <c:v>0.622453347402047</c:v>
                </c:pt>
                <c:pt idx="29">
                  <c:v>0.640431759430416</c:v>
                </c:pt>
                <c:pt idx="30">
                  <c:v>0.658410171458784</c:v>
                </c:pt>
                <c:pt idx="31">
                  <c:v>0.676388583487153</c:v>
                </c:pt>
                <c:pt idx="32">
                  <c:v>0.694366995515521</c:v>
                </c:pt>
                <c:pt idx="33">
                  <c:v>0.71234540754389</c:v>
                </c:pt>
                <c:pt idx="34">
                  <c:v>0.730323819572258</c:v>
                </c:pt>
                <c:pt idx="35">
                  <c:v>0.748302231600627</c:v>
                </c:pt>
                <c:pt idx="36">
                  <c:v>0.766280643628996</c:v>
                </c:pt>
                <c:pt idx="37">
                  <c:v>0.784259055657368</c:v>
                </c:pt>
                <c:pt idx="38">
                  <c:v>0.802237467685736</c:v>
                </c:pt>
                <c:pt idx="39">
                  <c:v>0.820215879714105</c:v>
                </c:pt>
                <c:pt idx="40">
                  <c:v>0.838194291742474</c:v>
                </c:pt>
                <c:pt idx="41">
                  <c:v>0.856172703770842</c:v>
                </c:pt>
                <c:pt idx="42">
                  <c:v>0.874151115799211</c:v>
                </c:pt>
                <c:pt idx="43">
                  <c:v>0.892129527827579</c:v>
                </c:pt>
                <c:pt idx="44">
                  <c:v>0.910107939855948</c:v>
                </c:pt>
                <c:pt idx="45">
                  <c:v>0.928086351884316</c:v>
                </c:pt>
                <c:pt idx="46">
                  <c:v>0.946064763912686</c:v>
                </c:pt>
                <c:pt idx="47">
                  <c:v>0.964043175941054</c:v>
                </c:pt>
                <c:pt idx="48">
                  <c:v>0.982021587969424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Selskapsobligasjoner!$DA$176</c:f>
              <c:strCache>
                <c:ptCount val="1"/>
                <c:pt idx="0">
                  <c:v>OSLO SE REAL ESTATE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Selskapsobligasjoner!$CY$177:$CY$226</c:f>
              <c:numCache>
                <c:formatCode>0.000</c:formatCode>
                <c:ptCount val="50"/>
                <c:pt idx="0">
                  <c:v>0.0653506463071669</c:v>
                </c:pt>
                <c:pt idx="1">
                  <c:v>0.0683465523294609</c:v>
                </c:pt>
                <c:pt idx="2">
                  <c:v>0.0713424583517635</c:v>
                </c:pt>
                <c:pt idx="3">
                  <c:v>0.074338364374066</c:v>
                </c:pt>
                <c:pt idx="4">
                  <c:v>0.0773342703963685</c:v>
                </c:pt>
                <c:pt idx="5">
                  <c:v>0.0803301764186708</c:v>
                </c:pt>
                <c:pt idx="6">
                  <c:v>0.0833260824409732</c:v>
                </c:pt>
                <c:pt idx="7">
                  <c:v>0.0863219884632757</c:v>
                </c:pt>
                <c:pt idx="8">
                  <c:v>0.0893178944855781</c:v>
                </c:pt>
                <c:pt idx="9">
                  <c:v>0.0923138005078806</c:v>
                </c:pt>
                <c:pt idx="10">
                  <c:v>0.095309706530183</c:v>
                </c:pt>
                <c:pt idx="11">
                  <c:v>0.0983056125524855</c:v>
                </c:pt>
                <c:pt idx="12">
                  <c:v>0.101301518574788</c:v>
                </c:pt>
                <c:pt idx="13">
                  <c:v>0.104297424597091</c:v>
                </c:pt>
                <c:pt idx="14">
                  <c:v>0.107293330619393</c:v>
                </c:pt>
                <c:pt idx="15">
                  <c:v>0.110289236641695</c:v>
                </c:pt>
                <c:pt idx="16">
                  <c:v>0.113285142663998</c:v>
                </c:pt>
                <c:pt idx="17">
                  <c:v>0.1162810486863</c:v>
                </c:pt>
                <c:pt idx="18">
                  <c:v>0.119276954708603</c:v>
                </c:pt>
                <c:pt idx="19">
                  <c:v>0.122272860730905</c:v>
                </c:pt>
                <c:pt idx="20">
                  <c:v>0.125268766753208</c:v>
                </c:pt>
                <c:pt idx="21">
                  <c:v>0.12826467277551</c:v>
                </c:pt>
                <c:pt idx="22">
                  <c:v>0.131260578797807</c:v>
                </c:pt>
                <c:pt idx="23">
                  <c:v>0.134256484820098</c:v>
                </c:pt>
                <c:pt idx="24">
                  <c:v>0.137252390842389</c:v>
                </c:pt>
                <c:pt idx="25">
                  <c:v>0.14024829686468</c:v>
                </c:pt>
                <c:pt idx="26">
                  <c:v>0.143244202886971</c:v>
                </c:pt>
                <c:pt idx="27">
                  <c:v>0.146240108909262</c:v>
                </c:pt>
                <c:pt idx="28">
                  <c:v>0.149236014931553</c:v>
                </c:pt>
                <c:pt idx="29">
                  <c:v>0.152231920953844</c:v>
                </c:pt>
                <c:pt idx="30">
                  <c:v>0.155227826976135</c:v>
                </c:pt>
                <c:pt idx="31">
                  <c:v>0.158223732998426</c:v>
                </c:pt>
                <c:pt idx="32">
                  <c:v>0.161219639020717</c:v>
                </c:pt>
                <c:pt idx="33">
                  <c:v>0.164215545043008</c:v>
                </c:pt>
                <c:pt idx="34">
                  <c:v>0.167211451065299</c:v>
                </c:pt>
                <c:pt idx="35">
                  <c:v>0.17020735708759</c:v>
                </c:pt>
                <c:pt idx="36">
                  <c:v>0.173203263109881</c:v>
                </c:pt>
                <c:pt idx="37">
                  <c:v>0.176199169132173</c:v>
                </c:pt>
                <c:pt idx="38">
                  <c:v>0.179195075154464</c:v>
                </c:pt>
                <c:pt idx="39">
                  <c:v>0.182190981176755</c:v>
                </c:pt>
                <c:pt idx="40">
                  <c:v>0.185186887199046</c:v>
                </c:pt>
                <c:pt idx="41">
                  <c:v>0.188182793221337</c:v>
                </c:pt>
                <c:pt idx="42">
                  <c:v>0.191178699243628</c:v>
                </c:pt>
                <c:pt idx="43">
                  <c:v>0.194174605265919</c:v>
                </c:pt>
                <c:pt idx="44">
                  <c:v>0.19717051128821</c:v>
                </c:pt>
                <c:pt idx="45">
                  <c:v>0.200166417310501</c:v>
                </c:pt>
                <c:pt idx="46">
                  <c:v>0.203162323332792</c:v>
                </c:pt>
                <c:pt idx="47">
                  <c:v>0.206158229355083</c:v>
                </c:pt>
                <c:pt idx="48">
                  <c:v>0.209154135377374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Selskapsobligasjoner!$DA$177:$DA$226</c:f>
              <c:numCache>
                <c:formatCode>0.00E+00</c:formatCode>
                <c:ptCount val="50"/>
                <c:pt idx="0" formatCode="General">
                  <c:v>0.0</c:v>
                </c:pt>
                <c:pt idx="1">
                  <c:v>0.0</c:v>
                </c:pt>
                <c:pt idx="2" formatCode="General">
                  <c:v>0.0</c:v>
                </c:pt>
                <c:pt idx="3" formatCode="General">
                  <c:v>0.0</c:v>
                </c:pt>
                <c:pt idx="4" formatCode="General">
                  <c:v>0.0</c:v>
                </c:pt>
                <c:pt idx="5" formatCode="General">
                  <c:v>0.0</c:v>
                </c:pt>
                <c:pt idx="6" formatCode="General">
                  <c:v>0.0</c:v>
                </c:pt>
                <c:pt idx="7" formatCode="General">
                  <c:v>0.0</c:v>
                </c:pt>
                <c:pt idx="8" formatCode="General">
                  <c:v>0.0</c:v>
                </c:pt>
                <c:pt idx="9" formatCode="General">
                  <c:v>0.0</c:v>
                </c:pt>
                <c:pt idx="10" formatCode="General">
                  <c:v>0.0</c:v>
                </c:pt>
                <c:pt idx="11" formatCode="General">
                  <c:v>0.0</c:v>
                </c:pt>
                <c:pt idx="12" formatCode="General">
                  <c:v>0.0</c:v>
                </c:pt>
                <c:pt idx="13" formatCode="General">
                  <c:v>0.0</c:v>
                </c:pt>
                <c:pt idx="14" formatCode="General">
                  <c:v>0.0</c:v>
                </c:pt>
                <c:pt idx="15" formatCode="General">
                  <c:v>0.0</c:v>
                </c:pt>
                <c:pt idx="16" formatCode="General">
                  <c:v>0.0</c:v>
                </c:pt>
                <c:pt idx="17" formatCode="General">
                  <c:v>0.0</c:v>
                </c:pt>
                <c:pt idx="18" formatCode="General">
                  <c:v>0.0</c:v>
                </c:pt>
                <c:pt idx="19" formatCode="General">
                  <c:v>0.0</c:v>
                </c:pt>
                <c:pt idx="20" formatCode="General">
                  <c:v>0.0</c:v>
                </c:pt>
                <c:pt idx="21" formatCode="General">
                  <c:v>0.0</c:v>
                </c:pt>
                <c:pt idx="22" formatCode="General">
                  <c:v>0.0</c:v>
                </c:pt>
                <c:pt idx="23" formatCode="General">
                  <c:v>0.0</c:v>
                </c:pt>
                <c:pt idx="24" formatCode="General">
                  <c:v>0.0</c:v>
                </c:pt>
                <c:pt idx="25" formatCode="General">
                  <c:v>0.0</c:v>
                </c:pt>
                <c:pt idx="26" formatCode="General">
                  <c:v>0.0</c:v>
                </c:pt>
                <c:pt idx="27" formatCode="General">
                  <c:v>0.0</c:v>
                </c:pt>
                <c:pt idx="28" formatCode="General">
                  <c:v>0.0</c:v>
                </c:pt>
                <c:pt idx="29" formatCode="General">
                  <c:v>0.0</c:v>
                </c:pt>
                <c:pt idx="30" formatCode="General">
                  <c:v>0.0</c:v>
                </c:pt>
                <c:pt idx="31" formatCode="General">
                  <c:v>0.0</c:v>
                </c:pt>
                <c:pt idx="32" formatCode="General">
                  <c:v>0.0</c:v>
                </c:pt>
                <c:pt idx="33" formatCode="General">
                  <c:v>0.0</c:v>
                </c:pt>
                <c:pt idx="34" formatCode="General">
                  <c:v>0.0</c:v>
                </c:pt>
                <c:pt idx="35" formatCode="General">
                  <c:v>0.0</c:v>
                </c:pt>
                <c:pt idx="36" formatCode="General">
                  <c:v>0.0</c:v>
                </c:pt>
                <c:pt idx="37" formatCode="General">
                  <c:v>0.0</c:v>
                </c:pt>
                <c:pt idx="38" formatCode="General">
                  <c:v>0.0</c:v>
                </c:pt>
                <c:pt idx="39" formatCode="General">
                  <c:v>0.0</c:v>
                </c:pt>
                <c:pt idx="40" formatCode="General">
                  <c:v>0.0</c:v>
                </c:pt>
                <c:pt idx="41" formatCode="General">
                  <c:v>0.0</c:v>
                </c:pt>
                <c:pt idx="42" formatCode="General">
                  <c:v>0.0</c:v>
                </c:pt>
                <c:pt idx="43" formatCode="General">
                  <c:v>0.0</c:v>
                </c:pt>
                <c:pt idx="44" formatCode="General">
                  <c:v>0.0</c:v>
                </c:pt>
                <c:pt idx="45" formatCode="General">
                  <c:v>0.0</c:v>
                </c:pt>
                <c:pt idx="46" formatCode="General">
                  <c:v>0.0</c:v>
                </c:pt>
                <c:pt idx="47" formatCode="General">
                  <c:v>0.0</c:v>
                </c:pt>
                <c:pt idx="48" formatCode="General">
                  <c:v>0.0</c:v>
                </c:pt>
                <c:pt idx="49" formatCode="General">
                  <c:v>0.0</c:v>
                </c:pt>
              </c:numCache>
            </c:numRef>
          </c:val>
        </c:ser>
        <c:ser>
          <c:idx val="2"/>
          <c:order val="2"/>
          <c:tx>
            <c:strRef>
              <c:f>Selskapsobligasjoner!$DB$176</c:f>
              <c:strCache>
                <c:ptCount val="1"/>
                <c:pt idx="0">
                  <c:v>OB GVT BONDS ALL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Selskapsobligasjoner!$CY$177:$CY$226</c:f>
              <c:numCache>
                <c:formatCode>0.000</c:formatCode>
                <c:ptCount val="50"/>
                <c:pt idx="0">
                  <c:v>0.0653506463071669</c:v>
                </c:pt>
                <c:pt idx="1">
                  <c:v>0.0683465523294609</c:v>
                </c:pt>
                <c:pt idx="2">
                  <c:v>0.0713424583517635</c:v>
                </c:pt>
                <c:pt idx="3">
                  <c:v>0.074338364374066</c:v>
                </c:pt>
                <c:pt idx="4">
                  <c:v>0.0773342703963685</c:v>
                </c:pt>
                <c:pt idx="5">
                  <c:v>0.0803301764186708</c:v>
                </c:pt>
                <c:pt idx="6">
                  <c:v>0.0833260824409732</c:v>
                </c:pt>
                <c:pt idx="7">
                  <c:v>0.0863219884632757</c:v>
                </c:pt>
                <c:pt idx="8">
                  <c:v>0.0893178944855781</c:v>
                </c:pt>
                <c:pt idx="9">
                  <c:v>0.0923138005078806</c:v>
                </c:pt>
                <c:pt idx="10">
                  <c:v>0.095309706530183</c:v>
                </c:pt>
                <c:pt idx="11">
                  <c:v>0.0983056125524855</c:v>
                </c:pt>
                <c:pt idx="12">
                  <c:v>0.101301518574788</c:v>
                </c:pt>
                <c:pt idx="13">
                  <c:v>0.104297424597091</c:v>
                </c:pt>
                <c:pt idx="14">
                  <c:v>0.107293330619393</c:v>
                </c:pt>
                <c:pt idx="15">
                  <c:v>0.110289236641695</c:v>
                </c:pt>
                <c:pt idx="16">
                  <c:v>0.113285142663998</c:v>
                </c:pt>
                <c:pt idx="17">
                  <c:v>0.1162810486863</c:v>
                </c:pt>
                <c:pt idx="18">
                  <c:v>0.119276954708603</c:v>
                </c:pt>
                <c:pt idx="19">
                  <c:v>0.122272860730905</c:v>
                </c:pt>
                <c:pt idx="20">
                  <c:v>0.125268766753208</c:v>
                </c:pt>
                <c:pt idx="21">
                  <c:v>0.12826467277551</c:v>
                </c:pt>
                <c:pt idx="22">
                  <c:v>0.131260578797807</c:v>
                </c:pt>
                <c:pt idx="23">
                  <c:v>0.134256484820098</c:v>
                </c:pt>
                <c:pt idx="24">
                  <c:v>0.137252390842389</c:v>
                </c:pt>
                <c:pt idx="25">
                  <c:v>0.14024829686468</c:v>
                </c:pt>
                <c:pt idx="26">
                  <c:v>0.143244202886971</c:v>
                </c:pt>
                <c:pt idx="27">
                  <c:v>0.146240108909262</c:v>
                </c:pt>
                <c:pt idx="28">
                  <c:v>0.149236014931553</c:v>
                </c:pt>
                <c:pt idx="29">
                  <c:v>0.152231920953844</c:v>
                </c:pt>
                <c:pt idx="30">
                  <c:v>0.155227826976135</c:v>
                </c:pt>
                <c:pt idx="31">
                  <c:v>0.158223732998426</c:v>
                </c:pt>
                <c:pt idx="32">
                  <c:v>0.161219639020717</c:v>
                </c:pt>
                <c:pt idx="33">
                  <c:v>0.164215545043008</c:v>
                </c:pt>
                <c:pt idx="34">
                  <c:v>0.167211451065299</c:v>
                </c:pt>
                <c:pt idx="35">
                  <c:v>0.17020735708759</c:v>
                </c:pt>
                <c:pt idx="36">
                  <c:v>0.173203263109881</c:v>
                </c:pt>
                <c:pt idx="37">
                  <c:v>0.176199169132173</c:v>
                </c:pt>
                <c:pt idx="38">
                  <c:v>0.179195075154464</c:v>
                </c:pt>
                <c:pt idx="39">
                  <c:v>0.182190981176755</c:v>
                </c:pt>
                <c:pt idx="40">
                  <c:v>0.185186887199046</c:v>
                </c:pt>
                <c:pt idx="41">
                  <c:v>0.188182793221337</c:v>
                </c:pt>
                <c:pt idx="42">
                  <c:v>0.191178699243628</c:v>
                </c:pt>
                <c:pt idx="43">
                  <c:v>0.194174605265919</c:v>
                </c:pt>
                <c:pt idx="44">
                  <c:v>0.19717051128821</c:v>
                </c:pt>
                <c:pt idx="45">
                  <c:v>0.200166417310501</c:v>
                </c:pt>
                <c:pt idx="46">
                  <c:v>0.203162323332792</c:v>
                </c:pt>
                <c:pt idx="47">
                  <c:v>0.206158229355083</c:v>
                </c:pt>
                <c:pt idx="48">
                  <c:v>0.209154135377374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Selskapsobligasjoner!$DB$177:$DB$226</c:f>
              <c:numCache>
                <c:formatCode>0.00E+00</c:formatCode>
                <c:ptCount val="50"/>
                <c:pt idx="0">
                  <c:v>6.87123968834413E-15</c:v>
                </c:pt>
                <c:pt idx="1">
                  <c:v>7.51438841706253E-15</c:v>
                </c:pt>
                <c:pt idx="2">
                  <c:v>7.48272971362596E-15</c:v>
                </c:pt>
                <c:pt idx="3">
                  <c:v>7.44890260584441E-15</c:v>
                </c:pt>
                <c:pt idx="4">
                  <c:v>7.41767758327683E-15</c:v>
                </c:pt>
                <c:pt idx="5">
                  <c:v>7.4870665223159E-15</c:v>
                </c:pt>
                <c:pt idx="6">
                  <c:v>7.46278039365222E-15</c:v>
                </c:pt>
                <c:pt idx="7">
                  <c:v>7.45584149974832E-15</c:v>
                </c:pt>
                <c:pt idx="8">
                  <c:v>7.44543315889246E-15</c:v>
                </c:pt>
                <c:pt idx="9">
                  <c:v>7.43155537108464E-15</c:v>
                </c:pt>
                <c:pt idx="10">
                  <c:v>7.40369137525176E-15</c:v>
                </c:pt>
                <c:pt idx="11">
                  <c:v>7.3894883267922E-15</c:v>
                </c:pt>
                <c:pt idx="12">
                  <c:v>7.39512617808913E-15</c:v>
                </c:pt>
                <c:pt idx="13">
                  <c:v>7.37257477290143E-15</c:v>
                </c:pt>
                <c:pt idx="14">
                  <c:v>7.34308447380982E-15</c:v>
                </c:pt>
                <c:pt idx="15">
                  <c:v>7.33441085642994E-15</c:v>
                </c:pt>
                <c:pt idx="16">
                  <c:v>7.32053306862213E-15</c:v>
                </c:pt>
                <c:pt idx="17">
                  <c:v>7.29624693995845E-15</c:v>
                </c:pt>
                <c:pt idx="18">
                  <c:v>7.28583859910259E-15</c:v>
                </c:pt>
                <c:pt idx="19">
                  <c:v>7.27889970519868E-15</c:v>
                </c:pt>
                <c:pt idx="20">
                  <c:v>7.25114412958305E-15</c:v>
                </c:pt>
                <c:pt idx="21">
                  <c:v>6.10151035598805E-15</c:v>
                </c:pt>
                <c:pt idx="22" formatCode="General">
                  <c:v>0.0</c:v>
                </c:pt>
                <c:pt idx="23" formatCode="General">
                  <c:v>0.0</c:v>
                </c:pt>
                <c:pt idx="24" formatCode="General">
                  <c:v>0.0</c:v>
                </c:pt>
                <c:pt idx="25" formatCode="General">
                  <c:v>0.0</c:v>
                </c:pt>
                <c:pt idx="26" formatCode="General">
                  <c:v>0.0</c:v>
                </c:pt>
                <c:pt idx="27" formatCode="General">
                  <c:v>0.0</c:v>
                </c:pt>
                <c:pt idx="28" formatCode="General">
                  <c:v>0.0</c:v>
                </c:pt>
                <c:pt idx="29" formatCode="General">
                  <c:v>0.0</c:v>
                </c:pt>
                <c:pt idx="30" formatCode="General">
                  <c:v>0.0</c:v>
                </c:pt>
                <c:pt idx="31" formatCode="General">
                  <c:v>0.0</c:v>
                </c:pt>
                <c:pt idx="32" formatCode="General">
                  <c:v>0.0</c:v>
                </c:pt>
                <c:pt idx="33" formatCode="General">
                  <c:v>0.0</c:v>
                </c:pt>
                <c:pt idx="34" formatCode="General">
                  <c:v>0.0</c:v>
                </c:pt>
                <c:pt idx="35" formatCode="General">
                  <c:v>0.0</c:v>
                </c:pt>
                <c:pt idx="36" formatCode="General">
                  <c:v>0.0</c:v>
                </c:pt>
                <c:pt idx="37" formatCode="General">
                  <c:v>0.0</c:v>
                </c:pt>
                <c:pt idx="38" formatCode="General">
                  <c:v>0.0</c:v>
                </c:pt>
                <c:pt idx="39" formatCode="General">
                  <c:v>0.0</c:v>
                </c:pt>
                <c:pt idx="40" formatCode="General">
                  <c:v>0.0</c:v>
                </c:pt>
                <c:pt idx="41" formatCode="General">
                  <c:v>0.0</c:v>
                </c:pt>
                <c:pt idx="42" formatCode="General">
                  <c:v>0.0</c:v>
                </c:pt>
                <c:pt idx="43" formatCode="General">
                  <c:v>0.0</c:v>
                </c:pt>
                <c:pt idx="44" formatCode="General">
                  <c:v>0.0</c:v>
                </c:pt>
                <c:pt idx="45" formatCode="General">
                  <c:v>0.0</c:v>
                </c:pt>
                <c:pt idx="46" formatCode="General">
                  <c:v>0.0</c:v>
                </c:pt>
                <c:pt idx="47" formatCode="General">
                  <c:v>0.0</c:v>
                </c:pt>
                <c:pt idx="48" formatCode="General">
                  <c:v>0.0</c:v>
                </c:pt>
                <c:pt idx="49" formatCode="General">
                  <c:v>0.0</c:v>
                </c:pt>
              </c:numCache>
            </c:numRef>
          </c:val>
        </c:ser>
        <c:ser>
          <c:idx val="3"/>
          <c:order val="3"/>
          <c:tx>
            <c:strRef>
              <c:f>Selskapsobligasjoner!$DC$176</c:f>
              <c:strCache>
                <c:ptCount val="1"/>
                <c:pt idx="0">
                  <c:v>Barclays Corporate Bonds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Selskapsobligasjoner!$CY$177:$CY$226</c:f>
              <c:numCache>
                <c:formatCode>0.000</c:formatCode>
                <c:ptCount val="50"/>
                <c:pt idx="0">
                  <c:v>0.0653506463071669</c:v>
                </c:pt>
                <c:pt idx="1">
                  <c:v>0.0683465523294609</c:v>
                </c:pt>
                <c:pt idx="2">
                  <c:v>0.0713424583517635</c:v>
                </c:pt>
                <c:pt idx="3">
                  <c:v>0.074338364374066</c:v>
                </c:pt>
                <c:pt idx="4">
                  <c:v>0.0773342703963685</c:v>
                </c:pt>
                <c:pt idx="5">
                  <c:v>0.0803301764186708</c:v>
                </c:pt>
                <c:pt idx="6">
                  <c:v>0.0833260824409732</c:v>
                </c:pt>
                <c:pt idx="7">
                  <c:v>0.0863219884632757</c:v>
                </c:pt>
                <c:pt idx="8">
                  <c:v>0.0893178944855781</c:v>
                </c:pt>
                <c:pt idx="9">
                  <c:v>0.0923138005078806</c:v>
                </c:pt>
                <c:pt idx="10">
                  <c:v>0.095309706530183</c:v>
                </c:pt>
                <c:pt idx="11">
                  <c:v>0.0983056125524855</c:v>
                </c:pt>
                <c:pt idx="12">
                  <c:v>0.101301518574788</c:v>
                </c:pt>
                <c:pt idx="13">
                  <c:v>0.104297424597091</c:v>
                </c:pt>
                <c:pt idx="14">
                  <c:v>0.107293330619393</c:v>
                </c:pt>
                <c:pt idx="15">
                  <c:v>0.110289236641695</c:v>
                </c:pt>
                <c:pt idx="16">
                  <c:v>0.113285142663998</c:v>
                </c:pt>
                <c:pt idx="17">
                  <c:v>0.1162810486863</c:v>
                </c:pt>
                <c:pt idx="18">
                  <c:v>0.119276954708603</c:v>
                </c:pt>
                <c:pt idx="19">
                  <c:v>0.122272860730905</c:v>
                </c:pt>
                <c:pt idx="20">
                  <c:v>0.125268766753208</c:v>
                </c:pt>
                <c:pt idx="21">
                  <c:v>0.12826467277551</c:v>
                </c:pt>
                <c:pt idx="22">
                  <c:v>0.131260578797807</c:v>
                </c:pt>
                <c:pt idx="23">
                  <c:v>0.134256484820098</c:v>
                </c:pt>
                <c:pt idx="24">
                  <c:v>0.137252390842389</c:v>
                </c:pt>
                <c:pt idx="25">
                  <c:v>0.14024829686468</c:v>
                </c:pt>
                <c:pt idx="26">
                  <c:v>0.143244202886971</c:v>
                </c:pt>
                <c:pt idx="27">
                  <c:v>0.146240108909262</c:v>
                </c:pt>
                <c:pt idx="28">
                  <c:v>0.149236014931553</c:v>
                </c:pt>
                <c:pt idx="29">
                  <c:v>0.152231920953844</c:v>
                </c:pt>
                <c:pt idx="30">
                  <c:v>0.155227826976135</c:v>
                </c:pt>
                <c:pt idx="31">
                  <c:v>0.158223732998426</c:v>
                </c:pt>
                <c:pt idx="32">
                  <c:v>0.161219639020717</c:v>
                </c:pt>
                <c:pt idx="33">
                  <c:v>0.164215545043008</c:v>
                </c:pt>
                <c:pt idx="34">
                  <c:v>0.167211451065299</c:v>
                </c:pt>
                <c:pt idx="35">
                  <c:v>0.17020735708759</c:v>
                </c:pt>
                <c:pt idx="36">
                  <c:v>0.173203263109881</c:v>
                </c:pt>
                <c:pt idx="37">
                  <c:v>0.176199169132173</c:v>
                </c:pt>
                <c:pt idx="38">
                  <c:v>0.179195075154464</c:v>
                </c:pt>
                <c:pt idx="39">
                  <c:v>0.182190981176755</c:v>
                </c:pt>
                <c:pt idx="40">
                  <c:v>0.185186887199046</c:v>
                </c:pt>
                <c:pt idx="41">
                  <c:v>0.188182793221337</c:v>
                </c:pt>
                <c:pt idx="42">
                  <c:v>0.191178699243628</c:v>
                </c:pt>
                <c:pt idx="43">
                  <c:v>0.194174605265919</c:v>
                </c:pt>
                <c:pt idx="44">
                  <c:v>0.19717051128821</c:v>
                </c:pt>
                <c:pt idx="45">
                  <c:v>0.200166417310501</c:v>
                </c:pt>
                <c:pt idx="46">
                  <c:v>0.203162323332792</c:v>
                </c:pt>
                <c:pt idx="47">
                  <c:v>0.206158229355083</c:v>
                </c:pt>
                <c:pt idx="48">
                  <c:v>0.209154135377374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Selskapsobligasjoner!$DC$177:$DC$226</c:f>
              <c:numCache>
                <c:formatCode>General</c:formatCode>
                <c:ptCount val="50"/>
                <c:pt idx="0">
                  <c:v>0.529168773474192</c:v>
                </c:pt>
                <c:pt idx="1">
                  <c:v>0.522928300434813</c:v>
                </c:pt>
                <c:pt idx="2">
                  <c:v>0.522025178580392</c:v>
                </c:pt>
                <c:pt idx="3">
                  <c:v>0.521122056725971</c:v>
                </c:pt>
                <c:pt idx="4">
                  <c:v>0.52021893487155</c:v>
                </c:pt>
                <c:pt idx="5">
                  <c:v>0.519315813017129</c:v>
                </c:pt>
                <c:pt idx="6">
                  <c:v>0.518412691162708</c:v>
                </c:pt>
                <c:pt idx="7">
                  <c:v>0.517509569308286</c:v>
                </c:pt>
                <c:pt idx="8">
                  <c:v>0.516606447453865</c:v>
                </c:pt>
                <c:pt idx="9">
                  <c:v>0.515703325599444</c:v>
                </c:pt>
                <c:pt idx="10">
                  <c:v>0.514800203745023</c:v>
                </c:pt>
                <c:pt idx="11">
                  <c:v>0.513897081890602</c:v>
                </c:pt>
                <c:pt idx="12">
                  <c:v>0.512993960036181</c:v>
                </c:pt>
                <c:pt idx="13">
                  <c:v>0.51209083818176</c:v>
                </c:pt>
                <c:pt idx="14">
                  <c:v>0.511187716327339</c:v>
                </c:pt>
                <c:pt idx="15">
                  <c:v>0.510284594472918</c:v>
                </c:pt>
                <c:pt idx="16">
                  <c:v>0.509381472618497</c:v>
                </c:pt>
                <c:pt idx="17">
                  <c:v>0.508478350764076</c:v>
                </c:pt>
                <c:pt idx="18">
                  <c:v>0.507575228909655</c:v>
                </c:pt>
                <c:pt idx="19">
                  <c:v>0.506672107055233</c:v>
                </c:pt>
                <c:pt idx="20">
                  <c:v>0.505768985200812</c:v>
                </c:pt>
                <c:pt idx="21">
                  <c:v>0.503395536796555</c:v>
                </c:pt>
                <c:pt idx="22">
                  <c:v>0.485417124768147</c:v>
                </c:pt>
                <c:pt idx="23">
                  <c:v>0.467438712739873</c:v>
                </c:pt>
                <c:pt idx="24">
                  <c:v>0.449460300711528</c:v>
                </c:pt>
                <c:pt idx="25">
                  <c:v>0.431481888683185</c:v>
                </c:pt>
                <c:pt idx="26">
                  <c:v>0.413503476654841</c:v>
                </c:pt>
                <c:pt idx="27">
                  <c:v>0.395525064626497</c:v>
                </c:pt>
                <c:pt idx="28">
                  <c:v>0.377546652598153</c:v>
                </c:pt>
                <c:pt idx="29">
                  <c:v>0.35956824056981</c:v>
                </c:pt>
                <c:pt idx="30">
                  <c:v>0.341589828541466</c:v>
                </c:pt>
                <c:pt idx="31">
                  <c:v>0.323611416513122</c:v>
                </c:pt>
                <c:pt idx="32">
                  <c:v>0.305633004484778</c:v>
                </c:pt>
                <c:pt idx="33">
                  <c:v>0.287654592456434</c:v>
                </c:pt>
                <c:pt idx="34">
                  <c:v>0.269676180428091</c:v>
                </c:pt>
                <c:pt idx="35">
                  <c:v>0.251697768399746</c:v>
                </c:pt>
                <c:pt idx="36">
                  <c:v>0.233719356371403</c:v>
                </c:pt>
                <c:pt idx="37">
                  <c:v>0.215740944343056</c:v>
                </c:pt>
                <c:pt idx="38">
                  <c:v>0.197762532314713</c:v>
                </c:pt>
                <c:pt idx="39">
                  <c:v>0.179784120286369</c:v>
                </c:pt>
                <c:pt idx="40">
                  <c:v>0.161805708258025</c:v>
                </c:pt>
                <c:pt idx="41">
                  <c:v>0.143827296229681</c:v>
                </c:pt>
                <c:pt idx="42">
                  <c:v>0.125848884201337</c:v>
                </c:pt>
                <c:pt idx="43">
                  <c:v>0.107870472172993</c:v>
                </c:pt>
                <c:pt idx="44">
                  <c:v>0.0898920601446488</c:v>
                </c:pt>
                <c:pt idx="45">
                  <c:v>0.0719136481163059</c:v>
                </c:pt>
                <c:pt idx="46">
                  <c:v>0.0539352360879614</c:v>
                </c:pt>
                <c:pt idx="47">
                  <c:v>0.0359568240596178</c:v>
                </c:pt>
                <c:pt idx="48">
                  <c:v>0.0179784120312732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Selskapsobligasjoner!$DD$176</c:f>
              <c:strCache>
                <c:ptCount val="1"/>
                <c:pt idx="0">
                  <c:v>Retail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Selskapsobligasjoner!$CY$177:$CY$226</c:f>
              <c:numCache>
                <c:formatCode>0.000</c:formatCode>
                <c:ptCount val="50"/>
                <c:pt idx="0">
                  <c:v>0.0653506463071669</c:v>
                </c:pt>
                <c:pt idx="1">
                  <c:v>0.0683465523294609</c:v>
                </c:pt>
                <c:pt idx="2">
                  <c:v>0.0713424583517635</c:v>
                </c:pt>
                <c:pt idx="3">
                  <c:v>0.074338364374066</c:v>
                </c:pt>
                <c:pt idx="4">
                  <c:v>0.0773342703963685</c:v>
                </c:pt>
                <c:pt idx="5">
                  <c:v>0.0803301764186708</c:v>
                </c:pt>
                <c:pt idx="6">
                  <c:v>0.0833260824409732</c:v>
                </c:pt>
                <c:pt idx="7">
                  <c:v>0.0863219884632757</c:v>
                </c:pt>
                <c:pt idx="8">
                  <c:v>0.0893178944855781</c:v>
                </c:pt>
                <c:pt idx="9">
                  <c:v>0.0923138005078806</c:v>
                </c:pt>
                <c:pt idx="10">
                  <c:v>0.095309706530183</c:v>
                </c:pt>
                <c:pt idx="11">
                  <c:v>0.0983056125524855</c:v>
                </c:pt>
                <c:pt idx="12">
                  <c:v>0.101301518574788</c:v>
                </c:pt>
                <c:pt idx="13">
                  <c:v>0.104297424597091</c:v>
                </c:pt>
                <c:pt idx="14">
                  <c:v>0.107293330619393</c:v>
                </c:pt>
                <c:pt idx="15">
                  <c:v>0.110289236641695</c:v>
                </c:pt>
                <c:pt idx="16">
                  <c:v>0.113285142663998</c:v>
                </c:pt>
                <c:pt idx="17">
                  <c:v>0.1162810486863</c:v>
                </c:pt>
                <c:pt idx="18">
                  <c:v>0.119276954708603</c:v>
                </c:pt>
                <c:pt idx="19">
                  <c:v>0.122272860730905</c:v>
                </c:pt>
                <c:pt idx="20">
                  <c:v>0.125268766753208</c:v>
                </c:pt>
                <c:pt idx="21">
                  <c:v>0.12826467277551</c:v>
                </c:pt>
                <c:pt idx="22">
                  <c:v>0.131260578797807</c:v>
                </c:pt>
                <c:pt idx="23">
                  <c:v>0.134256484820098</c:v>
                </c:pt>
                <c:pt idx="24">
                  <c:v>0.137252390842389</c:v>
                </c:pt>
                <c:pt idx="25">
                  <c:v>0.14024829686468</c:v>
                </c:pt>
                <c:pt idx="26">
                  <c:v>0.143244202886971</c:v>
                </c:pt>
                <c:pt idx="27">
                  <c:v>0.146240108909262</c:v>
                </c:pt>
                <c:pt idx="28">
                  <c:v>0.149236014931553</c:v>
                </c:pt>
                <c:pt idx="29">
                  <c:v>0.152231920953844</c:v>
                </c:pt>
                <c:pt idx="30">
                  <c:v>0.155227826976135</c:v>
                </c:pt>
                <c:pt idx="31">
                  <c:v>0.158223732998426</c:v>
                </c:pt>
                <c:pt idx="32">
                  <c:v>0.161219639020717</c:v>
                </c:pt>
                <c:pt idx="33">
                  <c:v>0.164215545043008</c:v>
                </c:pt>
                <c:pt idx="34">
                  <c:v>0.167211451065299</c:v>
                </c:pt>
                <c:pt idx="35">
                  <c:v>0.17020735708759</c:v>
                </c:pt>
                <c:pt idx="36">
                  <c:v>0.173203263109881</c:v>
                </c:pt>
                <c:pt idx="37">
                  <c:v>0.176199169132173</c:v>
                </c:pt>
                <c:pt idx="38">
                  <c:v>0.179195075154464</c:v>
                </c:pt>
                <c:pt idx="39">
                  <c:v>0.182190981176755</c:v>
                </c:pt>
                <c:pt idx="40">
                  <c:v>0.185186887199046</c:v>
                </c:pt>
                <c:pt idx="41">
                  <c:v>0.188182793221337</c:v>
                </c:pt>
                <c:pt idx="42">
                  <c:v>0.191178699243628</c:v>
                </c:pt>
                <c:pt idx="43">
                  <c:v>0.194174605265919</c:v>
                </c:pt>
                <c:pt idx="44">
                  <c:v>0.19717051128821</c:v>
                </c:pt>
                <c:pt idx="45">
                  <c:v>0.200166417310501</c:v>
                </c:pt>
                <c:pt idx="46">
                  <c:v>0.203162323332792</c:v>
                </c:pt>
                <c:pt idx="47">
                  <c:v>0.206158229355083</c:v>
                </c:pt>
                <c:pt idx="48">
                  <c:v>0.209154135377374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Selskapsobligasjoner!$DD$177:$DD$226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Selskapsobligasjoner!$DE$176</c:f>
              <c:strCache>
                <c:ptCount val="1"/>
                <c:pt idx="0">
                  <c:v>Office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Selskapsobligasjoner!$CY$177:$CY$226</c:f>
              <c:numCache>
                <c:formatCode>0.000</c:formatCode>
                <c:ptCount val="50"/>
                <c:pt idx="0">
                  <c:v>0.0653506463071669</c:v>
                </c:pt>
                <c:pt idx="1">
                  <c:v>0.0683465523294609</c:v>
                </c:pt>
                <c:pt idx="2">
                  <c:v>0.0713424583517635</c:v>
                </c:pt>
                <c:pt idx="3">
                  <c:v>0.074338364374066</c:v>
                </c:pt>
                <c:pt idx="4">
                  <c:v>0.0773342703963685</c:v>
                </c:pt>
                <c:pt idx="5">
                  <c:v>0.0803301764186708</c:v>
                </c:pt>
                <c:pt idx="6">
                  <c:v>0.0833260824409732</c:v>
                </c:pt>
                <c:pt idx="7">
                  <c:v>0.0863219884632757</c:v>
                </c:pt>
                <c:pt idx="8">
                  <c:v>0.0893178944855781</c:v>
                </c:pt>
                <c:pt idx="9">
                  <c:v>0.0923138005078806</c:v>
                </c:pt>
                <c:pt idx="10">
                  <c:v>0.095309706530183</c:v>
                </c:pt>
                <c:pt idx="11">
                  <c:v>0.0983056125524855</c:v>
                </c:pt>
                <c:pt idx="12">
                  <c:v>0.101301518574788</c:v>
                </c:pt>
                <c:pt idx="13">
                  <c:v>0.104297424597091</c:v>
                </c:pt>
                <c:pt idx="14">
                  <c:v>0.107293330619393</c:v>
                </c:pt>
                <c:pt idx="15">
                  <c:v>0.110289236641695</c:v>
                </c:pt>
                <c:pt idx="16">
                  <c:v>0.113285142663998</c:v>
                </c:pt>
                <c:pt idx="17">
                  <c:v>0.1162810486863</c:v>
                </c:pt>
                <c:pt idx="18">
                  <c:v>0.119276954708603</c:v>
                </c:pt>
                <c:pt idx="19">
                  <c:v>0.122272860730905</c:v>
                </c:pt>
                <c:pt idx="20">
                  <c:v>0.125268766753208</c:v>
                </c:pt>
                <c:pt idx="21">
                  <c:v>0.12826467277551</c:v>
                </c:pt>
                <c:pt idx="22">
                  <c:v>0.131260578797807</c:v>
                </c:pt>
                <c:pt idx="23">
                  <c:v>0.134256484820098</c:v>
                </c:pt>
                <c:pt idx="24">
                  <c:v>0.137252390842389</c:v>
                </c:pt>
                <c:pt idx="25">
                  <c:v>0.14024829686468</c:v>
                </c:pt>
                <c:pt idx="26">
                  <c:v>0.143244202886971</c:v>
                </c:pt>
                <c:pt idx="27">
                  <c:v>0.146240108909262</c:v>
                </c:pt>
                <c:pt idx="28">
                  <c:v>0.149236014931553</c:v>
                </c:pt>
                <c:pt idx="29">
                  <c:v>0.152231920953844</c:v>
                </c:pt>
                <c:pt idx="30">
                  <c:v>0.155227826976135</c:v>
                </c:pt>
                <c:pt idx="31">
                  <c:v>0.158223732998426</c:v>
                </c:pt>
                <c:pt idx="32">
                  <c:v>0.161219639020717</c:v>
                </c:pt>
                <c:pt idx="33">
                  <c:v>0.164215545043008</c:v>
                </c:pt>
                <c:pt idx="34">
                  <c:v>0.167211451065299</c:v>
                </c:pt>
                <c:pt idx="35">
                  <c:v>0.17020735708759</c:v>
                </c:pt>
                <c:pt idx="36">
                  <c:v>0.173203263109881</c:v>
                </c:pt>
                <c:pt idx="37">
                  <c:v>0.176199169132173</c:v>
                </c:pt>
                <c:pt idx="38">
                  <c:v>0.179195075154464</c:v>
                </c:pt>
                <c:pt idx="39">
                  <c:v>0.182190981176755</c:v>
                </c:pt>
                <c:pt idx="40">
                  <c:v>0.185186887199046</c:v>
                </c:pt>
                <c:pt idx="41">
                  <c:v>0.188182793221337</c:v>
                </c:pt>
                <c:pt idx="42">
                  <c:v>0.191178699243628</c:v>
                </c:pt>
                <c:pt idx="43">
                  <c:v>0.194174605265919</c:v>
                </c:pt>
                <c:pt idx="44">
                  <c:v>0.19717051128821</c:v>
                </c:pt>
                <c:pt idx="45">
                  <c:v>0.200166417310501</c:v>
                </c:pt>
                <c:pt idx="46">
                  <c:v>0.203162323332792</c:v>
                </c:pt>
                <c:pt idx="47">
                  <c:v>0.206158229355083</c:v>
                </c:pt>
                <c:pt idx="48">
                  <c:v>0.209154135377374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Selskapsobligasjoner!$DE$177:$DE$226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Selskapsobligasjoner!$DF$176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Selskapsobligasjoner!$CY$177:$CY$226</c:f>
              <c:numCache>
                <c:formatCode>0.000</c:formatCode>
                <c:ptCount val="50"/>
                <c:pt idx="0">
                  <c:v>0.0653506463071669</c:v>
                </c:pt>
                <c:pt idx="1">
                  <c:v>0.0683465523294609</c:v>
                </c:pt>
                <c:pt idx="2">
                  <c:v>0.0713424583517635</c:v>
                </c:pt>
                <c:pt idx="3">
                  <c:v>0.074338364374066</c:v>
                </c:pt>
                <c:pt idx="4">
                  <c:v>0.0773342703963685</c:v>
                </c:pt>
                <c:pt idx="5">
                  <c:v>0.0803301764186708</c:v>
                </c:pt>
                <c:pt idx="6">
                  <c:v>0.0833260824409732</c:v>
                </c:pt>
                <c:pt idx="7">
                  <c:v>0.0863219884632757</c:v>
                </c:pt>
                <c:pt idx="8">
                  <c:v>0.0893178944855781</c:v>
                </c:pt>
                <c:pt idx="9">
                  <c:v>0.0923138005078806</c:v>
                </c:pt>
                <c:pt idx="10">
                  <c:v>0.095309706530183</c:v>
                </c:pt>
                <c:pt idx="11">
                  <c:v>0.0983056125524855</c:v>
                </c:pt>
                <c:pt idx="12">
                  <c:v>0.101301518574788</c:v>
                </c:pt>
                <c:pt idx="13">
                  <c:v>0.104297424597091</c:v>
                </c:pt>
                <c:pt idx="14">
                  <c:v>0.107293330619393</c:v>
                </c:pt>
                <c:pt idx="15">
                  <c:v>0.110289236641695</c:v>
                </c:pt>
                <c:pt idx="16">
                  <c:v>0.113285142663998</c:v>
                </c:pt>
                <c:pt idx="17">
                  <c:v>0.1162810486863</c:v>
                </c:pt>
                <c:pt idx="18">
                  <c:v>0.119276954708603</c:v>
                </c:pt>
                <c:pt idx="19">
                  <c:v>0.122272860730905</c:v>
                </c:pt>
                <c:pt idx="20">
                  <c:v>0.125268766753208</c:v>
                </c:pt>
                <c:pt idx="21">
                  <c:v>0.12826467277551</c:v>
                </c:pt>
                <c:pt idx="22">
                  <c:v>0.131260578797807</c:v>
                </c:pt>
                <c:pt idx="23">
                  <c:v>0.134256484820098</c:v>
                </c:pt>
                <c:pt idx="24">
                  <c:v>0.137252390842389</c:v>
                </c:pt>
                <c:pt idx="25">
                  <c:v>0.14024829686468</c:v>
                </c:pt>
                <c:pt idx="26">
                  <c:v>0.143244202886971</c:v>
                </c:pt>
                <c:pt idx="27">
                  <c:v>0.146240108909262</c:v>
                </c:pt>
                <c:pt idx="28">
                  <c:v>0.149236014931553</c:v>
                </c:pt>
                <c:pt idx="29">
                  <c:v>0.152231920953844</c:v>
                </c:pt>
                <c:pt idx="30">
                  <c:v>0.155227826976135</c:v>
                </c:pt>
                <c:pt idx="31">
                  <c:v>0.158223732998426</c:v>
                </c:pt>
                <c:pt idx="32">
                  <c:v>0.161219639020717</c:v>
                </c:pt>
                <c:pt idx="33">
                  <c:v>0.164215545043008</c:v>
                </c:pt>
                <c:pt idx="34">
                  <c:v>0.167211451065299</c:v>
                </c:pt>
                <c:pt idx="35">
                  <c:v>0.17020735708759</c:v>
                </c:pt>
                <c:pt idx="36">
                  <c:v>0.173203263109881</c:v>
                </c:pt>
                <c:pt idx="37">
                  <c:v>0.176199169132173</c:v>
                </c:pt>
                <c:pt idx="38">
                  <c:v>0.179195075154464</c:v>
                </c:pt>
                <c:pt idx="39">
                  <c:v>0.182190981176755</c:v>
                </c:pt>
                <c:pt idx="40">
                  <c:v>0.185186887199046</c:v>
                </c:pt>
                <c:pt idx="41">
                  <c:v>0.188182793221337</c:v>
                </c:pt>
                <c:pt idx="42">
                  <c:v>0.191178699243628</c:v>
                </c:pt>
                <c:pt idx="43">
                  <c:v>0.194174605265919</c:v>
                </c:pt>
                <c:pt idx="44">
                  <c:v>0.19717051128821</c:v>
                </c:pt>
                <c:pt idx="45">
                  <c:v>0.200166417310501</c:v>
                </c:pt>
                <c:pt idx="46">
                  <c:v>0.203162323332792</c:v>
                </c:pt>
                <c:pt idx="47">
                  <c:v>0.206158229355083</c:v>
                </c:pt>
                <c:pt idx="48">
                  <c:v>0.209154135377374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Selskapsobligasjoner!$DF$177:$DF$226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Selskapsobligasjoner!$DG$176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Selskapsobligasjoner!$CY$177:$CY$226</c:f>
              <c:numCache>
                <c:formatCode>0.000</c:formatCode>
                <c:ptCount val="50"/>
                <c:pt idx="0">
                  <c:v>0.0653506463071669</c:v>
                </c:pt>
                <c:pt idx="1">
                  <c:v>0.0683465523294609</c:v>
                </c:pt>
                <c:pt idx="2">
                  <c:v>0.0713424583517635</c:v>
                </c:pt>
                <c:pt idx="3">
                  <c:v>0.074338364374066</c:v>
                </c:pt>
                <c:pt idx="4">
                  <c:v>0.0773342703963685</c:v>
                </c:pt>
                <c:pt idx="5">
                  <c:v>0.0803301764186708</c:v>
                </c:pt>
                <c:pt idx="6">
                  <c:v>0.0833260824409732</c:v>
                </c:pt>
                <c:pt idx="7">
                  <c:v>0.0863219884632757</c:v>
                </c:pt>
                <c:pt idx="8">
                  <c:v>0.0893178944855781</c:v>
                </c:pt>
                <c:pt idx="9">
                  <c:v>0.0923138005078806</c:v>
                </c:pt>
                <c:pt idx="10">
                  <c:v>0.095309706530183</c:v>
                </c:pt>
                <c:pt idx="11">
                  <c:v>0.0983056125524855</c:v>
                </c:pt>
                <c:pt idx="12">
                  <c:v>0.101301518574788</c:v>
                </c:pt>
                <c:pt idx="13">
                  <c:v>0.104297424597091</c:v>
                </c:pt>
                <c:pt idx="14">
                  <c:v>0.107293330619393</c:v>
                </c:pt>
                <c:pt idx="15">
                  <c:v>0.110289236641695</c:v>
                </c:pt>
                <c:pt idx="16">
                  <c:v>0.113285142663998</c:v>
                </c:pt>
                <c:pt idx="17">
                  <c:v>0.1162810486863</c:v>
                </c:pt>
                <c:pt idx="18">
                  <c:v>0.119276954708603</c:v>
                </c:pt>
                <c:pt idx="19">
                  <c:v>0.122272860730905</c:v>
                </c:pt>
                <c:pt idx="20">
                  <c:v>0.125268766753208</c:v>
                </c:pt>
                <c:pt idx="21">
                  <c:v>0.12826467277551</c:v>
                </c:pt>
                <c:pt idx="22">
                  <c:v>0.131260578797807</c:v>
                </c:pt>
                <c:pt idx="23">
                  <c:v>0.134256484820098</c:v>
                </c:pt>
                <c:pt idx="24">
                  <c:v>0.137252390842389</c:v>
                </c:pt>
                <c:pt idx="25">
                  <c:v>0.14024829686468</c:v>
                </c:pt>
                <c:pt idx="26">
                  <c:v>0.143244202886971</c:v>
                </c:pt>
                <c:pt idx="27">
                  <c:v>0.146240108909262</c:v>
                </c:pt>
                <c:pt idx="28">
                  <c:v>0.149236014931553</c:v>
                </c:pt>
                <c:pt idx="29">
                  <c:v>0.152231920953844</c:v>
                </c:pt>
                <c:pt idx="30">
                  <c:v>0.155227826976135</c:v>
                </c:pt>
                <c:pt idx="31">
                  <c:v>0.158223732998426</c:v>
                </c:pt>
                <c:pt idx="32">
                  <c:v>0.161219639020717</c:v>
                </c:pt>
                <c:pt idx="33">
                  <c:v>0.164215545043008</c:v>
                </c:pt>
                <c:pt idx="34">
                  <c:v>0.167211451065299</c:v>
                </c:pt>
                <c:pt idx="35">
                  <c:v>0.17020735708759</c:v>
                </c:pt>
                <c:pt idx="36">
                  <c:v>0.173203263109881</c:v>
                </c:pt>
                <c:pt idx="37">
                  <c:v>0.176199169132173</c:v>
                </c:pt>
                <c:pt idx="38">
                  <c:v>0.179195075154464</c:v>
                </c:pt>
                <c:pt idx="39">
                  <c:v>0.182190981176755</c:v>
                </c:pt>
                <c:pt idx="40">
                  <c:v>0.185186887199046</c:v>
                </c:pt>
                <c:pt idx="41">
                  <c:v>0.188182793221337</c:v>
                </c:pt>
                <c:pt idx="42">
                  <c:v>0.191178699243628</c:v>
                </c:pt>
                <c:pt idx="43">
                  <c:v>0.194174605265919</c:v>
                </c:pt>
                <c:pt idx="44">
                  <c:v>0.19717051128821</c:v>
                </c:pt>
                <c:pt idx="45">
                  <c:v>0.200166417310501</c:v>
                </c:pt>
                <c:pt idx="46">
                  <c:v>0.203162323332792</c:v>
                </c:pt>
                <c:pt idx="47">
                  <c:v>0.206158229355083</c:v>
                </c:pt>
                <c:pt idx="48">
                  <c:v>0.209154135377374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Selskapsobligasjoner!$DG$177:$DG$226</c:f>
              <c:numCache>
                <c:formatCode>General</c:formatCode>
                <c:ptCount val="50"/>
                <c:pt idx="0">
                  <c:v>0.470831226525807</c:v>
                </c:pt>
                <c:pt idx="1">
                  <c:v>0.455120578816298</c:v>
                </c:pt>
                <c:pt idx="2">
                  <c:v>0.432266151926473</c:v>
                </c:pt>
                <c:pt idx="3">
                  <c:v>0.409411725036648</c:v>
                </c:pt>
                <c:pt idx="4">
                  <c:v>0.386557298146823</c:v>
                </c:pt>
                <c:pt idx="5">
                  <c:v>0.363702871256999</c:v>
                </c:pt>
                <c:pt idx="6">
                  <c:v>0.340848444367175</c:v>
                </c:pt>
                <c:pt idx="7">
                  <c:v>0.31799401747735</c:v>
                </c:pt>
                <c:pt idx="8">
                  <c:v>0.295139590587525</c:v>
                </c:pt>
                <c:pt idx="9">
                  <c:v>0.272285163697701</c:v>
                </c:pt>
                <c:pt idx="10">
                  <c:v>0.249430736807876</c:v>
                </c:pt>
                <c:pt idx="11">
                  <c:v>0.226576309918051</c:v>
                </c:pt>
                <c:pt idx="12">
                  <c:v>0.203721883028227</c:v>
                </c:pt>
                <c:pt idx="13">
                  <c:v>0.180867456138401</c:v>
                </c:pt>
                <c:pt idx="14">
                  <c:v>0.158013029248576</c:v>
                </c:pt>
                <c:pt idx="15">
                  <c:v>0.135158602358752</c:v>
                </c:pt>
                <c:pt idx="16">
                  <c:v>0.112304175468927</c:v>
                </c:pt>
                <c:pt idx="17">
                  <c:v>0.0894497485791025</c:v>
                </c:pt>
                <c:pt idx="18">
                  <c:v>0.0665953216892778</c:v>
                </c:pt>
                <c:pt idx="19">
                  <c:v>0.0437408947994531</c:v>
                </c:pt>
                <c:pt idx="20">
                  <c:v>0.0208864679096285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2101660400"/>
        <c:axId val="-2097257008"/>
      </c:barChart>
      <c:catAx>
        <c:axId val="-2101660400"/>
        <c:scaling>
          <c:orientation val="minMax"/>
        </c:scaling>
        <c:delete val="0"/>
        <c:axPos val="b"/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7257008"/>
        <c:crosses val="autoZero"/>
        <c:auto val="1"/>
        <c:lblAlgn val="ctr"/>
        <c:lblOffset val="100"/>
        <c:tickLblSkip val="7"/>
        <c:noMultiLvlLbl val="0"/>
      </c:catAx>
      <c:valAx>
        <c:axId val="-209725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1660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Selskapsobligasjoner!$DV$176</c:f>
              <c:strCache>
                <c:ptCount val="1"/>
                <c:pt idx="0">
                  <c:v>OSLO SE OBX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Selskapsobligasjoner!$DU$177:$DU$226</c:f>
              <c:numCache>
                <c:formatCode>0.000</c:formatCode>
                <c:ptCount val="50"/>
                <c:pt idx="0">
                  <c:v>0.0738651811322766</c:v>
                </c:pt>
                <c:pt idx="1">
                  <c:v>0.0766873211377351</c:v>
                </c:pt>
                <c:pt idx="2">
                  <c:v>0.0795094611431979</c:v>
                </c:pt>
                <c:pt idx="3">
                  <c:v>0.0823316011486607</c:v>
                </c:pt>
                <c:pt idx="4">
                  <c:v>0.0851537411541235</c:v>
                </c:pt>
                <c:pt idx="5">
                  <c:v>0.0879758811595862</c:v>
                </c:pt>
                <c:pt idx="6">
                  <c:v>0.090798021165049</c:v>
                </c:pt>
                <c:pt idx="7">
                  <c:v>0.0936201611705117</c:v>
                </c:pt>
                <c:pt idx="8">
                  <c:v>0.0964423011759745</c:v>
                </c:pt>
                <c:pt idx="9">
                  <c:v>0.0992644411814372</c:v>
                </c:pt>
                <c:pt idx="10">
                  <c:v>0.1020865811869</c:v>
                </c:pt>
                <c:pt idx="11">
                  <c:v>0.104908721192363</c:v>
                </c:pt>
                <c:pt idx="12">
                  <c:v>0.107730861197826</c:v>
                </c:pt>
                <c:pt idx="13">
                  <c:v>0.110553001203288</c:v>
                </c:pt>
                <c:pt idx="14">
                  <c:v>0.113375141208751</c:v>
                </c:pt>
                <c:pt idx="15">
                  <c:v>0.116197281214214</c:v>
                </c:pt>
                <c:pt idx="16">
                  <c:v>0.119019421219677</c:v>
                </c:pt>
                <c:pt idx="17">
                  <c:v>0.121841561225139</c:v>
                </c:pt>
                <c:pt idx="18">
                  <c:v>0.124663701230602</c:v>
                </c:pt>
                <c:pt idx="19">
                  <c:v>0.127485841236065</c:v>
                </c:pt>
                <c:pt idx="20">
                  <c:v>0.130307981241528</c:v>
                </c:pt>
                <c:pt idx="21">
                  <c:v>0.133130121246991</c:v>
                </c:pt>
                <c:pt idx="22">
                  <c:v>0.135952261252453</c:v>
                </c:pt>
                <c:pt idx="23">
                  <c:v>0.138774401257916</c:v>
                </c:pt>
                <c:pt idx="24">
                  <c:v>0.141596541263379</c:v>
                </c:pt>
                <c:pt idx="25">
                  <c:v>0.144418681268842</c:v>
                </c:pt>
                <c:pt idx="26">
                  <c:v>0.1472408212743</c:v>
                </c:pt>
                <c:pt idx="27">
                  <c:v>0.15006296127975</c:v>
                </c:pt>
                <c:pt idx="28">
                  <c:v>0.1528851012852</c:v>
                </c:pt>
                <c:pt idx="29">
                  <c:v>0.155707241290651</c:v>
                </c:pt>
                <c:pt idx="30">
                  <c:v>0.158529381296101</c:v>
                </c:pt>
                <c:pt idx="31">
                  <c:v>0.161351521301551</c:v>
                </c:pt>
                <c:pt idx="32">
                  <c:v>0.164173661307001</c:v>
                </c:pt>
                <c:pt idx="33">
                  <c:v>0.166995801312451</c:v>
                </c:pt>
                <c:pt idx="34">
                  <c:v>0.169817941317901</c:v>
                </c:pt>
                <c:pt idx="35">
                  <c:v>0.172640081323352</c:v>
                </c:pt>
                <c:pt idx="36">
                  <c:v>0.175462221328802</c:v>
                </c:pt>
                <c:pt idx="37">
                  <c:v>0.178284361334252</c:v>
                </c:pt>
                <c:pt idx="38">
                  <c:v>0.181106501339703</c:v>
                </c:pt>
                <c:pt idx="39">
                  <c:v>0.183928641345153</c:v>
                </c:pt>
                <c:pt idx="40">
                  <c:v>0.186750781350603</c:v>
                </c:pt>
                <c:pt idx="41">
                  <c:v>0.189572921356053</c:v>
                </c:pt>
                <c:pt idx="42">
                  <c:v>0.192395061361503</c:v>
                </c:pt>
                <c:pt idx="43">
                  <c:v>0.195217201366954</c:v>
                </c:pt>
                <c:pt idx="44">
                  <c:v>0.198039341372404</c:v>
                </c:pt>
                <c:pt idx="45">
                  <c:v>0.200861481377854</c:v>
                </c:pt>
                <c:pt idx="46">
                  <c:v>0.203683621383304</c:v>
                </c:pt>
                <c:pt idx="47">
                  <c:v>0.206505761388754</c:v>
                </c:pt>
                <c:pt idx="48">
                  <c:v>0.209327901394205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Selskapsobligasjoner!$DV$177:$DV$226</c:f>
              <c:numCache>
                <c:formatCode>General</c:formatCode>
                <c:ptCount val="50"/>
                <c:pt idx="0">
                  <c:v>0.0</c:v>
                </c:pt>
                <c:pt idx="1">
                  <c:v>0.0145389382708283</c:v>
                </c:pt>
                <c:pt idx="2">
                  <c:v>0.0334500867518957</c:v>
                </c:pt>
                <c:pt idx="3">
                  <c:v>0.0523612352329628</c:v>
                </c:pt>
                <c:pt idx="4">
                  <c:v>0.0712723837140299</c:v>
                </c:pt>
                <c:pt idx="5">
                  <c:v>0.0901835321950966</c:v>
                </c:pt>
                <c:pt idx="6">
                  <c:v>0.109094680676164</c:v>
                </c:pt>
                <c:pt idx="7">
                  <c:v>0.128005829157231</c:v>
                </c:pt>
                <c:pt idx="8">
                  <c:v>0.149381066278974</c:v>
                </c:pt>
                <c:pt idx="9">
                  <c:v>0.175184169470862</c:v>
                </c:pt>
                <c:pt idx="10">
                  <c:v>0.20098727266275</c:v>
                </c:pt>
                <c:pt idx="11">
                  <c:v>0.22679037585464</c:v>
                </c:pt>
                <c:pt idx="12">
                  <c:v>0.252593479046528</c:v>
                </c:pt>
                <c:pt idx="13">
                  <c:v>0.278396582238416</c:v>
                </c:pt>
                <c:pt idx="14">
                  <c:v>0.304199685430306</c:v>
                </c:pt>
                <c:pt idx="15">
                  <c:v>0.330002788622194</c:v>
                </c:pt>
                <c:pt idx="16">
                  <c:v>0.355805891814083</c:v>
                </c:pt>
                <c:pt idx="17">
                  <c:v>0.381608995005971</c:v>
                </c:pt>
                <c:pt idx="18">
                  <c:v>0.40741209819786</c:v>
                </c:pt>
                <c:pt idx="19">
                  <c:v>0.433215201389749</c:v>
                </c:pt>
                <c:pt idx="20">
                  <c:v>0.459018304581638</c:v>
                </c:pt>
                <c:pt idx="21">
                  <c:v>0.484821407773527</c:v>
                </c:pt>
                <c:pt idx="22">
                  <c:v>0.510624510965415</c:v>
                </c:pt>
                <c:pt idx="23">
                  <c:v>0.536427614157303</c:v>
                </c:pt>
                <c:pt idx="24">
                  <c:v>0.562230717349193</c:v>
                </c:pt>
                <c:pt idx="25">
                  <c:v>0.58803382054108</c:v>
                </c:pt>
                <c:pt idx="26">
                  <c:v>0.610480203591969</c:v>
                </c:pt>
                <c:pt idx="27">
                  <c:v>0.627415846913964</c:v>
                </c:pt>
                <c:pt idx="28">
                  <c:v>0.644351490235959</c:v>
                </c:pt>
                <c:pt idx="29">
                  <c:v>0.661287133557953</c:v>
                </c:pt>
                <c:pt idx="30">
                  <c:v>0.678222776879948</c:v>
                </c:pt>
                <c:pt idx="31">
                  <c:v>0.695158420201941</c:v>
                </c:pt>
                <c:pt idx="32">
                  <c:v>0.712094063523936</c:v>
                </c:pt>
                <c:pt idx="33">
                  <c:v>0.72902970684593</c:v>
                </c:pt>
                <c:pt idx="34">
                  <c:v>0.745965350167924</c:v>
                </c:pt>
                <c:pt idx="35">
                  <c:v>0.762900993489919</c:v>
                </c:pt>
                <c:pt idx="36">
                  <c:v>0.779836636811914</c:v>
                </c:pt>
                <c:pt idx="37">
                  <c:v>0.796772280133908</c:v>
                </c:pt>
                <c:pt idx="38">
                  <c:v>0.813707923455903</c:v>
                </c:pt>
                <c:pt idx="39">
                  <c:v>0.830643566777897</c:v>
                </c:pt>
                <c:pt idx="40">
                  <c:v>0.847579210099891</c:v>
                </c:pt>
                <c:pt idx="41">
                  <c:v>0.864514853421885</c:v>
                </c:pt>
                <c:pt idx="42">
                  <c:v>0.88145049674388</c:v>
                </c:pt>
                <c:pt idx="43">
                  <c:v>0.898386140065875</c:v>
                </c:pt>
                <c:pt idx="44">
                  <c:v>0.915321783387869</c:v>
                </c:pt>
                <c:pt idx="45">
                  <c:v>0.932257426709863</c:v>
                </c:pt>
                <c:pt idx="46">
                  <c:v>0.949193070031858</c:v>
                </c:pt>
                <c:pt idx="47">
                  <c:v>0.966128713353852</c:v>
                </c:pt>
                <c:pt idx="48">
                  <c:v>0.983064356675847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Selskapsobligasjoner!$DW$176</c:f>
              <c:strCache>
                <c:ptCount val="1"/>
                <c:pt idx="0">
                  <c:v>OSLO SE REAL ESTATE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Selskapsobligasjoner!$DU$177:$DU$226</c:f>
              <c:numCache>
                <c:formatCode>0.000</c:formatCode>
                <c:ptCount val="50"/>
                <c:pt idx="0">
                  <c:v>0.0738651811322766</c:v>
                </c:pt>
                <c:pt idx="1">
                  <c:v>0.0766873211377351</c:v>
                </c:pt>
                <c:pt idx="2">
                  <c:v>0.0795094611431979</c:v>
                </c:pt>
                <c:pt idx="3">
                  <c:v>0.0823316011486607</c:v>
                </c:pt>
                <c:pt idx="4">
                  <c:v>0.0851537411541235</c:v>
                </c:pt>
                <c:pt idx="5">
                  <c:v>0.0879758811595862</c:v>
                </c:pt>
                <c:pt idx="6">
                  <c:v>0.090798021165049</c:v>
                </c:pt>
                <c:pt idx="7">
                  <c:v>0.0936201611705117</c:v>
                </c:pt>
                <c:pt idx="8">
                  <c:v>0.0964423011759745</c:v>
                </c:pt>
                <c:pt idx="9">
                  <c:v>0.0992644411814372</c:v>
                </c:pt>
                <c:pt idx="10">
                  <c:v>0.1020865811869</c:v>
                </c:pt>
                <c:pt idx="11">
                  <c:v>0.104908721192363</c:v>
                </c:pt>
                <c:pt idx="12">
                  <c:v>0.107730861197826</c:v>
                </c:pt>
                <c:pt idx="13">
                  <c:v>0.110553001203288</c:v>
                </c:pt>
                <c:pt idx="14">
                  <c:v>0.113375141208751</c:v>
                </c:pt>
                <c:pt idx="15">
                  <c:v>0.116197281214214</c:v>
                </c:pt>
                <c:pt idx="16">
                  <c:v>0.119019421219677</c:v>
                </c:pt>
                <c:pt idx="17">
                  <c:v>0.121841561225139</c:v>
                </c:pt>
                <c:pt idx="18">
                  <c:v>0.124663701230602</c:v>
                </c:pt>
                <c:pt idx="19">
                  <c:v>0.127485841236065</c:v>
                </c:pt>
                <c:pt idx="20">
                  <c:v>0.130307981241528</c:v>
                </c:pt>
                <c:pt idx="21">
                  <c:v>0.133130121246991</c:v>
                </c:pt>
                <c:pt idx="22">
                  <c:v>0.135952261252453</c:v>
                </c:pt>
                <c:pt idx="23">
                  <c:v>0.138774401257916</c:v>
                </c:pt>
                <c:pt idx="24">
                  <c:v>0.141596541263379</c:v>
                </c:pt>
                <c:pt idx="25">
                  <c:v>0.144418681268842</c:v>
                </c:pt>
                <c:pt idx="26">
                  <c:v>0.1472408212743</c:v>
                </c:pt>
                <c:pt idx="27">
                  <c:v>0.15006296127975</c:v>
                </c:pt>
                <c:pt idx="28">
                  <c:v>0.1528851012852</c:v>
                </c:pt>
                <c:pt idx="29">
                  <c:v>0.155707241290651</c:v>
                </c:pt>
                <c:pt idx="30">
                  <c:v>0.158529381296101</c:v>
                </c:pt>
                <c:pt idx="31">
                  <c:v>0.161351521301551</c:v>
                </c:pt>
                <c:pt idx="32">
                  <c:v>0.164173661307001</c:v>
                </c:pt>
                <c:pt idx="33">
                  <c:v>0.166995801312451</c:v>
                </c:pt>
                <c:pt idx="34">
                  <c:v>0.169817941317901</c:v>
                </c:pt>
                <c:pt idx="35">
                  <c:v>0.172640081323352</c:v>
                </c:pt>
                <c:pt idx="36">
                  <c:v>0.175462221328802</c:v>
                </c:pt>
                <c:pt idx="37">
                  <c:v>0.178284361334252</c:v>
                </c:pt>
                <c:pt idx="38">
                  <c:v>0.181106501339703</c:v>
                </c:pt>
                <c:pt idx="39">
                  <c:v>0.183928641345153</c:v>
                </c:pt>
                <c:pt idx="40">
                  <c:v>0.186750781350603</c:v>
                </c:pt>
                <c:pt idx="41">
                  <c:v>0.189572921356053</c:v>
                </c:pt>
                <c:pt idx="42">
                  <c:v>0.192395061361503</c:v>
                </c:pt>
                <c:pt idx="43">
                  <c:v>0.195217201366954</c:v>
                </c:pt>
                <c:pt idx="44">
                  <c:v>0.198039341372404</c:v>
                </c:pt>
                <c:pt idx="45">
                  <c:v>0.200861481377854</c:v>
                </c:pt>
                <c:pt idx="46">
                  <c:v>0.203683621383304</c:v>
                </c:pt>
                <c:pt idx="47">
                  <c:v>0.206505761388754</c:v>
                </c:pt>
                <c:pt idx="48">
                  <c:v>0.209327901394205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Selskapsobligasjoner!$DW$177:$DW$226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Selskapsobligasjoner!$DX$176</c:f>
              <c:strCache>
                <c:ptCount val="1"/>
                <c:pt idx="0">
                  <c:v>OB GVT BONDS ALL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Selskapsobligasjoner!$DU$177:$DU$226</c:f>
              <c:numCache>
                <c:formatCode>0.000</c:formatCode>
                <c:ptCount val="50"/>
                <c:pt idx="0">
                  <c:v>0.0738651811322766</c:v>
                </c:pt>
                <c:pt idx="1">
                  <c:v>0.0766873211377351</c:v>
                </c:pt>
                <c:pt idx="2">
                  <c:v>0.0795094611431979</c:v>
                </c:pt>
                <c:pt idx="3">
                  <c:v>0.0823316011486607</c:v>
                </c:pt>
                <c:pt idx="4">
                  <c:v>0.0851537411541235</c:v>
                </c:pt>
                <c:pt idx="5">
                  <c:v>0.0879758811595862</c:v>
                </c:pt>
                <c:pt idx="6">
                  <c:v>0.090798021165049</c:v>
                </c:pt>
                <c:pt idx="7">
                  <c:v>0.0936201611705117</c:v>
                </c:pt>
                <c:pt idx="8">
                  <c:v>0.0964423011759745</c:v>
                </c:pt>
                <c:pt idx="9">
                  <c:v>0.0992644411814372</c:v>
                </c:pt>
                <c:pt idx="10">
                  <c:v>0.1020865811869</c:v>
                </c:pt>
                <c:pt idx="11">
                  <c:v>0.104908721192363</c:v>
                </c:pt>
                <c:pt idx="12">
                  <c:v>0.107730861197826</c:v>
                </c:pt>
                <c:pt idx="13">
                  <c:v>0.110553001203288</c:v>
                </c:pt>
                <c:pt idx="14">
                  <c:v>0.113375141208751</c:v>
                </c:pt>
                <c:pt idx="15">
                  <c:v>0.116197281214214</c:v>
                </c:pt>
                <c:pt idx="16">
                  <c:v>0.119019421219677</c:v>
                </c:pt>
                <c:pt idx="17">
                  <c:v>0.121841561225139</c:v>
                </c:pt>
                <c:pt idx="18">
                  <c:v>0.124663701230602</c:v>
                </c:pt>
                <c:pt idx="19">
                  <c:v>0.127485841236065</c:v>
                </c:pt>
                <c:pt idx="20">
                  <c:v>0.130307981241528</c:v>
                </c:pt>
                <c:pt idx="21">
                  <c:v>0.133130121246991</c:v>
                </c:pt>
                <c:pt idx="22">
                  <c:v>0.135952261252453</c:v>
                </c:pt>
                <c:pt idx="23">
                  <c:v>0.138774401257916</c:v>
                </c:pt>
                <c:pt idx="24">
                  <c:v>0.141596541263379</c:v>
                </c:pt>
                <c:pt idx="25">
                  <c:v>0.144418681268842</c:v>
                </c:pt>
                <c:pt idx="26">
                  <c:v>0.1472408212743</c:v>
                </c:pt>
                <c:pt idx="27">
                  <c:v>0.15006296127975</c:v>
                </c:pt>
                <c:pt idx="28">
                  <c:v>0.1528851012852</c:v>
                </c:pt>
                <c:pt idx="29">
                  <c:v>0.155707241290651</c:v>
                </c:pt>
                <c:pt idx="30">
                  <c:v>0.158529381296101</c:v>
                </c:pt>
                <c:pt idx="31">
                  <c:v>0.161351521301551</c:v>
                </c:pt>
                <c:pt idx="32">
                  <c:v>0.164173661307001</c:v>
                </c:pt>
                <c:pt idx="33">
                  <c:v>0.166995801312451</c:v>
                </c:pt>
                <c:pt idx="34">
                  <c:v>0.169817941317901</c:v>
                </c:pt>
                <c:pt idx="35">
                  <c:v>0.172640081323352</c:v>
                </c:pt>
                <c:pt idx="36">
                  <c:v>0.175462221328802</c:v>
                </c:pt>
                <c:pt idx="37">
                  <c:v>0.178284361334252</c:v>
                </c:pt>
                <c:pt idx="38">
                  <c:v>0.181106501339703</c:v>
                </c:pt>
                <c:pt idx="39">
                  <c:v>0.183928641345153</c:v>
                </c:pt>
                <c:pt idx="40">
                  <c:v>0.186750781350603</c:v>
                </c:pt>
                <c:pt idx="41">
                  <c:v>0.189572921356053</c:v>
                </c:pt>
                <c:pt idx="42">
                  <c:v>0.192395061361503</c:v>
                </c:pt>
                <c:pt idx="43">
                  <c:v>0.195217201366954</c:v>
                </c:pt>
                <c:pt idx="44">
                  <c:v>0.198039341372404</c:v>
                </c:pt>
                <c:pt idx="45">
                  <c:v>0.200861481377854</c:v>
                </c:pt>
                <c:pt idx="46">
                  <c:v>0.203683621383304</c:v>
                </c:pt>
                <c:pt idx="47">
                  <c:v>0.206505761388754</c:v>
                </c:pt>
                <c:pt idx="48">
                  <c:v>0.209327901394205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Selskapsobligasjoner!$DX$177:$DX$226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Selskapsobligasjoner!$DY$176</c:f>
              <c:strCache>
                <c:ptCount val="1"/>
                <c:pt idx="0">
                  <c:v>Barclays Corporate Bonds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Selskapsobligasjoner!$DU$177:$DU$226</c:f>
              <c:numCache>
                <c:formatCode>0.000</c:formatCode>
                <c:ptCount val="50"/>
                <c:pt idx="0">
                  <c:v>0.0738651811322766</c:v>
                </c:pt>
                <c:pt idx="1">
                  <c:v>0.0766873211377351</c:v>
                </c:pt>
                <c:pt idx="2">
                  <c:v>0.0795094611431979</c:v>
                </c:pt>
                <c:pt idx="3">
                  <c:v>0.0823316011486607</c:v>
                </c:pt>
                <c:pt idx="4">
                  <c:v>0.0851537411541235</c:v>
                </c:pt>
                <c:pt idx="5">
                  <c:v>0.0879758811595862</c:v>
                </c:pt>
                <c:pt idx="6">
                  <c:v>0.090798021165049</c:v>
                </c:pt>
                <c:pt idx="7">
                  <c:v>0.0936201611705117</c:v>
                </c:pt>
                <c:pt idx="8">
                  <c:v>0.0964423011759745</c:v>
                </c:pt>
                <c:pt idx="9">
                  <c:v>0.0992644411814372</c:v>
                </c:pt>
                <c:pt idx="10">
                  <c:v>0.1020865811869</c:v>
                </c:pt>
                <c:pt idx="11">
                  <c:v>0.104908721192363</c:v>
                </c:pt>
                <c:pt idx="12">
                  <c:v>0.107730861197826</c:v>
                </c:pt>
                <c:pt idx="13">
                  <c:v>0.110553001203288</c:v>
                </c:pt>
                <c:pt idx="14">
                  <c:v>0.113375141208751</c:v>
                </c:pt>
                <c:pt idx="15">
                  <c:v>0.116197281214214</c:v>
                </c:pt>
                <c:pt idx="16">
                  <c:v>0.119019421219677</c:v>
                </c:pt>
                <c:pt idx="17">
                  <c:v>0.121841561225139</c:v>
                </c:pt>
                <c:pt idx="18">
                  <c:v>0.124663701230602</c:v>
                </c:pt>
                <c:pt idx="19">
                  <c:v>0.127485841236065</c:v>
                </c:pt>
                <c:pt idx="20">
                  <c:v>0.130307981241528</c:v>
                </c:pt>
                <c:pt idx="21">
                  <c:v>0.133130121246991</c:v>
                </c:pt>
                <c:pt idx="22">
                  <c:v>0.135952261252453</c:v>
                </c:pt>
                <c:pt idx="23">
                  <c:v>0.138774401257916</c:v>
                </c:pt>
                <c:pt idx="24">
                  <c:v>0.141596541263379</c:v>
                </c:pt>
                <c:pt idx="25">
                  <c:v>0.144418681268842</c:v>
                </c:pt>
                <c:pt idx="26">
                  <c:v>0.1472408212743</c:v>
                </c:pt>
                <c:pt idx="27">
                  <c:v>0.15006296127975</c:v>
                </c:pt>
                <c:pt idx="28">
                  <c:v>0.1528851012852</c:v>
                </c:pt>
                <c:pt idx="29">
                  <c:v>0.155707241290651</c:v>
                </c:pt>
                <c:pt idx="30">
                  <c:v>0.158529381296101</c:v>
                </c:pt>
                <c:pt idx="31">
                  <c:v>0.161351521301551</c:v>
                </c:pt>
                <c:pt idx="32">
                  <c:v>0.164173661307001</c:v>
                </c:pt>
                <c:pt idx="33">
                  <c:v>0.166995801312451</c:v>
                </c:pt>
                <c:pt idx="34">
                  <c:v>0.169817941317901</c:v>
                </c:pt>
                <c:pt idx="35">
                  <c:v>0.172640081323352</c:v>
                </c:pt>
                <c:pt idx="36">
                  <c:v>0.175462221328802</c:v>
                </c:pt>
                <c:pt idx="37">
                  <c:v>0.178284361334252</c:v>
                </c:pt>
                <c:pt idx="38">
                  <c:v>0.181106501339703</c:v>
                </c:pt>
                <c:pt idx="39">
                  <c:v>0.183928641345153</c:v>
                </c:pt>
                <c:pt idx="40">
                  <c:v>0.186750781350603</c:v>
                </c:pt>
                <c:pt idx="41">
                  <c:v>0.189572921356053</c:v>
                </c:pt>
                <c:pt idx="42">
                  <c:v>0.192395061361503</c:v>
                </c:pt>
                <c:pt idx="43">
                  <c:v>0.195217201366954</c:v>
                </c:pt>
                <c:pt idx="44">
                  <c:v>0.198039341372404</c:v>
                </c:pt>
                <c:pt idx="45">
                  <c:v>0.200861481377854</c:v>
                </c:pt>
                <c:pt idx="46">
                  <c:v>0.203683621383304</c:v>
                </c:pt>
                <c:pt idx="47">
                  <c:v>0.206505761388754</c:v>
                </c:pt>
                <c:pt idx="48">
                  <c:v>0.209327901394205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Selskapsobligasjoner!$DY$177:$DY$226</c:f>
              <c:numCache>
                <c:formatCode>General</c:formatCode>
                <c:ptCount val="50"/>
                <c:pt idx="0">
                  <c:v>0.359934727564519</c:v>
                </c:pt>
                <c:pt idx="1">
                  <c:v>0.337220361963053</c:v>
                </c:pt>
                <c:pt idx="2">
                  <c:v>0.327365920908716</c:v>
                </c:pt>
                <c:pt idx="3">
                  <c:v>0.317511479854379</c:v>
                </c:pt>
                <c:pt idx="4">
                  <c:v>0.307657038800043</c:v>
                </c:pt>
                <c:pt idx="5">
                  <c:v>0.297802597745706</c:v>
                </c:pt>
                <c:pt idx="6">
                  <c:v>0.287948156691369</c:v>
                </c:pt>
                <c:pt idx="7">
                  <c:v>0.278093715637032</c:v>
                </c:pt>
                <c:pt idx="8">
                  <c:v>0.274231758969602</c:v>
                </c:pt>
                <c:pt idx="9">
                  <c:v>0.281138050592559</c:v>
                </c:pt>
                <c:pt idx="10">
                  <c:v>0.288044342215516</c:v>
                </c:pt>
                <c:pt idx="11">
                  <c:v>0.294950633838474</c:v>
                </c:pt>
                <c:pt idx="12">
                  <c:v>0.301856925461431</c:v>
                </c:pt>
                <c:pt idx="13">
                  <c:v>0.308763217084388</c:v>
                </c:pt>
                <c:pt idx="14">
                  <c:v>0.315669508707346</c:v>
                </c:pt>
                <c:pt idx="15">
                  <c:v>0.322575800330303</c:v>
                </c:pt>
                <c:pt idx="16">
                  <c:v>0.329482091953261</c:v>
                </c:pt>
                <c:pt idx="17">
                  <c:v>0.336388383576218</c:v>
                </c:pt>
                <c:pt idx="18">
                  <c:v>0.343294675199175</c:v>
                </c:pt>
                <c:pt idx="19">
                  <c:v>0.350200966822133</c:v>
                </c:pt>
                <c:pt idx="20">
                  <c:v>0.35710725844509</c:v>
                </c:pt>
                <c:pt idx="21">
                  <c:v>0.364013550068048</c:v>
                </c:pt>
                <c:pt idx="22">
                  <c:v>0.370919841691005</c:v>
                </c:pt>
                <c:pt idx="23">
                  <c:v>0.377826133313962</c:v>
                </c:pt>
                <c:pt idx="24">
                  <c:v>0.38473242493692</c:v>
                </c:pt>
                <c:pt idx="25">
                  <c:v>0.391638716559877</c:v>
                </c:pt>
                <c:pt idx="26">
                  <c:v>0.389519796408062</c:v>
                </c:pt>
                <c:pt idx="27">
                  <c:v>0.37258415308608</c:v>
                </c:pt>
                <c:pt idx="28">
                  <c:v>0.355648509764098</c:v>
                </c:pt>
                <c:pt idx="29">
                  <c:v>0.338712866442117</c:v>
                </c:pt>
                <c:pt idx="30">
                  <c:v>0.321777223120135</c:v>
                </c:pt>
                <c:pt idx="31">
                  <c:v>0.304841579798153</c:v>
                </c:pt>
                <c:pt idx="32">
                  <c:v>0.287905936476171</c:v>
                </c:pt>
                <c:pt idx="33">
                  <c:v>0.27097029315419</c:v>
                </c:pt>
                <c:pt idx="34">
                  <c:v>0.254034649832208</c:v>
                </c:pt>
                <c:pt idx="35">
                  <c:v>0.237099006510226</c:v>
                </c:pt>
                <c:pt idx="36">
                  <c:v>0.220163363188244</c:v>
                </c:pt>
                <c:pt idx="37">
                  <c:v>0.203227719866262</c:v>
                </c:pt>
                <c:pt idx="38">
                  <c:v>0.186292076544281</c:v>
                </c:pt>
                <c:pt idx="39">
                  <c:v>0.1693564332223</c:v>
                </c:pt>
                <c:pt idx="40">
                  <c:v>0.152420789900317</c:v>
                </c:pt>
                <c:pt idx="41">
                  <c:v>0.135485146578337</c:v>
                </c:pt>
                <c:pt idx="42">
                  <c:v>0.118549503256354</c:v>
                </c:pt>
                <c:pt idx="43">
                  <c:v>0.101613859934372</c:v>
                </c:pt>
                <c:pt idx="44">
                  <c:v>0.0846782166123906</c:v>
                </c:pt>
                <c:pt idx="45">
                  <c:v>0.0677425732904088</c:v>
                </c:pt>
                <c:pt idx="46">
                  <c:v>0.0508069299684268</c:v>
                </c:pt>
                <c:pt idx="47">
                  <c:v>0.0338712866464455</c:v>
                </c:pt>
                <c:pt idx="48">
                  <c:v>0.0169356433244637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Selskapsobligasjoner!$DZ$176</c:f>
              <c:strCache>
                <c:ptCount val="1"/>
                <c:pt idx="0">
                  <c:v>Retail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Selskapsobligasjoner!$DU$177:$DU$226</c:f>
              <c:numCache>
                <c:formatCode>0.000</c:formatCode>
                <c:ptCount val="50"/>
                <c:pt idx="0">
                  <c:v>0.0738651811322766</c:v>
                </c:pt>
                <c:pt idx="1">
                  <c:v>0.0766873211377351</c:v>
                </c:pt>
                <c:pt idx="2">
                  <c:v>0.0795094611431979</c:v>
                </c:pt>
                <c:pt idx="3">
                  <c:v>0.0823316011486607</c:v>
                </c:pt>
                <c:pt idx="4">
                  <c:v>0.0851537411541235</c:v>
                </c:pt>
                <c:pt idx="5">
                  <c:v>0.0879758811595862</c:v>
                </c:pt>
                <c:pt idx="6">
                  <c:v>0.090798021165049</c:v>
                </c:pt>
                <c:pt idx="7">
                  <c:v>0.0936201611705117</c:v>
                </c:pt>
                <c:pt idx="8">
                  <c:v>0.0964423011759745</c:v>
                </c:pt>
                <c:pt idx="9">
                  <c:v>0.0992644411814372</c:v>
                </c:pt>
                <c:pt idx="10">
                  <c:v>0.1020865811869</c:v>
                </c:pt>
                <c:pt idx="11">
                  <c:v>0.104908721192363</c:v>
                </c:pt>
                <c:pt idx="12">
                  <c:v>0.107730861197826</c:v>
                </c:pt>
                <c:pt idx="13">
                  <c:v>0.110553001203288</c:v>
                </c:pt>
                <c:pt idx="14">
                  <c:v>0.113375141208751</c:v>
                </c:pt>
                <c:pt idx="15">
                  <c:v>0.116197281214214</c:v>
                </c:pt>
                <c:pt idx="16">
                  <c:v>0.119019421219677</c:v>
                </c:pt>
                <c:pt idx="17">
                  <c:v>0.121841561225139</c:v>
                </c:pt>
                <c:pt idx="18">
                  <c:v>0.124663701230602</c:v>
                </c:pt>
                <c:pt idx="19">
                  <c:v>0.127485841236065</c:v>
                </c:pt>
                <c:pt idx="20">
                  <c:v>0.130307981241528</c:v>
                </c:pt>
                <c:pt idx="21">
                  <c:v>0.133130121246991</c:v>
                </c:pt>
                <c:pt idx="22">
                  <c:v>0.135952261252453</c:v>
                </c:pt>
                <c:pt idx="23">
                  <c:v>0.138774401257916</c:v>
                </c:pt>
                <c:pt idx="24">
                  <c:v>0.141596541263379</c:v>
                </c:pt>
                <c:pt idx="25">
                  <c:v>0.144418681268842</c:v>
                </c:pt>
                <c:pt idx="26">
                  <c:v>0.1472408212743</c:v>
                </c:pt>
                <c:pt idx="27">
                  <c:v>0.15006296127975</c:v>
                </c:pt>
                <c:pt idx="28">
                  <c:v>0.1528851012852</c:v>
                </c:pt>
                <c:pt idx="29">
                  <c:v>0.155707241290651</c:v>
                </c:pt>
                <c:pt idx="30">
                  <c:v>0.158529381296101</c:v>
                </c:pt>
                <c:pt idx="31">
                  <c:v>0.161351521301551</c:v>
                </c:pt>
                <c:pt idx="32">
                  <c:v>0.164173661307001</c:v>
                </c:pt>
                <c:pt idx="33">
                  <c:v>0.166995801312451</c:v>
                </c:pt>
                <c:pt idx="34">
                  <c:v>0.169817941317901</c:v>
                </c:pt>
                <c:pt idx="35">
                  <c:v>0.172640081323352</c:v>
                </c:pt>
                <c:pt idx="36">
                  <c:v>0.175462221328802</c:v>
                </c:pt>
                <c:pt idx="37">
                  <c:v>0.178284361334252</c:v>
                </c:pt>
                <c:pt idx="38">
                  <c:v>0.181106501339703</c:v>
                </c:pt>
                <c:pt idx="39">
                  <c:v>0.183928641345153</c:v>
                </c:pt>
                <c:pt idx="40">
                  <c:v>0.186750781350603</c:v>
                </c:pt>
                <c:pt idx="41">
                  <c:v>0.189572921356053</c:v>
                </c:pt>
                <c:pt idx="42">
                  <c:v>0.192395061361503</c:v>
                </c:pt>
                <c:pt idx="43">
                  <c:v>0.195217201366954</c:v>
                </c:pt>
                <c:pt idx="44">
                  <c:v>0.198039341372404</c:v>
                </c:pt>
                <c:pt idx="45">
                  <c:v>0.200861481377854</c:v>
                </c:pt>
                <c:pt idx="46">
                  <c:v>0.203683621383304</c:v>
                </c:pt>
                <c:pt idx="47">
                  <c:v>0.206505761388754</c:v>
                </c:pt>
                <c:pt idx="48">
                  <c:v>0.209327901394205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Selskapsobligasjoner!$DZ$177:$DZ$226</c:f>
              <c:numCache>
                <c:formatCode>General</c:formatCode>
                <c:ptCount val="50"/>
                <c:pt idx="0">
                  <c:v>0.0</c:v>
                </c:pt>
                <c:pt idx="1">
                  <c:v>0.0424609368127098</c:v>
                </c:pt>
                <c:pt idx="2">
                  <c:v>0.12460221293408</c:v>
                </c:pt>
                <c:pt idx="3">
                  <c:v>0.206743489055448</c:v>
                </c:pt>
                <c:pt idx="4">
                  <c:v>0.288884765176816</c:v>
                </c:pt>
                <c:pt idx="5">
                  <c:v>0.371026041298183</c:v>
                </c:pt>
                <c:pt idx="6">
                  <c:v>0.453167317419552</c:v>
                </c:pt>
                <c:pt idx="7">
                  <c:v>0.53530859354092</c:v>
                </c:pt>
                <c:pt idx="8">
                  <c:v>0.576387174751437</c:v>
                </c:pt>
                <c:pt idx="9">
                  <c:v>0.543677779936592</c:v>
                </c:pt>
                <c:pt idx="10">
                  <c:v>0.510968385121747</c:v>
                </c:pt>
                <c:pt idx="11">
                  <c:v>0.478258990306901</c:v>
                </c:pt>
                <c:pt idx="12">
                  <c:v>0.445549595492056</c:v>
                </c:pt>
                <c:pt idx="13">
                  <c:v>0.412840200677212</c:v>
                </c:pt>
                <c:pt idx="14">
                  <c:v>0.380130805862366</c:v>
                </c:pt>
                <c:pt idx="15">
                  <c:v>0.34742141104752</c:v>
                </c:pt>
                <c:pt idx="16">
                  <c:v>0.314712016232675</c:v>
                </c:pt>
                <c:pt idx="17">
                  <c:v>0.28200262141783</c:v>
                </c:pt>
                <c:pt idx="18">
                  <c:v>0.249293226602985</c:v>
                </c:pt>
                <c:pt idx="19">
                  <c:v>0.216583831788139</c:v>
                </c:pt>
                <c:pt idx="20">
                  <c:v>0.183874436973294</c:v>
                </c:pt>
                <c:pt idx="21">
                  <c:v>0.151165042158448</c:v>
                </c:pt>
                <c:pt idx="22">
                  <c:v>0.118455647343604</c:v>
                </c:pt>
                <c:pt idx="23">
                  <c:v>0.0857462525287588</c:v>
                </c:pt>
                <c:pt idx="24">
                  <c:v>0.0530368577139128</c:v>
                </c:pt>
                <c:pt idx="25">
                  <c:v>0.0203274628990686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Selskapsobligasjoner!$EA$176</c:f>
              <c:strCache>
                <c:ptCount val="1"/>
                <c:pt idx="0">
                  <c:v>Office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Selskapsobligasjoner!$DU$177:$DU$226</c:f>
              <c:numCache>
                <c:formatCode>0.000</c:formatCode>
                <c:ptCount val="50"/>
                <c:pt idx="0">
                  <c:v>0.0738651811322766</c:v>
                </c:pt>
                <c:pt idx="1">
                  <c:v>0.0766873211377351</c:v>
                </c:pt>
                <c:pt idx="2">
                  <c:v>0.0795094611431979</c:v>
                </c:pt>
                <c:pt idx="3">
                  <c:v>0.0823316011486607</c:v>
                </c:pt>
                <c:pt idx="4">
                  <c:v>0.0851537411541235</c:v>
                </c:pt>
                <c:pt idx="5">
                  <c:v>0.0879758811595862</c:v>
                </c:pt>
                <c:pt idx="6">
                  <c:v>0.090798021165049</c:v>
                </c:pt>
                <c:pt idx="7">
                  <c:v>0.0936201611705117</c:v>
                </c:pt>
                <c:pt idx="8">
                  <c:v>0.0964423011759745</c:v>
                </c:pt>
                <c:pt idx="9">
                  <c:v>0.0992644411814372</c:v>
                </c:pt>
                <c:pt idx="10">
                  <c:v>0.1020865811869</c:v>
                </c:pt>
                <c:pt idx="11">
                  <c:v>0.104908721192363</c:v>
                </c:pt>
                <c:pt idx="12">
                  <c:v>0.107730861197826</c:v>
                </c:pt>
                <c:pt idx="13">
                  <c:v>0.110553001203288</c:v>
                </c:pt>
                <c:pt idx="14">
                  <c:v>0.113375141208751</c:v>
                </c:pt>
                <c:pt idx="15">
                  <c:v>0.116197281214214</c:v>
                </c:pt>
                <c:pt idx="16">
                  <c:v>0.119019421219677</c:v>
                </c:pt>
                <c:pt idx="17">
                  <c:v>0.121841561225139</c:v>
                </c:pt>
                <c:pt idx="18">
                  <c:v>0.124663701230602</c:v>
                </c:pt>
                <c:pt idx="19">
                  <c:v>0.127485841236065</c:v>
                </c:pt>
                <c:pt idx="20">
                  <c:v>0.130307981241528</c:v>
                </c:pt>
                <c:pt idx="21">
                  <c:v>0.133130121246991</c:v>
                </c:pt>
                <c:pt idx="22">
                  <c:v>0.135952261252453</c:v>
                </c:pt>
                <c:pt idx="23">
                  <c:v>0.138774401257916</c:v>
                </c:pt>
                <c:pt idx="24">
                  <c:v>0.141596541263379</c:v>
                </c:pt>
                <c:pt idx="25">
                  <c:v>0.144418681268842</c:v>
                </c:pt>
                <c:pt idx="26">
                  <c:v>0.1472408212743</c:v>
                </c:pt>
                <c:pt idx="27">
                  <c:v>0.15006296127975</c:v>
                </c:pt>
                <c:pt idx="28">
                  <c:v>0.1528851012852</c:v>
                </c:pt>
                <c:pt idx="29">
                  <c:v>0.155707241290651</c:v>
                </c:pt>
                <c:pt idx="30">
                  <c:v>0.158529381296101</c:v>
                </c:pt>
                <c:pt idx="31">
                  <c:v>0.161351521301551</c:v>
                </c:pt>
                <c:pt idx="32">
                  <c:v>0.164173661307001</c:v>
                </c:pt>
                <c:pt idx="33">
                  <c:v>0.166995801312451</c:v>
                </c:pt>
                <c:pt idx="34">
                  <c:v>0.169817941317901</c:v>
                </c:pt>
                <c:pt idx="35">
                  <c:v>0.172640081323352</c:v>
                </c:pt>
                <c:pt idx="36">
                  <c:v>0.175462221328802</c:v>
                </c:pt>
                <c:pt idx="37">
                  <c:v>0.178284361334252</c:v>
                </c:pt>
                <c:pt idx="38">
                  <c:v>0.181106501339703</c:v>
                </c:pt>
                <c:pt idx="39">
                  <c:v>0.183928641345153</c:v>
                </c:pt>
                <c:pt idx="40">
                  <c:v>0.186750781350603</c:v>
                </c:pt>
                <c:pt idx="41">
                  <c:v>0.189572921356053</c:v>
                </c:pt>
                <c:pt idx="42">
                  <c:v>0.192395061361503</c:v>
                </c:pt>
                <c:pt idx="43">
                  <c:v>0.195217201366954</c:v>
                </c:pt>
                <c:pt idx="44">
                  <c:v>0.198039341372404</c:v>
                </c:pt>
                <c:pt idx="45">
                  <c:v>0.200861481377854</c:v>
                </c:pt>
                <c:pt idx="46">
                  <c:v>0.203683621383304</c:v>
                </c:pt>
                <c:pt idx="47">
                  <c:v>0.206505761388754</c:v>
                </c:pt>
                <c:pt idx="48">
                  <c:v>0.209327901394205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Selskapsobligasjoner!$EA$177:$EA$226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Selskapsobligasjoner!$EB$176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Selskapsobligasjoner!$DU$177:$DU$226</c:f>
              <c:numCache>
                <c:formatCode>0.000</c:formatCode>
                <c:ptCount val="50"/>
                <c:pt idx="0">
                  <c:v>0.0738651811322766</c:v>
                </c:pt>
                <c:pt idx="1">
                  <c:v>0.0766873211377351</c:v>
                </c:pt>
                <c:pt idx="2">
                  <c:v>0.0795094611431979</c:v>
                </c:pt>
                <c:pt idx="3">
                  <c:v>0.0823316011486607</c:v>
                </c:pt>
                <c:pt idx="4">
                  <c:v>0.0851537411541235</c:v>
                </c:pt>
                <c:pt idx="5">
                  <c:v>0.0879758811595862</c:v>
                </c:pt>
                <c:pt idx="6">
                  <c:v>0.090798021165049</c:v>
                </c:pt>
                <c:pt idx="7">
                  <c:v>0.0936201611705117</c:v>
                </c:pt>
                <c:pt idx="8">
                  <c:v>0.0964423011759745</c:v>
                </c:pt>
                <c:pt idx="9">
                  <c:v>0.0992644411814372</c:v>
                </c:pt>
                <c:pt idx="10">
                  <c:v>0.1020865811869</c:v>
                </c:pt>
                <c:pt idx="11">
                  <c:v>0.104908721192363</c:v>
                </c:pt>
                <c:pt idx="12">
                  <c:v>0.107730861197826</c:v>
                </c:pt>
                <c:pt idx="13">
                  <c:v>0.110553001203288</c:v>
                </c:pt>
                <c:pt idx="14">
                  <c:v>0.113375141208751</c:v>
                </c:pt>
                <c:pt idx="15">
                  <c:v>0.116197281214214</c:v>
                </c:pt>
                <c:pt idx="16">
                  <c:v>0.119019421219677</c:v>
                </c:pt>
                <c:pt idx="17">
                  <c:v>0.121841561225139</c:v>
                </c:pt>
                <c:pt idx="18">
                  <c:v>0.124663701230602</c:v>
                </c:pt>
                <c:pt idx="19">
                  <c:v>0.127485841236065</c:v>
                </c:pt>
                <c:pt idx="20">
                  <c:v>0.130307981241528</c:v>
                </c:pt>
                <c:pt idx="21">
                  <c:v>0.133130121246991</c:v>
                </c:pt>
                <c:pt idx="22">
                  <c:v>0.135952261252453</c:v>
                </c:pt>
                <c:pt idx="23">
                  <c:v>0.138774401257916</c:v>
                </c:pt>
                <c:pt idx="24">
                  <c:v>0.141596541263379</c:v>
                </c:pt>
                <c:pt idx="25">
                  <c:v>0.144418681268842</c:v>
                </c:pt>
                <c:pt idx="26">
                  <c:v>0.1472408212743</c:v>
                </c:pt>
                <c:pt idx="27">
                  <c:v>0.15006296127975</c:v>
                </c:pt>
                <c:pt idx="28">
                  <c:v>0.1528851012852</c:v>
                </c:pt>
                <c:pt idx="29">
                  <c:v>0.155707241290651</c:v>
                </c:pt>
                <c:pt idx="30">
                  <c:v>0.158529381296101</c:v>
                </c:pt>
                <c:pt idx="31">
                  <c:v>0.161351521301551</c:v>
                </c:pt>
                <c:pt idx="32">
                  <c:v>0.164173661307001</c:v>
                </c:pt>
                <c:pt idx="33">
                  <c:v>0.166995801312451</c:v>
                </c:pt>
                <c:pt idx="34">
                  <c:v>0.169817941317901</c:v>
                </c:pt>
                <c:pt idx="35">
                  <c:v>0.172640081323352</c:v>
                </c:pt>
                <c:pt idx="36">
                  <c:v>0.175462221328802</c:v>
                </c:pt>
                <c:pt idx="37">
                  <c:v>0.178284361334252</c:v>
                </c:pt>
                <c:pt idx="38">
                  <c:v>0.181106501339703</c:v>
                </c:pt>
                <c:pt idx="39">
                  <c:v>0.183928641345153</c:v>
                </c:pt>
                <c:pt idx="40">
                  <c:v>0.186750781350603</c:v>
                </c:pt>
                <c:pt idx="41">
                  <c:v>0.189572921356053</c:v>
                </c:pt>
                <c:pt idx="42">
                  <c:v>0.192395061361503</c:v>
                </c:pt>
                <c:pt idx="43">
                  <c:v>0.195217201366954</c:v>
                </c:pt>
                <c:pt idx="44">
                  <c:v>0.198039341372404</c:v>
                </c:pt>
                <c:pt idx="45">
                  <c:v>0.200861481377854</c:v>
                </c:pt>
                <c:pt idx="46">
                  <c:v>0.203683621383304</c:v>
                </c:pt>
                <c:pt idx="47">
                  <c:v>0.206505761388754</c:v>
                </c:pt>
                <c:pt idx="48">
                  <c:v>0.209327901394205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Selskapsobligasjoner!$EB$177:$EB$226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Selskapsobligasjoner!$EC$176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Selskapsobligasjoner!$DU$177:$DU$226</c:f>
              <c:numCache>
                <c:formatCode>0.000</c:formatCode>
                <c:ptCount val="50"/>
                <c:pt idx="0">
                  <c:v>0.0738651811322766</c:v>
                </c:pt>
                <c:pt idx="1">
                  <c:v>0.0766873211377351</c:v>
                </c:pt>
                <c:pt idx="2">
                  <c:v>0.0795094611431979</c:v>
                </c:pt>
                <c:pt idx="3">
                  <c:v>0.0823316011486607</c:v>
                </c:pt>
                <c:pt idx="4">
                  <c:v>0.0851537411541235</c:v>
                </c:pt>
                <c:pt idx="5">
                  <c:v>0.0879758811595862</c:v>
                </c:pt>
                <c:pt idx="6">
                  <c:v>0.090798021165049</c:v>
                </c:pt>
                <c:pt idx="7">
                  <c:v>0.0936201611705117</c:v>
                </c:pt>
                <c:pt idx="8">
                  <c:v>0.0964423011759745</c:v>
                </c:pt>
                <c:pt idx="9">
                  <c:v>0.0992644411814372</c:v>
                </c:pt>
                <c:pt idx="10">
                  <c:v>0.1020865811869</c:v>
                </c:pt>
                <c:pt idx="11">
                  <c:v>0.104908721192363</c:v>
                </c:pt>
                <c:pt idx="12">
                  <c:v>0.107730861197826</c:v>
                </c:pt>
                <c:pt idx="13">
                  <c:v>0.110553001203288</c:v>
                </c:pt>
                <c:pt idx="14">
                  <c:v>0.113375141208751</c:v>
                </c:pt>
                <c:pt idx="15">
                  <c:v>0.116197281214214</c:v>
                </c:pt>
                <c:pt idx="16">
                  <c:v>0.119019421219677</c:v>
                </c:pt>
                <c:pt idx="17">
                  <c:v>0.121841561225139</c:v>
                </c:pt>
                <c:pt idx="18">
                  <c:v>0.124663701230602</c:v>
                </c:pt>
                <c:pt idx="19">
                  <c:v>0.127485841236065</c:v>
                </c:pt>
                <c:pt idx="20">
                  <c:v>0.130307981241528</c:v>
                </c:pt>
                <c:pt idx="21">
                  <c:v>0.133130121246991</c:v>
                </c:pt>
                <c:pt idx="22">
                  <c:v>0.135952261252453</c:v>
                </c:pt>
                <c:pt idx="23">
                  <c:v>0.138774401257916</c:v>
                </c:pt>
                <c:pt idx="24">
                  <c:v>0.141596541263379</c:v>
                </c:pt>
                <c:pt idx="25">
                  <c:v>0.144418681268842</c:v>
                </c:pt>
                <c:pt idx="26">
                  <c:v>0.1472408212743</c:v>
                </c:pt>
                <c:pt idx="27">
                  <c:v>0.15006296127975</c:v>
                </c:pt>
                <c:pt idx="28">
                  <c:v>0.1528851012852</c:v>
                </c:pt>
                <c:pt idx="29">
                  <c:v>0.155707241290651</c:v>
                </c:pt>
                <c:pt idx="30">
                  <c:v>0.158529381296101</c:v>
                </c:pt>
                <c:pt idx="31">
                  <c:v>0.161351521301551</c:v>
                </c:pt>
                <c:pt idx="32">
                  <c:v>0.164173661307001</c:v>
                </c:pt>
                <c:pt idx="33">
                  <c:v>0.166995801312451</c:v>
                </c:pt>
                <c:pt idx="34">
                  <c:v>0.169817941317901</c:v>
                </c:pt>
                <c:pt idx="35">
                  <c:v>0.172640081323352</c:v>
                </c:pt>
                <c:pt idx="36">
                  <c:v>0.175462221328802</c:v>
                </c:pt>
                <c:pt idx="37">
                  <c:v>0.178284361334252</c:v>
                </c:pt>
                <c:pt idx="38">
                  <c:v>0.181106501339703</c:v>
                </c:pt>
                <c:pt idx="39">
                  <c:v>0.183928641345153</c:v>
                </c:pt>
                <c:pt idx="40">
                  <c:v>0.186750781350603</c:v>
                </c:pt>
                <c:pt idx="41">
                  <c:v>0.189572921356053</c:v>
                </c:pt>
                <c:pt idx="42">
                  <c:v>0.192395061361503</c:v>
                </c:pt>
                <c:pt idx="43">
                  <c:v>0.195217201366954</c:v>
                </c:pt>
                <c:pt idx="44">
                  <c:v>0.198039341372404</c:v>
                </c:pt>
                <c:pt idx="45">
                  <c:v>0.200861481377854</c:v>
                </c:pt>
                <c:pt idx="46">
                  <c:v>0.203683621383304</c:v>
                </c:pt>
                <c:pt idx="47">
                  <c:v>0.206505761388754</c:v>
                </c:pt>
                <c:pt idx="48">
                  <c:v>0.209327901394205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Selskapsobligasjoner!$EC$177:$EC$226</c:f>
              <c:numCache>
                <c:formatCode>General</c:formatCode>
                <c:ptCount val="50"/>
                <c:pt idx="0">
                  <c:v>0.640065272435472</c:v>
                </c:pt>
                <c:pt idx="1">
                  <c:v>0.605779762953398</c:v>
                </c:pt>
                <c:pt idx="2">
                  <c:v>0.514581779405297</c:v>
                </c:pt>
                <c:pt idx="3">
                  <c:v>0.423383795857198</c:v>
                </c:pt>
                <c:pt idx="4">
                  <c:v>0.332185812309099</c:v>
                </c:pt>
                <c:pt idx="5">
                  <c:v>0.240987828761001</c:v>
                </c:pt>
                <c:pt idx="6">
                  <c:v>0.149789845212901</c:v>
                </c:pt>
                <c:pt idx="7">
                  <c:v>0.0585918616648022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2087549856"/>
        <c:axId val="-2087546416"/>
      </c:barChart>
      <c:catAx>
        <c:axId val="-2087549856"/>
        <c:scaling>
          <c:orientation val="minMax"/>
        </c:scaling>
        <c:delete val="0"/>
        <c:axPos val="b"/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87546416"/>
        <c:crosses val="autoZero"/>
        <c:auto val="1"/>
        <c:lblAlgn val="ctr"/>
        <c:lblOffset val="100"/>
        <c:tickLblSkip val="7"/>
        <c:noMultiLvlLbl val="0"/>
      </c:catAx>
      <c:valAx>
        <c:axId val="-208754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8754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Selskapsobligasjoner!$CZ$228</c:f>
              <c:strCache>
                <c:ptCount val="1"/>
                <c:pt idx="0">
                  <c:v>OSLO SE OBX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Selskapsobligasjoner!$CY$229:$CY$278</c:f>
              <c:numCache>
                <c:formatCode>0.000</c:formatCode>
                <c:ptCount val="50"/>
                <c:pt idx="0">
                  <c:v>0.0934936663366082</c:v>
                </c:pt>
                <c:pt idx="1">
                  <c:v>0.0959152250112998</c:v>
                </c:pt>
                <c:pt idx="2">
                  <c:v>0.0983367836860665</c:v>
                </c:pt>
                <c:pt idx="3">
                  <c:v>0.100758342360833</c:v>
                </c:pt>
                <c:pt idx="4">
                  <c:v>0.1031799010356</c:v>
                </c:pt>
                <c:pt idx="5">
                  <c:v>0.105601459710367</c:v>
                </c:pt>
                <c:pt idx="6">
                  <c:v>0.108023018385133</c:v>
                </c:pt>
                <c:pt idx="7">
                  <c:v>0.1104445770599</c:v>
                </c:pt>
                <c:pt idx="8">
                  <c:v>0.112866135734667</c:v>
                </c:pt>
                <c:pt idx="9">
                  <c:v>0.115287694409434</c:v>
                </c:pt>
                <c:pt idx="10">
                  <c:v>0.117709253084201</c:v>
                </c:pt>
                <c:pt idx="11">
                  <c:v>0.120130811758967</c:v>
                </c:pt>
                <c:pt idx="12">
                  <c:v>0.122552370433737</c:v>
                </c:pt>
                <c:pt idx="13">
                  <c:v>0.124973929108507</c:v>
                </c:pt>
                <c:pt idx="14">
                  <c:v>0.127395487783277</c:v>
                </c:pt>
                <c:pt idx="15">
                  <c:v>0.129817046458035</c:v>
                </c:pt>
                <c:pt idx="16">
                  <c:v>0.132238605132789</c:v>
                </c:pt>
                <c:pt idx="17">
                  <c:v>0.134660163807542</c:v>
                </c:pt>
                <c:pt idx="18">
                  <c:v>0.137081722482296</c:v>
                </c:pt>
                <c:pt idx="19">
                  <c:v>0.13950328115705</c:v>
                </c:pt>
                <c:pt idx="20">
                  <c:v>0.141924839831804</c:v>
                </c:pt>
                <c:pt idx="21">
                  <c:v>0.144346398506558</c:v>
                </c:pt>
                <c:pt idx="22">
                  <c:v>0.146767957181311</c:v>
                </c:pt>
                <c:pt idx="23">
                  <c:v>0.149189515856065</c:v>
                </c:pt>
                <c:pt idx="24">
                  <c:v>0.151611074530819</c:v>
                </c:pt>
                <c:pt idx="25">
                  <c:v>0.154032633205573</c:v>
                </c:pt>
                <c:pt idx="26">
                  <c:v>0.156454191880327</c:v>
                </c:pt>
                <c:pt idx="27">
                  <c:v>0.15887575055508</c:v>
                </c:pt>
                <c:pt idx="28">
                  <c:v>0.161297309229834</c:v>
                </c:pt>
                <c:pt idx="29">
                  <c:v>0.163718867904588</c:v>
                </c:pt>
                <c:pt idx="30">
                  <c:v>0.166140426579342</c:v>
                </c:pt>
                <c:pt idx="31">
                  <c:v>0.168561985254096</c:v>
                </c:pt>
                <c:pt idx="32">
                  <c:v>0.170983543928849</c:v>
                </c:pt>
                <c:pt idx="33">
                  <c:v>0.173405102603603</c:v>
                </c:pt>
                <c:pt idx="34">
                  <c:v>0.175826661278357</c:v>
                </c:pt>
                <c:pt idx="35">
                  <c:v>0.178248219953111</c:v>
                </c:pt>
                <c:pt idx="36">
                  <c:v>0.180669778627865</c:v>
                </c:pt>
                <c:pt idx="37">
                  <c:v>0.183091337302619</c:v>
                </c:pt>
                <c:pt idx="38">
                  <c:v>0.185512895977372</c:v>
                </c:pt>
                <c:pt idx="39">
                  <c:v>0.187934454652126</c:v>
                </c:pt>
                <c:pt idx="40">
                  <c:v>0.19035601332688</c:v>
                </c:pt>
                <c:pt idx="41">
                  <c:v>0.192777572001634</c:v>
                </c:pt>
                <c:pt idx="42">
                  <c:v>0.195199130676388</c:v>
                </c:pt>
                <c:pt idx="43">
                  <c:v>0.197620689351141</c:v>
                </c:pt>
                <c:pt idx="44">
                  <c:v>0.200042248025895</c:v>
                </c:pt>
                <c:pt idx="45">
                  <c:v>0.202463806700649</c:v>
                </c:pt>
                <c:pt idx="46">
                  <c:v>0.204885365375403</c:v>
                </c:pt>
                <c:pt idx="47">
                  <c:v>0.207306924050157</c:v>
                </c:pt>
                <c:pt idx="48">
                  <c:v>0.209728482724911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Selskapsobligasjoner!$CZ$229:$CZ$278</c:f>
              <c:numCache>
                <c:formatCode>General</c:formatCode>
                <c:ptCount val="50"/>
                <c:pt idx="0">
                  <c:v>0.0</c:v>
                </c:pt>
                <c:pt idx="1">
                  <c:v>0.0239352515637299</c:v>
                </c:pt>
                <c:pt idx="2">
                  <c:v>0.0660109911298091</c:v>
                </c:pt>
                <c:pt idx="3">
                  <c:v>0.108086730695891</c:v>
                </c:pt>
                <c:pt idx="4">
                  <c:v>0.150162470261972</c:v>
                </c:pt>
                <c:pt idx="5">
                  <c:v>0.192238209828053</c:v>
                </c:pt>
                <c:pt idx="6">
                  <c:v>0.234313949394133</c:v>
                </c:pt>
                <c:pt idx="7">
                  <c:v>0.276389688960214</c:v>
                </c:pt>
                <c:pt idx="8">
                  <c:v>0.318465428526295</c:v>
                </c:pt>
                <c:pt idx="9">
                  <c:v>0.360541168092377</c:v>
                </c:pt>
                <c:pt idx="10">
                  <c:v>0.402616907658459</c:v>
                </c:pt>
                <c:pt idx="11">
                  <c:v>0.444692647224538</c:v>
                </c:pt>
                <c:pt idx="12">
                  <c:v>0.462324975006237</c:v>
                </c:pt>
                <c:pt idx="13">
                  <c:v>0.476856732438536</c:v>
                </c:pt>
                <c:pt idx="14">
                  <c:v>0.491388489870836</c:v>
                </c:pt>
                <c:pt idx="15">
                  <c:v>0.505920247303064</c:v>
                </c:pt>
                <c:pt idx="16">
                  <c:v>0.520452004735269</c:v>
                </c:pt>
                <c:pt idx="17">
                  <c:v>0.534983762167446</c:v>
                </c:pt>
                <c:pt idx="18">
                  <c:v>0.549515519599645</c:v>
                </c:pt>
                <c:pt idx="19">
                  <c:v>0.564047277031843</c:v>
                </c:pt>
                <c:pt idx="20">
                  <c:v>0.578579034464041</c:v>
                </c:pt>
                <c:pt idx="21">
                  <c:v>0.593110791896239</c:v>
                </c:pt>
                <c:pt idx="22">
                  <c:v>0.607642549328437</c:v>
                </c:pt>
                <c:pt idx="23">
                  <c:v>0.622174306760636</c:v>
                </c:pt>
                <c:pt idx="24">
                  <c:v>0.636706064192833</c:v>
                </c:pt>
                <c:pt idx="25">
                  <c:v>0.651237821625032</c:v>
                </c:pt>
                <c:pt idx="26">
                  <c:v>0.665769579057231</c:v>
                </c:pt>
                <c:pt idx="27">
                  <c:v>0.680301336489429</c:v>
                </c:pt>
                <c:pt idx="28">
                  <c:v>0.694833093921627</c:v>
                </c:pt>
                <c:pt idx="29">
                  <c:v>0.709364851353825</c:v>
                </c:pt>
                <c:pt idx="30">
                  <c:v>0.723896608786023</c:v>
                </c:pt>
                <c:pt idx="31">
                  <c:v>0.738428366218221</c:v>
                </c:pt>
                <c:pt idx="32">
                  <c:v>0.752960123650419</c:v>
                </c:pt>
                <c:pt idx="33">
                  <c:v>0.767491881082617</c:v>
                </c:pt>
                <c:pt idx="34">
                  <c:v>0.782023638514816</c:v>
                </c:pt>
                <c:pt idx="35">
                  <c:v>0.796555395947014</c:v>
                </c:pt>
                <c:pt idx="36">
                  <c:v>0.811087153379212</c:v>
                </c:pt>
                <c:pt idx="37">
                  <c:v>0.825618910811411</c:v>
                </c:pt>
                <c:pt idx="38">
                  <c:v>0.840150668243608</c:v>
                </c:pt>
                <c:pt idx="39">
                  <c:v>0.854682425675807</c:v>
                </c:pt>
                <c:pt idx="40">
                  <c:v>0.869214183108005</c:v>
                </c:pt>
                <c:pt idx="41">
                  <c:v>0.883745940540202</c:v>
                </c:pt>
                <c:pt idx="42">
                  <c:v>0.898277697972401</c:v>
                </c:pt>
                <c:pt idx="43">
                  <c:v>0.912809455404599</c:v>
                </c:pt>
                <c:pt idx="44">
                  <c:v>0.927341212836798</c:v>
                </c:pt>
                <c:pt idx="45">
                  <c:v>0.941872970268996</c:v>
                </c:pt>
                <c:pt idx="46">
                  <c:v>0.956404727701194</c:v>
                </c:pt>
                <c:pt idx="47">
                  <c:v>0.970936485133392</c:v>
                </c:pt>
                <c:pt idx="48">
                  <c:v>0.98546824256559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Selskapsobligasjoner!$DA$228</c:f>
              <c:strCache>
                <c:ptCount val="1"/>
                <c:pt idx="0">
                  <c:v>OSLO SE REAL ESTATE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Selskapsobligasjoner!$CY$229:$CY$278</c:f>
              <c:numCache>
                <c:formatCode>0.000</c:formatCode>
                <c:ptCount val="50"/>
                <c:pt idx="0">
                  <c:v>0.0934936663366082</c:v>
                </c:pt>
                <c:pt idx="1">
                  <c:v>0.0959152250112998</c:v>
                </c:pt>
                <c:pt idx="2">
                  <c:v>0.0983367836860665</c:v>
                </c:pt>
                <c:pt idx="3">
                  <c:v>0.100758342360833</c:v>
                </c:pt>
                <c:pt idx="4">
                  <c:v>0.1031799010356</c:v>
                </c:pt>
                <c:pt idx="5">
                  <c:v>0.105601459710367</c:v>
                </c:pt>
                <c:pt idx="6">
                  <c:v>0.108023018385133</c:v>
                </c:pt>
                <c:pt idx="7">
                  <c:v>0.1104445770599</c:v>
                </c:pt>
                <c:pt idx="8">
                  <c:v>0.112866135734667</c:v>
                </c:pt>
                <c:pt idx="9">
                  <c:v>0.115287694409434</c:v>
                </c:pt>
                <c:pt idx="10">
                  <c:v>0.117709253084201</c:v>
                </c:pt>
                <c:pt idx="11">
                  <c:v>0.120130811758967</c:v>
                </c:pt>
                <c:pt idx="12">
                  <c:v>0.122552370433737</c:v>
                </c:pt>
                <c:pt idx="13">
                  <c:v>0.124973929108507</c:v>
                </c:pt>
                <c:pt idx="14">
                  <c:v>0.127395487783277</c:v>
                </c:pt>
                <c:pt idx="15">
                  <c:v>0.129817046458035</c:v>
                </c:pt>
                <c:pt idx="16">
                  <c:v>0.132238605132789</c:v>
                </c:pt>
                <c:pt idx="17">
                  <c:v>0.134660163807542</c:v>
                </c:pt>
                <c:pt idx="18">
                  <c:v>0.137081722482296</c:v>
                </c:pt>
                <c:pt idx="19">
                  <c:v>0.13950328115705</c:v>
                </c:pt>
                <c:pt idx="20">
                  <c:v>0.141924839831804</c:v>
                </c:pt>
                <c:pt idx="21">
                  <c:v>0.144346398506558</c:v>
                </c:pt>
                <c:pt idx="22">
                  <c:v>0.146767957181311</c:v>
                </c:pt>
                <c:pt idx="23">
                  <c:v>0.149189515856065</c:v>
                </c:pt>
                <c:pt idx="24">
                  <c:v>0.151611074530819</c:v>
                </c:pt>
                <c:pt idx="25">
                  <c:v>0.154032633205573</c:v>
                </c:pt>
                <c:pt idx="26">
                  <c:v>0.156454191880327</c:v>
                </c:pt>
                <c:pt idx="27">
                  <c:v>0.15887575055508</c:v>
                </c:pt>
                <c:pt idx="28">
                  <c:v>0.161297309229834</c:v>
                </c:pt>
                <c:pt idx="29">
                  <c:v>0.163718867904588</c:v>
                </c:pt>
                <c:pt idx="30">
                  <c:v>0.166140426579342</c:v>
                </c:pt>
                <c:pt idx="31">
                  <c:v>0.168561985254096</c:v>
                </c:pt>
                <c:pt idx="32">
                  <c:v>0.170983543928849</c:v>
                </c:pt>
                <c:pt idx="33">
                  <c:v>0.173405102603603</c:v>
                </c:pt>
                <c:pt idx="34">
                  <c:v>0.175826661278357</c:v>
                </c:pt>
                <c:pt idx="35">
                  <c:v>0.178248219953111</c:v>
                </c:pt>
                <c:pt idx="36">
                  <c:v>0.180669778627865</c:v>
                </c:pt>
                <c:pt idx="37">
                  <c:v>0.183091337302619</c:v>
                </c:pt>
                <c:pt idx="38">
                  <c:v>0.185512895977372</c:v>
                </c:pt>
                <c:pt idx="39">
                  <c:v>0.187934454652126</c:v>
                </c:pt>
                <c:pt idx="40">
                  <c:v>0.19035601332688</c:v>
                </c:pt>
                <c:pt idx="41">
                  <c:v>0.192777572001634</c:v>
                </c:pt>
                <c:pt idx="42">
                  <c:v>0.195199130676388</c:v>
                </c:pt>
                <c:pt idx="43">
                  <c:v>0.197620689351141</c:v>
                </c:pt>
                <c:pt idx="44">
                  <c:v>0.200042248025895</c:v>
                </c:pt>
                <c:pt idx="45">
                  <c:v>0.202463806700649</c:v>
                </c:pt>
                <c:pt idx="46">
                  <c:v>0.204885365375403</c:v>
                </c:pt>
                <c:pt idx="47">
                  <c:v>0.207306924050157</c:v>
                </c:pt>
                <c:pt idx="48">
                  <c:v>0.209728482724911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Selskapsobligasjoner!$DA$229:$DA$278</c:f>
              <c:numCache>
                <c:formatCode>0.00E+00</c:formatCode>
                <c:ptCount val="50"/>
                <c:pt idx="0" formatCode="General">
                  <c:v>0.334297583084408</c:v>
                </c:pt>
                <c:pt idx="1">
                  <c:v>0.323380298447862</c:v>
                </c:pt>
                <c:pt idx="2" formatCode="General">
                  <c:v>0.291402239147699</c:v>
                </c:pt>
                <c:pt idx="3" formatCode="General">
                  <c:v>0.259424179847533</c:v>
                </c:pt>
                <c:pt idx="4" formatCode="General">
                  <c:v>0.227446120547368</c:v>
                </c:pt>
                <c:pt idx="5" formatCode="General">
                  <c:v>0.195468061247202</c:v>
                </c:pt>
                <c:pt idx="6" formatCode="General">
                  <c:v>0.163490001947039</c:v>
                </c:pt>
                <c:pt idx="7" formatCode="General">
                  <c:v>0.131511942646873</c:v>
                </c:pt>
                <c:pt idx="8" formatCode="General">
                  <c:v>0.0995338833467078</c:v>
                </c:pt>
                <c:pt idx="9" formatCode="General">
                  <c:v>0.0675558240465423</c:v>
                </c:pt>
                <c:pt idx="10" formatCode="General">
                  <c:v>0.0355777647463768</c:v>
                </c:pt>
                <c:pt idx="11" formatCode="General">
                  <c:v>0.00359970544621308</c:v>
                </c:pt>
                <c:pt idx="12" formatCode="General">
                  <c:v>0.0</c:v>
                </c:pt>
                <c:pt idx="13" formatCode="General">
                  <c:v>0.0</c:v>
                </c:pt>
                <c:pt idx="14" formatCode="General">
                  <c:v>0.0</c:v>
                </c:pt>
                <c:pt idx="15" formatCode="General">
                  <c:v>0.0</c:v>
                </c:pt>
                <c:pt idx="16" formatCode="General">
                  <c:v>0.0</c:v>
                </c:pt>
                <c:pt idx="17" formatCode="General">
                  <c:v>0.0</c:v>
                </c:pt>
                <c:pt idx="18" formatCode="General">
                  <c:v>0.0</c:v>
                </c:pt>
                <c:pt idx="19" formatCode="General">
                  <c:v>0.0</c:v>
                </c:pt>
                <c:pt idx="20" formatCode="General">
                  <c:v>0.0</c:v>
                </c:pt>
                <c:pt idx="21" formatCode="General">
                  <c:v>0.0</c:v>
                </c:pt>
                <c:pt idx="22" formatCode="General">
                  <c:v>0.0</c:v>
                </c:pt>
                <c:pt idx="23" formatCode="General">
                  <c:v>0.0</c:v>
                </c:pt>
                <c:pt idx="24" formatCode="General">
                  <c:v>0.0</c:v>
                </c:pt>
                <c:pt idx="25" formatCode="General">
                  <c:v>0.0</c:v>
                </c:pt>
                <c:pt idx="26" formatCode="General">
                  <c:v>0.0</c:v>
                </c:pt>
                <c:pt idx="27" formatCode="General">
                  <c:v>0.0</c:v>
                </c:pt>
                <c:pt idx="28" formatCode="General">
                  <c:v>0.0</c:v>
                </c:pt>
                <c:pt idx="29" formatCode="General">
                  <c:v>0.0</c:v>
                </c:pt>
                <c:pt idx="30" formatCode="General">
                  <c:v>0.0</c:v>
                </c:pt>
                <c:pt idx="31" formatCode="General">
                  <c:v>0.0</c:v>
                </c:pt>
                <c:pt idx="32" formatCode="General">
                  <c:v>0.0</c:v>
                </c:pt>
                <c:pt idx="33" formatCode="General">
                  <c:v>0.0</c:v>
                </c:pt>
                <c:pt idx="34" formatCode="General">
                  <c:v>0.0</c:v>
                </c:pt>
                <c:pt idx="35" formatCode="General">
                  <c:v>0.0</c:v>
                </c:pt>
                <c:pt idx="36" formatCode="General">
                  <c:v>0.0</c:v>
                </c:pt>
                <c:pt idx="37" formatCode="General">
                  <c:v>0.0</c:v>
                </c:pt>
                <c:pt idx="38" formatCode="General">
                  <c:v>0.0</c:v>
                </c:pt>
                <c:pt idx="39" formatCode="General">
                  <c:v>0.0</c:v>
                </c:pt>
                <c:pt idx="40" formatCode="General">
                  <c:v>0.0</c:v>
                </c:pt>
                <c:pt idx="41" formatCode="General">
                  <c:v>0.0</c:v>
                </c:pt>
                <c:pt idx="42" formatCode="General">
                  <c:v>0.0</c:v>
                </c:pt>
                <c:pt idx="43" formatCode="General">
                  <c:v>0.0</c:v>
                </c:pt>
                <c:pt idx="44" formatCode="General">
                  <c:v>0.0</c:v>
                </c:pt>
                <c:pt idx="45" formatCode="General">
                  <c:v>0.0</c:v>
                </c:pt>
                <c:pt idx="46" formatCode="General">
                  <c:v>0.0</c:v>
                </c:pt>
                <c:pt idx="47" formatCode="General">
                  <c:v>0.0</c:v>
                </c:pt>
                <c:pt idx="48" formatCode="General">
                  <c:v>0.0</c:v>
                </c:pt>
                <c:pt idx="49" formatCode="General">
                  <c:v>0.0</c:v>
                </c:pt>
              </c:numCache>
            </c:numRef>
          </c:val>
        </c:ser>
        <c:ser>
          <c:idx val="2"/>
          <c:order val="2"/>
          <c:tx>
            <c:strRef>
              <c:f>Selskapsobligasjoner!$DB$228</c:f>
              <c:strCache>
                <c:ptCount val="1"/>
                <c:pt idx="0">
                  <c:v>OB GVT BONDS ALL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Selskapsobligasjoner!$CY$229:$CY$278</c:f>
              <c:numCache>
                <c:formatCode>0.000</c:formatCode>
                <c:ptCount val="50"/>
                <c:pt idx="0">
                  <c:v>0.0934936663366082</c:v>
                </c:pt>
                <c:pt idx="1">
                  <c:v>0.0959152250112998</c:v>
                </c:pt>
                <c:pt idx="2">
                  <c:v>0.0983367836860665</c:v>
                </c:pt>
                <c:pt idx="3">
                  <c:v>0.100758342360833</c:v>
                </c:pt>
                <c:pt idx="4">
                  <c:v>0.1031799010356</c:v>
                </c:pt>
                <c:pt idx="5">
                  <c:v>0.105601459710367</c:v>
                </c:pt>
                <c:pt idx="6">
                  <c:v>0.108023018385133</c:v>
                </c:pt>
                <c:pt idx="7">
                  <c:v>0.1104445770599</c:v>
                </c:pt>
                <c:pt idx="8">
                  <c:v>0.112866135734667</c:v>
                </c:pt>
                <c:pt idx="9">
                  <c:v>0.115287694409434</c:v>
                </c:pt>
                <c:pt idx="10">
                  <c:v>0.117709253084201</c:v>
                </c:pt>
                <c:pt idx="11">
                  <c:v>0.120130811758967</c:v>
                </c:pt>
                <c:pt idx="12">
                  <c:v>0.122552370433737</c:v>
                </c:pt>
                <c:pt idx="13">
                  <c:v>0.124973929108507</c:v>
                </c:pt>
                <c:pt idx="14">
                  <c:v>0.127395487783277</c:v>
                </c:pt>
                <c:pt idx="15">
                  <c:v>0.129817046458035</c:v>
                </c:pt>
                <c:pt idx="16">
                  <c:v>0.132238605132789</c:v>
                </c:pt>
                <c:pt idx="17">
                  <c:v>0.134660163807542</c:v>
                </c:pt>
                <c:pt idx="18">
                  <c:v>0.137081722482296</c:v>
                </c:pt>
                <c:pt idx="19">
                  <c:v>0.13950328115705</c:v>
                </c:pt>
                <c:pt idx="20">
                  <c:v>0.141924839831804</c:v>
                </c:pt>
                <c:pt idx="21">
                  <c:v>0.144346398506558</c:v>
                </c:pt>
                <c:pt idx="22">
                  <c:v>0.146767957181311</c:v>
                </c:pt>
                <c:pt idx="23">
                  <c:v>0.149189515856065</c:v>
                </c:pt>
                <c:pt idx="24">
                  <c:v>0.151611074530819</c:v>
                </c:pt>
                <c:pt idx="25">
                  <c:v>0.154032633205573</c:v>
                </c:pt>
                <c:pt idx="26">
                  <c:v>0.156454191880327</c:v>
                </c:pt>
                <c:pt idx="27">
                  <c:v>0.15887575055508</c:v>
                </c:pt>
                <c:pt idx="28">
                  <c:v>0.161297309229834</c:v>
                </c:pt>
                <c:pt idx="29">
                  <c:v>0.163718867904588</c:v>
                </c:pt>
                <c:pt idx="30">
                  <c:v>0.166140426579342</c:v>
                </c:pt>
                <c:pt idx="31">
                  <c:v>0.168561985254096</c:v>
                </c:pt>
                <c:pt idx="32">
                  <c:v>0.170983543928849</c:v>
                </c:pt>
                <c:pt idx="33">
                  <c:v>0.173405102603603</c:v>
                </c:pt>
                <c:pt idx="34">
                  <c:v>0.175826661278357</c:v>
                </c:pt>
                <c:pt idx="35">
                  <c:v>0.178248219953111</c:v>
                </c:pt>
                <c:pt idx="36">
                  <c:v>0.180669778627865</c:v>
                </c:pt>
                <c:pt idx="37">
                  <c:v>0.183091337302619</c:v>
                </c:pt>
                <c:pt idx="38">
                  <c:v>0.185512895977372</c:v>
                </c:pt>
                <c:pt idx="39">
                  <c:v>0.187934454652126</c:v>
                </c:pt>
                <c:pt idx="40">
                  <c:v>0.19035601332688</c:v>
                </c:pt>
                <c:pt idx="41">
                  <c:v>0.192777572001634</c:v>
                </c:pt>
                <c:pt idx="42">
                  <c:v>0.195199130676388</c:v>
                </c:pt>
                <c:pt idx="43">
                  <c:v>0.197620689351141</c:v>
                </c:pt>
                <c:pt idx="44">
                  <c:v>0.200042248025895</c:v>
                </c:pt>
                <c:pt idx="45">
                  <c:v>0.202463806700649</c:v>
                </c:pt>
                <c:pt idx="46">
                  <c:v>0.204885365375403</c:v>
                </c:pt>
                <c:pt idx="47">
                  <c:v>0.207306924050157</c:v>
                </c:pt>
                <c:pt idx="48">
                  <c:v>0.209728482724911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Selskapsobligasjoner!$DB$229:$DB$278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 formatCode="0.00E+00">
                  <c:v>1.69178906994638E-15</c:v>
                </c:pt>
                <c:pt idx="13" formatCode="0.00E+00">
                  <c:v>3.89792365051989E-15</c:v>
                </c:pt>
                <c:pt idx="14" formatCode="0.00E+00">
                  <c:v>6.14265582843387E-15</c:v>
                </c:pt>
                <c:pt idx="15" formatCode="0.00E+00">
                  <c:v>6.58804608089092E-15</c:v>
                </c:pt>
                <c:pt idx="16" formatCode="0.00E+00">
                  <c:v>6.37424141247678E-15</c:v>
                </c:pt>
                <c:pt idx="17" formatCode="0.00E+00">
                  <c:v>6.22006786354934E-15</c:v>
                </c:pt>
                <c:pt idx="18" formatCode="0.00E+00">
                  <c:v>6.06415959114592E-15</c:v>
                </c:pt>
                <c:pt idx="19" formatCode="0.00E+00">
                  <c:v>5.90283030788008E-15</c:v>
                </c:pt>
                <c:pt idx="20" formatCode="0.00E+00">
                  <c:v>5.72372010898548E-15</c:v>
                </c:pt>
                <c:pt idx="21" formatCode="0.00E+00">
                  <c:v>5.53983942053193E-15</c:v>
                </c:pt>
                <c:pt idx="22" formatCode="0.00E+00">
                  <c:v>5.36203026424431E-15</c:v>
                </c:pt>
                <c:pt idx="23" formatCode="0.00E+00">
                  <c:v>5.21284404531031E-15</c:v>
                </c:pt>
                <c:pt idx="24" formatCode="0.00E+00">
                  <c:v>5.04284114466458E-15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Selskapsobligasjoner!$DC$228</c:f>
              <c:strCache>
                <c:ptCount val="1"/>
                <c:pt idx="0">
                  <c:v>Barclays Corporate Bonds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Selskapsobligasjoner!$CY$229:$CY$278</c:f>
              <c:numCache>
                <c:formatCode>0.000</c:formatCode>
                <c:ptCount val="50"/>
                <c:pt idx="0">
                  <c:v>0.0934936663366082</c:v>
                </c:pt>
                <c:pt idx="1">
                  <c:v>0.0959152250112998</c:v>
                </c:pt>
                <c:pt idx="2">
                  <c:v>0.0983367836860665</c:v>
                </c:pt>
                <c:pt idx="3">
                  <c:v>0.100758342360833</c:v>
                </c:pt>
                <c:pt idx="4">
                  <c:v>0.1031799010356</c:v>
                </c:pt>
                <c:pt idx="5">
                  <c:v>0.105601459710367</c:v>
                </c:pt>
                <c:pt idx="6">
                  <c:v>0.108023018385133</c:v>
                </c:pt>
                <c:pt idx="7">
                  <c:v>0.1104445770599</c:v>
                </c:pt>
                <c:pt idx="8">
                  <c:v>0.112866135734667</c:v>
                </c:pt>
                <c:pt idx="9">
                  <c:v>0.115287694409434</c:v>
                </c:pt>
                <c:pt idx="10">
                  <c:v>0.117709253084201</c:v>
                </c:pt>
                <c:pt idx="11">
                  <c:v>0.120130811758967</c:v>
                </c:pt>
                <c:pt idx="12">
                  <c:v>0.122552370433737</c:v>
                </c:pt>
                <c:pt idx="13">
                  <c:v>0.124973929108507</c:v>
                </c:pt>
                <c:pt idx="14">
                  <c:v>0.127395487783277</c:v>
                </c:pt>
                <c:pt idx="15">
                  <c:v>0.129817046458035</c:v>
                </c:pt>
                <c:pt idx="16">
                  <c:v>0.132238605132789</c:v>
                </c:pt>
                <c:pt idx="17">
                  <c:v>0.134660163807542</c:v>
                </c:pt>
                <c:pt idx="18">
                  <c:v>0.137081722482296</c:v>
                </c:pt>
                <c:pt idx="19">
                  <c:v>0.13950328115705</c:v>
                </c:pt>
                <c:pt idx="20">
                  <c:v>0.141924839831804</c:v>
                </c:pt>
                <c:pt idx="21">
                  <c:v>0.144346398506558</c:v>
                </c:pt>
                <c:pt idx="22">
                  <c:v>0.146767957181311</c:v>
                </c:pt>
                <c:pt idx="23">
                  <c:v>0.149189515856065</c:v>
                </c:pt>
                <c:pt idx="24">
                  <c:v>0.151611074530819</c:v>
                </c:pt>
                <c:pt idx="25">
                  <c:v>0.154032633205573</c:v>
                </c:pt>
                <c:pt idx="26">
                  <c:v>0.156454191880327</c:v>
                </c:pt>
                <c:pt idx="27">
                  <c:v>0.15887575055508</c:v>
                </c:pt>
                <c:pt idx="28">
                  <c:v>0.161297309229834</c:v>
                </c:pt>
                <c:pt idx="29">
                  <c:v>0.163718867904588</c:v>
                </c:pt>
                <c:pt idx="30">
                  <c:v>0.166140426579342</c:v>
                </c:pt>
                <c:pt idx="31">
                  <c:v>0.168561985254096</c:v>
                </c:pt>
                <c:pt idx="32">
                  <c:v>0.170983543928849</c:v>
                </c:pt>
                <c:pt idx="33">
                  <c:v>0.173405102603603</c:v>
                </c:pt>
                <c:pt idx="34">
                  <c:v>0.175826661278357</c:v>
                </c:pt>
                <c:pt idx="35">
                  <c:v>0.178248219953111</c:v>
                </c:pt>
                <c:pt idx="36">
                  <c:v>0.180669778627865</c:v>
                </c:pt>
                <c:pt idx="37">
                  <c:v>0.183091337302619</c:v>
                </c:pt>
                <c:pt idx="38">
                  <c:v>0.185512895977372</c:v>
                </c:pt>
                <c:pt idx="39">
                  <c:v>0.187934454652126</c:v>
                </c:pt>
                <c:pt idx="40">
                  <c:v>0.19035601332688</c:v>
                </c:pt>
                <c:pt idx="41">
                  <c:v>0.192777572001634</c:v>
                </c:pt>
                <c:pt idx="42">
                  <c:v>0.195199130676388</c:v>
                </c:pt>
                <c:pt idx="43">
                  <c:v>0.197620689351141</c:v>
                </c:pt>
                <c:pt idx="44">
                  <c:v>0.200042248025895</c:v>
                </c:pt>
                <c:pt idx="45">
                  <c:v>0.202463806700649</c:v>
                </c:pt>
                <c:pt idx="46">
                  <c:v>0.204885365375403</c:v>
                </c:pt>
                <c:pt idx="47">
                  <c:v>0.207306924050157</c:v>
                </c:pt>
                <c:pt idx="48">
                  <c:v>0.209728482724911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Selskapsobligasjoner!$DC$229:$DC$278</c:f>
              <c:numCache>
                <c:formatCode>General</c:formatCode>
                <c:ptCount val="50"/>
                <c:pt idx="0">
                  <c:v>0.665702416915541</c:v>
                </c:pt>
                <c:pt idx="1">
                  <c:v>0.652684449988361</c:v>
                </c:pt>
                <c:pt idx="2">
                  <c:v>0.64258676972245</c:v>
                </c:pt>
                <c:pt idx="3">
                  <c:v>0.632489089456538</c:v>
                </c:pt>
                <c:pt idx="4">
                  <c:v>0.622391409190625</c:v>
                </c:pt>
                <c:pt idx="5">
                  <c:v>0.612293728924713</c:v>
                </c:pt>
                <c:pt idx="6">
                  <c:v>0.602196048658802</c:v>
                </c:pt>
                <c:pt idx="7">
                  <c:v>0.59209836839289</c:v>
                </c:pt>
                <c:pt idx="8">
                  <c:v>0.582000688126978</c:v>
                </c:pt>
                <c:pt idx="9">
                  <c:v>0.571903007861065</c:v>
                </c:pt>
                <c:pt idx="10">
                  <c:v>0.561805327595153</c:v>
                </c:pt>
                <c:pt idx="11">
                  <c:v>0.551707647329242</c:v>
                </c:pt>
                <c:pt idx="12">
                  <c:v>0.537675024993757</c:v>
                </c:pt>
                <c:pt idx="13">
                  <c:v>0.523143267561457</c:v>
                </c:pt>
                <c:pt idx="14">
                  <c:v>0.508611510129157</c:v>
                </c:pt>
                <c:pt idx="15">
                  <c:v>0.494079752696924</c:v>
                </c:pt>
                <c:pt idx="16">
                  <c:v>0.479547995264714</c:v>
                </c:pt>
                <c:pt idx="17">
                  <c:v>0.465016237832634</c:v>
                </c:pt>
                <c:pt idx="18">
                  <c:v>0.450484480400456</c:v>
                </c:pt>
                <c:pt idx="19">
                  <c:v>0.435952722968278</c:v>
                </c:pt>
                <c:pt idx="20">
                  <c:v>0.4214209655361</c:v>
                </c:pt>
                <c:pt idx="21">
                  <c:v>0.406889208103922</c:v>
                </c:pt>
                <c:pt idx="22">
                  <c:v>0.392357450671743</c:v>
                </c:pt>
                <c:pt idx="23">
                  <c:v>0.377825693239565</c:v>
                </c:pt>
                <c:pt idx="24">
                  <c:v>0.363293935807388</c:v>
                </c:pt>
                <c:pt idx="25">
                  <c:v>0.348762178375214</c:v>
                </c:pt>
                <c:pt idx="26">
                  <c:v>0.334230420943035</c:v>
                </c:pt>
                <c:pt idx="27">
                  <c:v>0.319698663510857</c:v>
                </c:pt>
                <c:pt idx="28">
                  <c:v>0.305166906078678</c:v>
                </c:pt>
                <c:pt idx="29">
                  <c:v>0.2906351486465</c:v>
                </c:pt>
                <c:pt idx="30">
                  <c:v>0.276103391214322</c:v>
                </c:pt>
                <c:pt idx="31">
                  <c:v>0.261571633782144</c:v>
                </c:pt>
                <c:pt idx="32">
                  <c:v>0.247039876349966</c:v>
                </c:pt>
                <c:pt idx="33">
                  <c:v>0.232508118917787</c:v>
                </c:pt>
                <c:pt idx="34">
                  <c:v>0.217976361485609</c:v>
                </c:pt>
                <c:pt idx="35">
                  <c:v>0.20344460405343</c:v>
                </c:pt>
                <c:pt idx="36">
                  <c:v>0.188912846621252</c:v>
                </c:pt>
                <c:pt idx="37">
                  <c:v>0.174381089189073</c:v>
                </c:pt>
                <c:pt idx="38">
                  <c:v>0.159849331756896</c:v>
                </c:pt>
                <c:pt idx="39">
                  <c:v>0.145317574324717</c:v>
                </c:pt>
                <c:pt idx="40">
                  <c:v>0.130785816892539</c:v>
                </c:pt>
                <c:pt idx="41">
                  <c:v>0.116254059460361</c:v>
                </c:pt>
                <c:pt idx="42">
                  <c:v>0.101722302028183</c:v>
                </c:pt>
                <c:pt idx="43">
                  <c:v>0.0871905445960041</c:v>
                </c:pt>
                <c:pt idx="44">
                  <c:v>0.0726587871638256</c:v>
                </c:pt>
                <c:pt idx="45">
                  <c:v>0.058127029731647</c:v>
                </c:pt>
                <c:pt idx="46">
                  <c:v>0.0435952722994689</c:v>
                </c:pt>
                <c:pt idx="47">
                  <c:v>0.0290635148672911</c:v>
                </c:pt>
                <c:pt idx="48">
                  <c:v>0.0145317574351125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Selskapsobligasjoner!$DD$228</c:f>
              <c:strCache>
                <c:ptCount val="1"/>
                <c:pt idx="0">
                  <c:v>Retail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Selskapsobligasjoner!$CY$229:$CY$278</c:f>
              <c:numCache>
                <c:formatCode>0.000</c:formatCode>
                <c:ptCount val="50"/>
                <c:pt idx="0">
                  <c:v>0.0934936663366082</c:v>
                </c:pt>
                <c:pt idx="1">
                  <c:v>0.0959152250112998</c:v>
                </c:pt>
                <c:pt idx="2">
                  <c:v>0.0983367836860665</c:v>
                </c:pt>
                <c:pt idx="3">
                  <c:v>0.100758342360833</c:v>
                </c:pt>
                <c:pt idx="4">
                  <c:v>0.1031799010356</c:v>
                </c:pt>
                <c:pt idx="5">
                  <c:v>0.105601459710367</c:v>
                </c:pt>
                <c:pt idx="6">
                  <c:v>0.108023018385133</c:v>
                </c:pt>
                <c:pt idx="7">
                  <c:v>0.1104445770599</c:v>
                </c:pt>
                <c:pt idx="8">
                  <c:v>0.112866135734667</c:v>
                </c:pt>
                <c:pt idx="9">
                  <c:v>0.115287694409434</c:v>
                </c:pt>
                <c:pt idx="10">
                  <c:v>0.117709253084201</c:v>
                </c:pt>
                <c:pt idx="11">
                  <c:v>0.120130811758967</c:v>
                </c:pt>
                <c:pt idx="12">
                  <c:v>0.122552370433737</c:v>
                </c:pt>
                <c:pt idx="13">
                  <c:v>0.124973929108507</c:v>
                </c:pt>
                <c:pt idx="14">
                  <c:v>0.127395487783277</c:v>
                </c:pt>
                <c:pt idx="15">
                  <c:v>0.129817046458035</c:v>
                </c:pt>
                <c:pt idx="16">
                  <c:v>0.132238605132789</c:v>
                </c:pt>
                <c:pt idx="17">
                  <c:v>0.134660163807542</c:v>
                </c:pt>
                <c:pt idx="18">
                  <c:v>0.137081722482296</c:v>
                </c:pt>
                <c:pt idx="19">
                  <c:v>0.13950328115705</c:v>
                </c:pt>
                <c:pt idx="20">
                  <c:v>0.141924839831804</c:v>
                </c:pt>
                <c:pt idx="21">
                  <c:v>0.144346398506558</c:v>
                </c:pt>
                <c:pt idx="22">
                  <c:v>0.146767957181311</c:v>
                </c:pt>
                <c:pt idx="23">
                  <c:v>0.149189515856065</c:v>
                </c:pt>
                <c:pt idx="24">
                  <c:v>0.151611074530819</c:v>
                </c:pt>
                <c:pt idx="25">
                  <c:v>0.154032633205573</c:v>
                </c:pt>
                <c:pt idx="26">
                  <c:v>0.156454191880327</c:v>
                </c:pt>
                <c:pt idx="27">
                  <c:v>0.15887575055508</c:v>
                </c:pt>
                <c:pt idx="28">
                  <c:v>0.161297309229834</c:v>
                </c:pt>
                <c:pt idx="29">
                  <c:v>0.163718867904588</c:v>
                </c:pt>
                <c:pt idx="30">
                  <c:v>0.166140426579342</c:v>
                </c:pt>
                <c:pt idx="31">
                  <c:v>0.168561985254096</c:v>
                </c:pt>
                <c:pt idx="32">
                  <c:v>0.170983543928849</c:v>
                </c:pt>
                <c:pt idx="33">
                  <c:v>0.173405102603603</c:v>
                </c:pt>
                <c:pt idx="34">
                  <c:v>0.175826661278357</c:v>
                </c:pt>
                <c:pt idx="35">
                  <c:v>0.178248219953111</c:v>
                </c:pt>
                <c:pt idx="36">
                  <c:v>0.180669778627865</c:v>
                </c:pt>
                <c:pt idx="37">
                  <c:v>0.183091337302619</c:v>
                </c:pt>
                <c:pt idx="38">
                  <c:v>0.185512895977372</c:v>
                </c:pt>
                <c:pt idx="39">
                  <c:v>0.187934454652126</c:v>
                </c:pt>
                <c:pt idx="40">
                  <c:v>0.19035601332688</c:v>
                </c:pt>
                <c:pt idx="41">
                  <c:v>0.192777572001634</c:v>
                </c:pt>
                <c:pt idx="42">
                  <c:v>0.195199130676388</c:v>
                </c:pt>
                <c:pt idx="43">
                  <c:v>0.197620689351141</c:v>
                </c:pt>
                <c:pt idx="44">
                  <c:v>0.200042248025895</c:v>
                </c:pt>
                <c:pt idx="45">
                  <c:v>0.202463806700649</c:v>
                </c:pt>
                <c:pt idx="46">
                  <c:v>0.204885365375403</c:v>
                </c:pt>
                <c:pt idx="47">
                  <c:v>0.207306924050157</c:v>
                </c:pt>
                <c:pt idx="48">
                  <c:v>0.209728482724911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Selskapsobligasjoner!$DD$229:$DD$278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Selskapsobligasjoner!$DE$228</c:f>
              <c:strCache>
                <c:ptCount val="1"/>
                <c:pt idx="0">
                  <c:v>Office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Selskapsobligasjoner!$CY$229:$CY$278</c:f>
              <c:numCache>
                <c:formatCode>0.000</c:formatCode>
                <c:ptCount val="50"/>
                <c:pt idx="0">
                  <c:v>0.0934936663366082</c:v>
                </c:pt>
                <c:pt idx="1">
                  <c:v>0.0959152250112998</c:v>
                </c:pt>
                <c:pt idx="2">
                  <c:v>0.0983367836860665</c:v>
                </c:pt>
                <c:pt idx="3">
                  <c:v>0.100758342360833</c:v>
                </c:pt>
                <c:pt idx="4">
                  <c:v>0.1031799010356</c:v>
                </c:pt>
                <c:pt idx="5">
                  <c:v>0.105601459710367</c:v>
                </c:pt>
                <c:pt idx="6">
                  <c:v>0.108023018385133</c:v>
                </c:pt>
                <c:pt idx="7">
                  <c:v>0.1104445770599</c:v>
                </c:pt>
                <c:pt idx="8">
                  <c:v>0.112866135734667</c:v>
                </c:pt>
                <c:pt idx="9">
                  <c:v>0.115287694409434</c:v>
                </c:pt>
                <c:pt idx="10">
                  <c:v>0.117709253084201</c:v>
                </c:pt>
                <c:pt idx="11">
                  <c:v>0.120130811758967</c:v>
                </c:pt>
                <c:pt idx="12">
                  <c:v>0.122552370433737</c:v>
                </c:pt>
                <c:pt idx="13">
                  <c:v>0.124973929108507</c:v>
                </c:pt>
                <c:pt idx="14">
                  <c:v>0.127395487783277</c:v>
                </c:pt>
                <c:pt idx="15">
                  <c:v>0.129817046458035</c:v>
                </c:pt>
                <c:pt idx="16">
                  <c:v>0.132238605132789</c:v>
                </c:pt>
                <c:pt idx="17">
                  <c:v>0.134660163807542</c:v>
                </c:pt>
                <c:pt idx="18">
                  <c:v>0.137081722482296</c:v>
                </c:pt>
                <c:pt idx="19">
                  <c:v>0.13950328115705</c:v>
                </c:pt>
                <c:pt idx="20">
                  <c:v>0.141924839831804</c:v>
                </c:pt>
                <c:pt idx="21">
                  <c:v>0.144346398506558</c:v>
                </c:pt>
                <c:pt idx="22">
                  <c:v>0.146767957181311</c:v>
                </c:pt>
                <c:pt idx="23">
                  <c:v>0.149189515856065</c:v>
                </c:pt>
                <c:pt idx="24">
                  <c:v>0.151611074530819</c:v>
                </c:pt>
                <c:pt idx="25">
                  <c:v>0.154032633205573</c:v>
                </c:pt>
                <c:pt idx="26">
                  <c:v>0.156454191880327</c:v>
                </c:pt>
                <c:pt idx="27">
                  <c:v>0.15887575055508</c:v>
                </c:pt>
                <c:pt idx="28">
                  <c:v>0.161297309229834</c:v>
                </c:pt>
                <c:pt idx="29">
                  <c:v>0.163718867904588</c:v>
                </c:pt>
                <c:pt idx="30">
                  <c:v>0.166140426579342</c:v>
                </c:pt>
                <c:pt idx="31">
                  <c:v>0.168561985254096</c:v>
                </c:pt>
                <c:pt idx="32">
                  <c:v>0.170983543928849</c:v>
                </c:pt>
                <c:pt idx="33">
                  <c:v>0.173405102603603</c:v>
                </c:pt>
                <c:pt idx="34">
                  <c:v>0.175826661278357</c:v>
                </c:pt>
                <c:pt idx="35">
                  <c:v>0.178248219953111</c:v>
                </c:pt>
                <c:pt idx="36">
                  <c:v>0.180669778627865</c:v>
                </c:pt>
                <c:pt idx="37">
                  <c:v>0.183091337302619</c:v>
                </c:pt>
                <c:pt idx="38">
                  <c:v>0.185512895977372</c:v>
                </c:pt>
                <c:pt idx="39">
                  <c:v>0.187934454652126</c:v>
                </c:pt>
                <c:pt idx="40">
                  <c:v>0.19035601332688</c:v>
                </c:pt>
                <c:pt idx="41">
                  <c:v>0.192777572001634</c:v>
                </c:pt>
                <c:pt idx="42">
                  <c:v>0.195199130676388</c:v>
                </c:pt>
                <c:pt idx="43">
                  <c:v>0.197620689351141</c:v>
                </c:pt>
                <c:pt idx="44">
                  <c:v>0.200042248025895</c:v>
                </c:pt>
                <c:pt idx="45">
                  <c:v>0.202463806700649</c:v>
                </c:pt>
                <c:pt idx="46">
                  <c:v>0.204885365375403</c:v>
                </c:pt>
                <c:pt idx="47">
                  <c:v>0.207306924050157</c:v>
                </c:pt>
                <c:pt idx="48">
                  <c:v>0.209728482724911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Selskapsobligasjoner!$DE$229:$DE$278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Selskapsobligasjoner!$DF$228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Selskapsobligasjoner!$CY$229:$CY$278</c:f>
              <c:numCache>
                <c:formatCode>0.000</c:formatCode>
                <c:ptCount val="50"/>
                <c:pt idx="0">
                  <c:v>0.0934936663366082</c:v>
                </c:pt>
                <c:pt idx="1">
                  <c:v>0.0959152250112998</c:v>
                </c:pt>
                <c:pt idx="2">
                  <c:v>0.0983367836860665</c:v>
                </c:pt>
                <c:pt idx="3">
                  <c:v>0.100758342360833</c:v>
                </c:pt>
                <c:pt idx="4">
                  <c:v>0.1031799010356</c:v>
                </c:pt>
                <c:pt idx="5">
                  <c:v>0.105601459710367</c:v>
                </c:pt>
                <c:pt idx="6">
                  <c:v>0.108023018385133</c:v>
                </c:pt>
                <c:pt idx="7">
                  <c:v>0.1104445770599</c:v>
                </c:pt>
                <c:pt idx="8">
                  <c:v>0.112866135734667</c:v>
                </c:pt>
                <c:pt idx="9">
                  <c:v>0.115287694409434</c:v>
                </c:pt>
                <c:pt idx="10">
                  <c:v>0.117709253084201</c:v>
                </c:pt>
                <c:pt idx="11">
                  <c:v>0.120130811758967</c:v>
                </c:pt>
                <c:pt idx="12">
                  <c:v>0.122552370433737</c:v>
                </c:pt>
                <c:pt idx="13">
                  <c:v>0.124973929108507</c:v>
                </c:pt>
                <c:pt idx="14">
                  <c:v>0.127395487783277</c:v>
                </c:pt>
                <c:pt idx="15">
                  <c:v>0.129817046458035</c:v>
                </c:pt>
                <c:pt idx="16">
                  <c:v>0.132238605132789</c:v>
                </c:pt>
                <c:pt idx="17">
                  <c:v>0.134660163807542</c:v>
                </c:pt>
                <c:pt idx="18">
                  <c:v>0.137081722482296</c:v>
                </c:pt>
                <c:pt idx="19">
                  <c:v>0.13950328115705</c:v>
                </c:pt>
                <c:pt idx="20">
                  <c:v>0.141924839831804</c:v>
                </c:pt>
                <c:pt idx="21">
                  <c:v>0.144346398506558</c:v>
                </c:pt>
                <c:pt idx="22">
                  <c:v>0.146767957181311</c:v>
                </c:pt>
                <c:pt idx="23">
                  <c:v>0.149189515856065</c:v>
                </c:pt>
                <c:pt idx="24">
                  <c:v>0.151611074530819</c:v>
                </c:pt>
                <c:pt idx="25">
                  <c:v>0.154032633205573</c:v>
                </c:pt>
                <c:pt idx="26">
                  <c:v>0.156454191880327</c:v>
                </c:pt>
                <c:pt idx="27">
                  <c:v>0.15887575055508</c:v>
                </c:pt>
                <c:pt idx="28">
                  <c:v>0.161297309229834</c:v>
                </c:pt>
                <c:pt idx="29">
                  <c:v>0.163718867904588</c:v>
                </c:pt>
                <c:pt idx="30">
                  <c:v>0.166140426579342</c:v>
                </c:pt>
                <c:pt idx="31">
                  <c:v>0.168561985254096</c:v>
                </c:pt>
                <c:pt idx="32">
                  <c:v>0.170983543928849</c:v>
                </c:pt>
                <c:pt idx="33">
                  <c:v>0.173405102603603</c:v>
                </c:pt>
                <c:pt idx="34">
                  <c:v>0.175826661278357</c:v>
                </c:pt>
                <c:pt idx="35">
                  <c:v>0.178248219953111</c:v>
                </c:pt>
                <c:pt idx="36">
                  <c:v>0.180669778627865</c:v>
                </c:pt>
                <c:pt idx="37">
                  <c:v>0.183091337302619</c:v>
                </c:pt>
                <c:pt idx="38">
                  <c:v>0.185512895977372</c:v>
                </c:pt>
                <c:pt idx="39">
                  <c:v>0.187934454652126</c:v>
                </c:pt>
                <c:pt idx="40">
                  <c:v>0.19035601332688</c:v>
                </c:pt>
                <c:pt idx="41">
                  <c:v>0.192777572001634</c:v>
                </c:pt>
                <c:pt idx="42">
                  <c:v>0.195199130676388</c:v>
                </c:pt>
                <c:pt idx="43">
                  <c:v>0.197620689351141</c:v>
                </c:pt>
                <c:pt idx="44">
                  <c:v>0.200042248025895</c:v>
                </c:pt>
                <c:pt idx="45">
                  <c:v>0.202463806700649</c:v>
                </c:pt>
                <c:pt idx="46">
                  <c:v>0.204885365375403</c:v>
                </c:pt>
                <c:pt idx="47">
                  <c:v>0.207306924050157</c:v>
                </c:pt>
                <c:pt idx="48">
                  <c:v>0.209728482724911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Selskapsobligasjoner!$DF$229:$DF$278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Selskapsobligasjoner!$DG$228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Selskapsobligasjoner!$CY$229:$CY$278</c:f>
              <c:numCache>
                <c:formatCode>0.000</c:formatCode>
                <c:ptCount val="50"/>
                <c:pt idx="0">
                  <c:v>0.0934936663366082</c:v>
                </c:pt>
                <c:pt idx="1">
                  <c:v>0.0959152250112998</c:v>
                </c:pt>
                <c:pt idx="2">
                  <c:v>0.0983367836860665</c:v>
                </c:pt>
                <c:pt idx="3">
                  <c:v>0.100758342360833</c:v>
                </c:pt>
                <c:pt idx="4">
                  <c:v>0.1031799010356</c:v>
                </c:pt>
                <c:pt idx="5">
                  <c:v>0.105601459710367</c:v>
                </c:pt>
                <c:pt idx="6">
                  <c:v>0.108023018385133</c:v>
                </c:pt>
                <c:pt idx="7">
                  <c:v>0.1104445770599</c:v>
                </c:pt>
                <c:pt idx="8">
                  <c:v>0.112866135734667</c:v>
                </c:pt>
                <c:pt idx="9">
                  <c:v>0.115287694409434</c:v>
                </c:pt>
                <c:pt idx="10">
                  <c:v>0.117709253084201</c:v>
                </c:pt>
                <c:pt idx="11">
                  <c:v>0.120130811758967</c:v>
                </c:pt>
                <c:pt idx="12">
                  <c:v>0.122552370433737</c:v>
                </c:pt>
                <c:pt idx="13">
                  <c:v>0.124973929108507</c:v>
                </c:pt>
                <c:pt idx="14">
                  <c:v>0.127395487783277</c:v>
                </c:pt>
                <c:pt idx="15">
                  <c:v>0.129817046458035</c:v>
                </c:pt>
                <c:pt idx="16">
                  <c:v>0.132238605132789</c:v>
                </c:pt>
                <c:pt idx="17">
                  <c:v>0.134660163807542</c:v>
                </c:pt>
                <c:pt idx="18">
                  <c:v>0.137081722482296</c:v>
                </c:pt>
                <c:pt idx="19">
                  <c:v>0.13950328115705</c:v>
                </c:pt>
                <c:pt idx="20">
                  <c:v>0.141924839831804</c:v>
                </c:pt>
                <c:pt idx="21">
                  <c:v>0.144346398506558</c:v>
                </c:pt>
                <c:pt idx="22">
                  <c:v>0.146767957181311</c:v>
                </c:pt>
                <c:pt idx="23">
                  <c:v>0.149189515856065</c:v>
                </c:pt>
                <c:pt idx="24">
                  <c:v>0.151611074530819</c:v>
                </c:pt>
                <c:pt idx="25">
                  <c:v>0.154032633205573</c:v>
                </c:pt>
                <c:pt idx="26">
                  <c:v>0.156454191880327</c:v>
                </c:pt>
                <c:pt idx="27">
                  <c:v>0.15887575055508</c:v>
                </c:pt>
                <c:pt idx="28">
                  <c:v>0.161297309229834</c:v>
                </c:pt>
                <c:pt idx="29">
                  <c:v>0.163718867904588</c:v>
                </c:pt>
                <c:pt idx="30">
                  <c:v>0.166140426579342</c:v>
                </c:pt>
                <c:pt idx="31">
                  <c:v>0.168561985254096</c:v>
                </c:pt>
                <c:pt idx="32">
                  <c:v>0.170983543928849</c:v>
                </c:pt>
                <c:pt idx="33">
                  <c:v>0.173405102603603</c:v>
                </c:pt>
                <c:pt idx="34">
                  <c:v>0.175826661278357</c:v>
                </c:pt>
                <c:pt idx="35">
                  <c:v>0.178248219953111</c:v>
                </c:pt>
                <c:pt idx="36">
                  <c:v>0.180669778627865</c:v>
                </c:pt>
                <c:pt idx="37">
                  <c:v>0.183091337302619</c:v>
                </c:pt>
                <c:pt idx="38">
                  <c:v>0.185512895977372</c:v>
                </c:pt>
                <c:pt idx="39">
                  <c:v>0.187934454652126</c:v>
                </c:pt>
                <c:pt idx="40">
                  <c:v>0.19035601332688</c:v>
                </c:pt>
                <c:pt idx="41">
                  <c:v>0.192777572001634</c:v>
                </c:pt>
                <c:pt idx="42">
                  <c:v>0.195199130676388</c:v>
                </c:pt>
                <c:pt idx="43">
                  <c:v>0.197620689351141</c:v>
                </c:pt>
                <c:pt idx="44">
                  <c:v>0.200042248025895</c:v>
                </c:pt>
                <c:pt idx="45">
                  <c:v>0.202463806700649</c:v>
                </c:pt>
                <c:pt idx="46">
                  <c:v>0.204885365375403</c:v>
                </c:pt>
                <c:pt idx="47">
                  <c:v>0.207306924050157</c:v>
                </c:pt>
                <c:pt idx="48">
                  <c:v>0.209728482724911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Selskapsobligasjoner!$DG$229:$DG$278</c:f>
              <c:numCache>
                <c:formatCode>0.00E+00</c:formatCode>
                <c:ptCount val="50"/>
                <c:pt idx="0">
                  <c:v>1.79023462720807E-14</c:v>
                </c:pt>
                <c:pt idx="1">
                  <c:v>1.63152911319964E-14</c:v>
                </c:pt>
                <c:pt idx="2">
                  <c:v>1.47425474605889E-14</c:v>
                </c:pt>
                <c:pt idx="3">
                  <c:v>1.31431324157383E-14</c:v>
                </c:pt>
                <c:pt idx="4">
                  <c:v>1.15688708612893E-14</c:v>
                </c:pt>
                <c:pt idx="5">
                  <c:v>9.96945581643871E-15</c:v>
                </c:pt>
                <c:pt idx="6">
                  <c:v>8.3995310706797E-15</c:v>
                </c:pt>
                <c:pt idx="7">
                  <c:v>6.80011602582908E-15</c:v>
                </c:pt>
                <c:pt idx="8">
                  <c:v>5.22151766269019E-15</c:v>
                </c:pt>
                <c:pt idx="9">
                  <c:v>3.62557206479153E-15</c:v>
                </c:pt>
                <c:pt idx="10">
                  <c:v>2.05391259555654E-15</c:v>
                </c:pt>
                <c:pt idx="11">
                  <c:v>4.5102810375397E-16</c:v>
                </c:pt>
                <c:pt idx="12" formatCode="General">
                  <c:v>0.0</c:v>
                </c:pt>
                <c:pt idx="13" formatCode="General">
                  <c:v>0.0</c:v>
                </c:pt>
                <c:pt idx="14" formatCode="General">
                  <c:v>0.0</c:v>
                </c:pt>
                <c:pt idx="15" formatCode="General">
                  <c:v>0.0</c:v>
                </c:pt>
                <c:pt idx="16" formatCode="General">
                  <c:v>0.0</c:v>
                </c:pt>
                <c:pt idx="17" formatCode="General">
                  <c:v>0.0</c:v>
                </c:pt>
                <c:pt idx="18" formatCode="General">
                  <c:v>0.0</c:v>
                </c:pt>
                <c:pt idx="19" formatCode="General">
                  <c:v>0.0</c:v>
                </c:pt>
                <c:pt idx="20" formatCode="General">
                  <c:v>0.0</c:v>
                </c:pt>
                <c:pt idx="21" formatCode="General">
                  <c:v>0.0</c:v>
                </c:pt>
                <c:pt idx="22" formatCode="General">
                  <c:v>0.0</c:v>
                </c:pt>
                <c:pt idx="23" formatCode="General">
                  <c:v>0.0</c:v>
                </c:pt>
                <c:pt idx="24" formatCode="General">
                  <c:v>0.0</c:v>
                </c:pt>
                <c:pt idx="25" formatCode="General">
                  <c:v>0.0</c:v>
                </c:pt>
                <c:pt idx="26" formatCode="General">
                  <c:v>0.0</c:v>
                </c:pt>
                <c:pt idx="27" formatCode="General">
                  <c:v>0.0</c:v>
                </c:pt>
                <c:pt idx="28" formatCode="General">
                  <c:v>0.0</c:v>
                </c:pt>
                <c:pt idx="29" formatCode="General">
                  <c:v>0.0</c:v>
                </c:pt>
                <c:pt idx="30" formatCode="General">
                  <c:v>0.0</c:v>
                </c:pt>
                <c:pt idx="31" formatCode="General">
                  <c:v>0.0</c:v>
                </c:pt>
                <c:pt idx="32" formatCode="General">
                  <c:v>0.0</c:v>
                </c:pt>
                <c:pt idx="33" formatCode="General">
                  <c:v>0.0</c:v>
                </c:pt>
                <c:pt idx="34" formatCode="General">
                  <c:v>0.0</c:v>
                </c:pt>
                <c:pt idx="35" formatCode="General">
                  <c:v>0.0</c:v>
                </c:pt>
                <c:pt idx="36" formatCode="General">
                  <c:v>0.0</c:v>
                </c:pt>
                <c:pt idx="37" formatCode="General">
                  <c:v>0.0</c:v>
                </c:pt>
                <c:pt idx="38" formatCode="General">
                  <c:v>0.0</c:v>
                </c:pt>
                <c:pt idx="39" formatCode="General">
                  <c:v>0.0</c:v>
                </c:pt>
                <c:pt idx="40" formatCode="General">
                  <c:v>0.0</c:v>
                </c:pt>
                <c:pt idx="41" formatCode="General">
                  <c:v>0.0</c:v>
                </c:pt>
                <c:pt idx="42" formatCode="General">
                  <c:v>0.0</c:v>
                </c:pt>
                <c:pt idx="43" formatCode="General">
                  <c:v>0.0</c:v>
                </c:pt>
                <c:pt idx="44" formatCode="General">
                  <c:v>0.0</c:v>
                </c:pt>
                <c:pt idx="45" formatCode="General">
                  <c:v>0.0</c:v>
                </c:pt>
                <c:pt idx="46" formatCode="General">
                  <c:v>0.0</c:v>
                </c:pt>
                <c:pt idx="47" formatCode="General">
                  <c:v>0.0</c:v>
                </c:pt>
                <c:pt idx="48" formatCode="General">
                  <c:v>0.0</c:v>
                </c:pt>
                <c:pt idx="49" formatCode="General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2103658192"/>
        <c:axId val="-2103654752"/>
      </c:barChart>
      <c:catAx>
        <c:axId val="-2103658192"/>
        <c:scaling>
          <c:orientation val="minMax"/>
        </c:scaling>
        <c:delete val="0"/>
        <c:axPos val="b"/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3654752"/>
        <c:crosses val="autoZero"/>
        <c:auto val="1"/>
        <c:lblAlgn val="ctr"/>
        <c:lblOffset val="100"/>
        <c:tickLblSkip val="7"/>
        <c:noMultiLvlLbl val="0"/>
      </c:catAx>
      <c:valAx>
        <c:axId val="-2103654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365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Selskapsobligasjoner!$DV$228</c:f>
              <c:strCache>
                <c:ptCount val="1"/>
                <c:pt idx="0">
                  <c:v>OSLO SE OBX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Selskapsobligasjoner!$DU$229:$DU$278</c:f>
              <c:numCache>
                <c:formatCode>0.000</c:formatCode>
                <c:ptCount val="50"/>
                <c:pt idx="0">
                  <c:v>0.0934936663366111</c:v>
                </c:pt>
                <c:pt idx="1">
                  <c:v>0.0959152250113673</c:v>
                </c:pt>
                <c:pt idx="2">
                  <c:v>0.0983367836861298</c:v>
                </c:pt>
                <c:pt idx="3">
                  <c:v>0.100758342360892</c:v>
                </c:pt>
                <c:pt idx="4">
                  <c:v>0.103179901035655</c:v>
                </c:pt>
                <c:pt idx="5">
                  <c:v>0.105601459710417</c:v>
                </c:pt>
                <c:pt idx="6">
                  <c:v>0.10802301838518</c:v>
                </c:pt>
                <c:pt idx="7">
                  <c:v>0.110444577059942</c:v>
                </c:pt>
                <c:pt idx="8">
                  <c:v>0.112866135734705</c:v>
                </c:pt>
                <c:pt idx="9">
                  <c:v>0.115287694409468</c:v>
                </c:pt>
                <c:pt idx="10">
                  <c:v>0.11770925308423</c:v>
                </c:pt>
                <c:pt idx="11">
                  <c:v>0.120130811758993</c:v>
                </c:pt>
                <c:pt idx="12">
                  <c:v>0.122552370433756</c:v>
                </c:pt>
                <c:pt idx="13">
                  <c:v>0.124973929108519</c:v>
                </c:pt>
                <c:pt idx="14">
                  <c:v>0.127395487783281</c:v>
                </c:pt>
                <c:pt idx="15">
                  <c:v>0.129817046458044</c:v>
                </c:pt>
                <c:pt idx="16">
                  <c:v>0.132238605132807</c:v>
                </c:pt>
                <c:pt idx="17">
                  <c:v>0.13466016380757</c:v>
                </c:pt>
                <c:pt idx="18">
                  <c:v>0.137081722482332</c:v>
                </c:pt>
                <c:pt idx="19">
                  <c:v>0.139503281157092</c:v>
                </c:pt>
                <c:pt idx="20">
                  <c:v>0.141924839831853</c:v>
                </c:pt>
                <c:pt idx="21">
                  <c:v>0.144346398506614</c:v>
                </c:pt>
                <c:pt idx="22">
                  <c:v>0.146767957181366</c:v>
                </c:pt>
                <c:pt idx="23">
                  <c:v>0.149189515856118</c:v>
                </c:pt>
                <c:pt idx="24">
                  <c:v>0.151611074530869</c:v>
                </c:pt>
                <c:pt idx="25">
                  <c:v>0.154032633205621</c:v>
                </c:pt>
                <c:pt idx="26">
                  <c:v>0.156454191880372</c:v>
                </c:pt>
                <c:pt idx="27">
                  <c:v>0.158875750555123</c:v>
                </c:pt>
                <c:pt idx="28">
                  <c:v>0.161297309229875</c:v>
                </c:pt>
                <c:pt idx="29">
                  <c:v>0.163718867904626</c:v>
                </c:pt>
                <c:pt idx="30">
                  <c:v>0.166140426579378</c:v>
                </c:pt>
                <c:pt idx="31">
                  <c:v>0.168561985254129</c:v>
                </c:pt>
                <c:pt idx="32">
                  <c:v>0.170983543928881</c:v>
                </c:pt>
                <c:pt idx="33">
                  <c:v>0.173405102603632</c:v>
                </c:pt>
                <c:pt idx="34">
                  <c:v>0.175826661278384</c:v>
                </c:pt>
                <c:pt idx="35">
                  <c:v>0.178248219953135</c:v>
                </c:pt>
                <c:pt idx="36">
                  <c:v>0.180669778627887</c:v>
                </c:pt>
                <c:pt idx="37">
                  <c:v>0.183091337302638</c:v>
                </c:pt>
                <c:pt idx="38">
                  <c:v>0.18551289597739</c:v>
                </c:pt>
                <c:pt idx="39">
                  <c:v>0.187934454652141</c:v>
                </c:pt>
                <c:pt idx="40">
                  <c:v>0.190356013326893</c:v>
                </c:pt>
                <c:pt idx="41">
                  <c:v>0.192777572001644</c:v>
                </c:pt>
                <c:pt idx="42">
                  <c:v>0.195199130676396</c:v>
                </c:pt>
                <c:pt idx="43">
                  <c:v>0.197620689351147</c:v>
                </c:pt>
                <c:pt idx="44">
                  <c:v>0.200042248025899</c:v>
                </c:pt>
                <c:pt idx="45">
                  <c:v>0.20246380670065</c:v>
                </c:pt>
                <c:pt idx="46">
                  <c:v>0.204885365375402</c:v>
                </c:pt>
                <c:pt idx="47">
                  <c:v>0.207306924050153</c:v>
                </c:pt>
                <c:pt idx="48">
                  <c:v>0.209728482724905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Selskapsobligasjoner!$DV$229:$DV$278</c:f>
              <c:numCache>
                <c:formatCode>General</c:formatCode>
                <c:ptCount val="50"/>
                <c:pt idx="0">
                  <c:v>0.0</c:v>
                </c:pt>
                <c:pt idx="1">
                  <c:v>0.0239352515648562</c:v>
                </c:pt>
                <c:pt idx="2">
                  <c:v>0.0660109911308703</c:v>
                </c:pt>
                <c:pt idx="3">
                  <c:v>0.108086730696884</c:v>
                </c:pt>
                <c:pt idx="4">
                  <c:v>0.1501624702629</c:v>
                </c:pt>
                <c:pt idx="5">
                  <c:v>0.192238209828914</c:v>
                </c:pt>
                <c:pt idx="6">
                  <c:v>0.234313949394928</c:v>
                </c:pt>
                <c:pt idx="7">
                  <c:v>0.276389688960943</c:v>
                </c:pt>
                <c:pt idx="8">
                  <c:v>0.318465428526957</c:v>
                </c:pt>
                <c:pt idx="9">
                  <c:v>0.360541168092973</c:v>
                </c:pt>
                <c:pt idx="10">
                  <c:v>0.402616907658987</c:v>
                </c:pt>
                <c:pt idx="11">
                  <c:v>0.444692647225</c:v>
                </c:pt>
                <c:pt idx="12">
                  <c:v>0.462324975006346</c:v>
                </c:pt>
                <c:pt idx="13">
                  <c:v>0.476856732438604</c:v>
                </c:pt>
                <c:pt idx="14">
                  <c:v>0.491388489870863</c:v>
                </c:pt>
                <c:pt idx="15">
                  <c:v>0.505920247303121</c:v>
                </c:pt>
                <c:pt idx="16">
                  <c:v>0.52045200473538</c:v>
                </c:pt>
                <c:pt idx="17">
                  <c:v>0.534983762167633</c:v>
                </c:pt>
                <c:pt idx="18">
                  <c:v>0.549515519599881</c:v>
                </c:pt>
                <c:pt idx="19">
                  <c:v>0.564047277032125</c:v>
                </c:pt>
                <c:pt idx="20">
                  <c:v>0.578579034464369</c:v>
                </c:pt>
                <c:pt idx="21">
                  <c:v>0.593110791896613</c:v>
                </c:pt>
                <c:pt idx="22">
                  <c:v>0.607642549328809</c:v>
                </c:pt>
                <c:pt idx="23">
                  <c:v>0.622174306760995</c:v>
                </c:pt>
                <c:pt idx="24">
                  <c:v>0.636706064193181</c:v>
                </c:pt>
                <c:pt idx="25">
                  <c:v>0.651237821625368</c:v>
                </c:pt>
                <c:pt idx="26">
                  <c:v>0.665769579057554</c:v>
                </c:pt>
                <c:pt idx="27">
                  <c:v>0.680301336489741</c:v>
                </c:pt>
                <c:pt idx="28">
                  <c:v>0.694833093921928</c:v>
                </c:pt>
                <c:pt idx="29">
                  <c:v>0.709364851354114</c:v>
                </c:pt>
                <c:pt idx="30">
                  <c:v>0.723896608786301</c:v>
                </c:pt>
                <c:pt idx="31">
                  <c:v>0.738428366218488</c:v>
                </c:pt>
                <c:pt idx="32">
                  <c:v>0.752960123650674</c:v>
                </c:pt>
                <c:pt idx="33">
                  <c:v>0.767491881082861</c:v>
                </c:pt>
                <c:pt idx="34">
                  <c:v>0.782023638515047</c:v>
                </c:pt>
                <c:pt idx="35">
                  <c:v>0.796555395947234</c:v>
                </c:pt>
                <c:pt idx="36">
                  <c:v>0.811087153379421</c:v>
                </c:pt>
                <c:pt idx="37">
                  <c:v>0.825618910811607</c:v>
                </c:pt>
                <c:pt idx="38">
                  <c:v>0.840150668243793</c:v>
                </c:pt>
                <c:pt idx="39">
                  <c:v>0.85468242567598</c:v>
                </c:pt>
                <c:pt idx="40">
                  <c:v>0.869214183108167</c:v>
                </c:pt>
                <c:pt idx="41">
                  <c:v>0.883745940540354</c:v>
                </c:pt>
                <c:pt idx="42">
                  <c:v>0.89827769797254</c:v>
                </c:pt>
                <c:pt idx="43">
                  <c:v>0.912809455404727</c:v>
                </c:pt>
                <c:pt idx="44">
                  <c:v>0.927341212836913</c:v>
                </c:pt>
                <c:pt idx="45">
                  <c:v>0.9418729702691</c:v>
                </c:pt>
                <c:pt idx="46">
                  <c:v>0.956404727701286</c:v>
                </c:pt>
                <c:pt idx="47">
                  <c:v>0.970936485133473</c:v>
                </c:pt>
                <c:pt idx="48">
                  <c:v>0.98546824256566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Selskapsobligasjoner!$DW$228</c:f>
              <c:strCache>
                <c:ptCount val="1"/>
                <c:pt idx="0">
                  <c:v>OSLO SE REAL ESTATE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Selskapsobligasjoner!$DU$229:$DU$278</c:f>
              <c:numCache>
                <c:formatCode>0.000</c:formatCode>
                <c:ptCount val="50"/>
                <c:pt idx="0">
                  <c:v>0.0934936663366111</c:v>
                </c:pt>
                <c:pt idx="1">
                  <c:v>0.0959152250113673</c:v>
                </c:pt>
                <c:pt idx="2">
                  <c:v>0.0983367836861298</c:v>
                </c:pt>
                <c:pt idx="3">
                  <c:v>0.100758342360892</c:v>
                </c:pt>
                <c:pt idx="4">
                  <c:v>0.103179901035655</c:v>
                </c:pt>
                <c:pt idx="5">
                  <c:v>0.105601459710417</c:v>
                </c:pt>
                <c:pt idx="6">
                  <c:v>0.10802301838518</c:v>
                </c:pt>
                <c:pt idx="7">
                  <c:v>0.110444577059942</c:v>
                </c:pt>
                <c:pt idx="8">
                  <c:v>0.112866135734705</c:v>
                </c:pt>
                <c:pt idx="9">
                  <c:v>0.115287694409468</c:v>
                </c:pt>
                <c:pt idx="10">
                  <c:v>0.11770925308423</c:v>
                </c:pt>
                <c:pt idx="11">
                  <c:v>0.120130811758993</c:v>
                </c:pt>
                <c:pt idx="12">
                  <c:v>0.122552370433756</c:v>
                </c:pt>
                <c:pt idx="13">
                  <c:v>0.124973929108519</c:v>
                </c:pt>
                <c:pt idx="14">
                  <c:v>0.127395487783281</c:v>
                </c:pt>
                <c:pt idx="15">
                  <c:v>0.129817046458044</c:v>
                </c:pt>
                <c:pt idx="16">
                  <c:v>0.132238605132807</c:v>
                </c:pt>
                <c:pt idx="17">
                  <c:v>0.13466016380757</c:v>
                </c:pt>
                <c:pt idx="18">
                  <c:v>0.137081722482332</c:v>
                </c:pt>
                <c:pt idx="19">
                  <c:v>0.139503281157092</c:v>
                </c:pt>
                <c:pt idx="20">
                  <c:v>0.141924839831853</c:v>
                </c:pt>
                <c:pt idx="21">
                  <c:v>0.144346398506614</c:v>
                </c:pt>
                <c:pt idx="22">
                  <c:v>0.146767957181366</c:v>
                </c:pt>
                <c:pt idx="23">
                  <c:v>0.149189515856118</c:v>
                </c:pt>
                <c:pt idx="24">
                  <c:v>0.151611074530869</c:v>
                </c:pt>
                <c:pt idx="25">
                  <c:v>0.154032633205621</c:v>
                </c:pt>
                <c:pt idx="26">
                  <c:v>0.156454191880372</c:v>
                </c:pt>
                <c:pt idx="27">
                  <c:v>0.158875750555123</c:v>
                </c:pt>
                <c:pt idx="28">
                  <c:v>0.161297309229875</c:v>
                </c:pt>
                <c:pt idx="29">
                  <c:v>0.163718867904626</c:v>
                </c:pt>
                <c:pt idx="30">
                  <c:v>0.166140426579378</c:v>
                </c:pt>
                <c:pt idx="31">
                  <c:v>0.168561985254129</c:v>
                </c:pt>
                <c:pt idx="32">
                  <c:v>0.170983543928881</c:v>
                </c:pt>
                <c:pt idx="33">
                  <c:v>0.173405102603632</c:v>
                </c:pt>
                <c:pt idx="34">
                  <c:v>0.175826661278384</c:v>
                </c:pt>
                <c:pt idx="35">
                  <c:v>0.178248219953135</c:v>
                </c:pt>
                <c:pt idx="36">
                  <c:v>0.180669778627887</c:v>
                </c:pt>
                <c:pt idx="37">
                  <c:v>0.183091337302638</c:v>
                </c:pt>
                <c:pt idx="38">
                  <c:v>0.18551289597739</c:v>
                </c:pt>
                <c:pt idx="39">
                  <c:v>0.187934454652141</c:v>
                </c:pt>
                <c:pt idx="40">
                  <c:v>0.190356013326893</c:v>
                </c:pt>
                <c:pt idx="41">
                  <c:v>0.192777572001644</c:v>
                </c:pt>
                <c:pt idx="42">
                  <c:v>0.195199130676396</c:v>
                </c:pt>
                <c:pt idx="43">
                  <c:v>0.197620689351147</c:v>
                </c:pt>
                <c:pt idx="44">
                  <c:v>0.200042248025899</c:v>
                </c:pt>
                <c:pt idx="45">
                  <c:v>0.20246380670065</c:v>
                </c:pt>
                <c:pt idx="46">
                  <c:v>0.204885365375402</c:v>
                </c:pt>
                <c:pt idx="47">
                  <c:v>0.207306924050153</c:v>
                </c:pt>
                <c:pt idx="48">
                  <c:v>0.209728482724905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Selskapsobligasjoner!$DW$229:$DW$278</c:f>
              <c:numCache>
                <c:formatCode>General</c:formatCode>
                <c:ptCount val="50"/>
                <c:pt idx="0">
                  <c:v>0.334297583084423</c:v>
                </c:pt>
                <c:pt idx="1">
                  <c:v>0.323380298447019</c:v>
                </c:pt>
                <c:pt idx="2">
                  <c:v>0.291402239146902</c:v>
                </c:pt>
                <c:pt idx="3">
                  <c:v>0.259424179846785</c:v>
                </c:pt>
                <c:pt idx="4">
                  <c:v>0.227446120546667</c:v>
                </c:pt>
                <c:pt idx="5">
                  <c:v>0.195468061246551</c:v>
                </c:pt>
                <c:pt idx="6">
                  <c:v>0.163490001946434</c:v>
                </c:pt>
                <c:pt idx="7">
                  <c:v>0.131511942646317</c:v>
                </c:pt>
                <c:pt idx="8">
                  <c:v>0.0995338833462006</c:v>
                </c:pt>
                <c:pt idx="9">
                  <c:v>0.0675558240460824</c:v>
                </c:pt>
                <c:pt idx="10">
                  <c:v>0.0355777647459659</c:v>
                </c:pt>
                <c:pt idx="11">
                  <c:v>0.00359970544584948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Selskapsobligasjoner!$DX$228</c:f>
              <c:strCache>
                <c:ptCount val="1"/>
                <c:pt idx="0">
                  <c:v>OB GVT BONDS ALL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Selskapsobligasjoner!$DU$229:$DU$278</c:f>
              <c:numCache>
                <c:formatCode>0.000</c:formatCode>
                <c:ptCount val="50"/>
                <c:pt idx="0">
                  <c:v>0.0934936663366111</c:v>
                </c:pt>
                <c:pt idx="1">
                  <c:v>0.0959152250113673</c:v>
                </c:pt>
                <c:pt idx="2">
                  <c:v>0.0983367836861298</c:v>
                </c:pt>
                <c:pt idx="3">
                  <c:v>0.100758342360892</c:v>
                </c:pt>
                <c:pt idx="4">
                  <c:v>0.103179901035655</c:v>
                </c:pt>
                <c:pt idx="5">
                  <c:v>0.105601459710417</c:v>
                </c:pt>
                <c:pt idx="6">
                  <c:v>0.10802301838518</c:v>
                </c:pt>
                <c:pt idx="7">
                  <c:v>0.110444577059942</c:v>
                </c:pt>
                <c:pt idx="8">
                  <c:v>0.112866135734705</c:v>
                </c:pt>
                <c:pt idx="9">
                  <c:v>0.115287694409468</c:v>
                </c:pt>
                <c:pt idx="10">
                  <c:v>0.11770925308423</c:v>
                </c:pt>
                <c:pt idx="11">
                  <c:v>0.120130811758993</c:v>
                </c:pt>
                <c:pt idx="12">
                  <c:v>0.122552370433756</c:v>
                </c:pt>
                <c:pt idx="13">
                  <c:v>0.124973929108519</c:v>
                </c:pt>
                <c:pt idx="14">
                  <c:v>0.127395487783281</c:v>
                </c:pt>
                <c:pt idx="15">
                  <c:v>0.129817046458044</c:v>
                </c:pt>
                <c:pt idx="16">
                  <c:v>0.132238605132807</c:v>
                </c:pt>
                <c:pt idx="17">
                  <c:v>0.13466016380757</c:v>
                </c:pt>
                <c:pt idx="18">
                  <c:v>0.137081722482332</c:v>
                </c:pt>
                <c:pt idx="19">
                  <c:v>0.139503281157092</c:v>
                </c:pt>
                <c:pt idx="20">
                  <c:v>0.141924839831853</c:v>
                </c:pt>
                <c:pt idx="21">
                  <c:v>0.144346398506614</c:v>
                </c:pt>
                <c:pt idx="22">
                  <c:v>0.146767957181366</c:v>
                </c:pt>
                <c:pt idx="23">
                  <c:v>0.149189515856118</c:v>
                </c:pt>
                <c:pt idx="24">
                  <c:v>0.151611074530869</c:v>
                </c:pt>
                <c:pt idx="25">
                  <c:v>0.154032633205621</c:v>
                </c:pt>
                <c:pt idx="26">
                  <c:v>0.156454191880372</c:v>
                </c:pt>
                <c:pt idx="27">
                  <c:v>0.158875750555123</c:v>
                </c:pt>
                <c:pt idx="28">
                  <c:v>0.161297309229875</c:v>
                </c:pt>
                <c:pt idx="29">
                  <c:v>0.163718867904626</c:v>
                </c:pt>
                <c:pt idx="30">
                  <c:v>0.166140426579378</c:v>
                </c:pt>
                <c:pt idx="31">
                  <c:v>0.168561985254129</c:v>
                </c:pt>
                <c:pt idx="32">
                  <c:v>0.170983543928881</c:v>
                </c:pt>
                <c:pt idx="33">
                  <c:v>0.173405102603632</c:v>
                </c:pt>
                <c:pt idx="34">
                  <c:v>0.175826661278384</c:v>
                </c:pt>
                <c:pt idx="35">
                  <c:v>0.178248219953135</c:v>
                </c:pt>
                <c:pt idx="36">
                  <c:v>0.180669778627887</c:v>
                </c:pt>
                <c:pt idx="37">
                  <c:v>0.183091337302638</c:v>
                </c:pt>
                <c:pt idx="38">
                  <c:v>0.18551289597739</c:v>
                </c:pt>
                <c:pt idx="39">
                  <c:v>0.187934454652141</c:v>
                </c:pt>
                <c:pt idx="40">
                  <c:v>0.190356013326893</c:v>
                </c:pt>
                <c:pt idx="41">
                  <c:v>0.192777572001644</c:v>
                </c:pt>
                <c:pt idx="42">
                  <c:v>0.195199130676396</c:v>
                </c:pt>
                <c:pt idx="43">
                  <c:v>0.197620689351147</c:v>
                </c:pt>
                <c:pt idx="44">
                  <c:v>0.200042248025899</c:v>
                </c:pt>
                <c:pt idx="45">
                  <c:v>0.20246380670065</c:v>
                </c:pt>
                <c:pt idx="46">
                  <c:v>0.204885365375402</c:v>
                </c:pt>
                <c:pt idx="47">
                  <c:v>0.207306924050153</c:v>
                </c:pt>
                <c:pt idx="48">
                  <c:v>0.209728482724905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Selskapsobligasjoner!$DX$229:$DX$278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Selskapsobligasjoner!$DY$228</c:f>
              <c:strCache>
                <c:ptCount val="1"/>
                <c:pt idx="0">
                  <c:v>Barclays Corporate Bonds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Selskapsobligasjoner!$DU$229:$DU$278</c:f>
              <c:numCache>
                <c:formatCode>0.000</c:formatCode>
                <c:ptCount val="50"/>
                <c:pt idx="0">
                  <c:v>0.0934936663366111</c:v>
                </c:pt>
                <c:pt idx="1">
                  <c:v>0.0959152250113673</c:v>
                </c:pt>
                <c:pt idx="2">
                  <c:v>0.0983367836861298</c:v>
                </c:pt>
                <c:pt idx="3">
                  <c:v>0.100758342360892</c:v>
                </c:pt>
                <c:pt idx="4">
                  <c:v>0.103179901035655</c:v>
                </c:pt>
                <c:pt idx="5">
                  <c:v>0.105601459710417</c:v>
                </c:pt>
                <c:pt idx="6">
                  <c:v>0.10802301838518</c:v>
                </c:pt>
                <c:pt idx="7">
                  <c:v>0.110444577059942</c:v>
                </c:pt>
                <c:pt idx="8">
                  <c:v>0.112866135734705</c:v>
                </c:pt>
                <c:pt idx="9">
                  <c:v>0.115287694409468</c:v>
                </c:pt>
                <c:pt idx="10">
                  <c:v>0.11770925308423</c:v>
                </c:pt>
                <c:pt idx="11">
                  <c:v>0.120130811758993</c:v>
                </c:pt>
                <c:pt idx="12">
                  <c:v>0.122552370433756</c:v>
                </c:pt>
                <c:pt idx="13">
                  <c:v>0.124973929108519</c:v>
                </c:pt>
                <c:pt idx="14">
                  <c:v>0.127395487783281</c:v>
                </c:pt>
                <c:pt idx="15">
                  <c:v>0.129817046458044</c:v>
                </c:pt>
                <c:pt idx="16">
                  <c:v>0.132238605132807</c:v>
                </c:pt>
                <c:pt idx="17">
                  <c:v>0.13466016380757</c:v>
                </c:pt>
                <c:pt idx="18">
                  <c:v>0.137081722482332</c:v>
                </c:pt>
                <c:pt idx="19">
                  <c:v>0.139503281157092</c:v>
                </c:pt>
                <c:pt idx="20">
                  <c:v>0.141924839831853</c:v>
                </c:pt>
                <c:pt idx="21">
                  <c:v>0.144346398506614</c:v>
                </c:pt>
                <c:pt idx="22">
                  <c:v>0.146767957181366</c:v>
                </c:pt>
                <c:pt idx="23">
                  <c:v>0.149189515856118</c:v>
                </c:pt>
                <c:pt idx="24">
                  <c:v>0.151611074530869</c:v>
                </c:pt>
                <c:pt idx="25">
                  <c:v>0.154032633205621</c:v>
                </c:pt>
                <c:pt idx="26">
                  <c:v>0.156454191880372</c:v>
                </c:pt>
                <c:pt idx="27">
                  <c:v>0.158875750555123</c:v>
                </c:pt>
                <c:pt idx="28">
                  <c:v>0.161297309229875</c:v>
                </c:pt>
                <c:pt idx="29">
                  <c:v>0.163718867904626</c:v>
                </c:pt>
                <c:pt idx="30">
                  <c:v>0.166140426579378</c:v>
                </c:pt>
                <c:pt idx="31">
                  <c:v>0.168561985254129</c:v>
                </c:pt>
                <c:pt idx="32">
                  <c:v>0.170983543928881</c:v>
                </c:pt>
                <c:pt idx="33">
                  <c:v>0.173405102603632</c:v>
                </c:pt>
                <c:pt idx="34">
                  <c:v>0.175826661278384</c:v>
                </c:pt>
                <c:pt idx="35">
                  <c:v>0.178248219953135</c:v>
                </c:pt>
                <c:pt idx="36">
                  <c:v>0.180669778627887</c:v>
                </c:pt>
                <c:pt idx="37">
                  <c:v>0.183091337302638</c:v>
                </c:pt>
                <c:pt idx="38">
                  <c:v>0.18551289597739</c:v>
                </c:pt>
                <c:pt idx="39">
                  <c:v>0.187934454652141</c:v>
                </c:pt>
                <c:pt idx="40">
                  <c:v>0.190356013326893</c:v>
                </c:pt>
                <c:pt idx="41">
                  <c:v>0.192777572001644</c:v>
                </c:pt>
                <c:pt idx="42">
                  <c:v>0.195199130676396</c:v>
                </c:pt>
                <c:pt idx="43">
                  <c:v>0.197620689351147</c:v>
                </c:pt>
                <c:pt idx="44">
                  <c:v>0.200042248025899</c:v>
                </c:pt>
                <c:pt idx="45">
                  <c:v>0.20246380670065</c:v>
                </c:pt>
                <c:pt idx="46">
                  <c:v>0.204885365375402</c:v>
                </c:pt>
                <c:pt idx="47">
                  <c:v>0.207306924050153</c:v>
                </c:pt>
                <c:pt idx="48">
                  <c:v>0.209728482724905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Selskapsobligasjoner!$DY$229:$DY$278</c:f>
              <c:numCache>
                <c:formatCode>General</c:formatCode>
                <c:ptCount val="50"/>
                <c:pt idx="0">
                  <c:v>0.665702416915558</c:v>
                </c:pt>
                <c:pt idx="1">
                  <c:v>0.652684449988106</c:v>
                </c:pt>
                <c:pt idx="2">
                  <c:v>0.642586769722207</c:v>
                </c:pt>
                <c:pt idx="3">
                  <c:v>0.632489089456309</c:v>
                </c:pt>
                <c:pt idx="4">
                  <c:v>0.622391409190409</c:v>
                </c:pt>
                <c:pt idx="5">
                  <c:v>0.612293728924511</c:v>
                </c:pt>
                <c:pt idx="6">
                  <c:v>0.602196048658612</c:v>
                </c:pt>
                <c:pt idx="7">
                  <c:v>0.592098368392713</c:v>
                </c:pt>
                <c:pt idx="8">
                  <c:v>0.582000688126814</c:v>
                </c:pt>
                <c:pt idx="9">
                  <c:v>0.571903007860915</c:v>
                </c:pt>
                <c:pt idx="10">
                  <c:v>0.561805327595016</c:v>
                </c:pt>
                <c:pt idx="11">
                  <c:v>0.551707647329118</c:v>
                </c:pt>
                <c:pt idx="12">
                  <c:v>0.537675024993622</c:v>
                </c:pt>
                <c:pt idx="13">
                  <c:v>0.523143267561363</c:v>
                </c:pt>
                <c:pt idx="14">
                  <c:v>0.508611510129105</c:v>
                </c:pt>
                <c:pt idx="15">
                  <c:v>0.494079752696846</c:v>
                </c:pt>
                <c:pt idx="16">
                  <c:v>0.479547995264588</c:v>
                </c:pt>
                <c:pt idx="17">
                  <c:v>0.465016237832358</c:v>
                </c:pt>
                <c:pt idx="18">
                  <c:v>0.450484480400112</c:v>
                </c:pt>
                <c:pt idx="19">
                  <c:v>0.43595272296787</c:v>
                </c:pt>
                <c:pt idx="20">
                  <c:v>0.421420965535628</c:v>
                </c:pt>
                <c:pt idx="21">
                  <c:v>0.406889208103386</c:v>
                </c:pt>
                <c:pt idx="22">
                  <c:v>0.39235745067122</c:v>
                </c:pt>
                <c:pt idx="23">
                  <c:v>0.377825693239045</c:v>
                </c:pt>
                <c:pt idx="24">
                  <c:v>0.36329393580687</c:v>
                </c:pt>
                <c:pt idx="25">
                  <c:v>0.348762178374694</c:v>
                </c:pt>
                <c:pt idx="26">
                  <c:v>0.334230420942519</c:v>
                </c:pt>
                <c:pt idx="27">
                  <c:v>0.319698663510343</c:v>
                </c:pt>
                <c:pt idx="28">
                  <c:v>0.305166906078168</c:v>
                </c:pt>
                <c:pt idx="29">
                  <c:v>0.290635148645993</c:v>
                </c:pt>
                <c:pt idx="30">
                  <c:v>0.276103391213818</c:v>
                </c:pt>
                <c:pt idx="31">
                  <c:v>0.261571633781642</c:v>
                </c:pt>
                <c:pt idx="32">
                  <c:v>0.247039876349466</c:v>
                </c:pt>
                <c:pt idx="33">
                  <c:v>0.232508118917291</c:v>
                </c:pt>
                <c:pt idx="34">
                  <c:v>0.217976361485116</c:v>
                </c:pt>
                <c:pt idx="35">
                  <c:v>0.20344460405294</c:v>
                </c:pt>
                <c:pt idx="36">
                  <c:v>0.188912846620765</c:v>
                </c:pt>
                <c:pt idx="37">
                  <c:v>0.17438108918859</c:v>
                </c:pt>
                <c:pt idx="38">
                  <c:v>0.159849331756414</c:v>
                </c:pt>
                <c:pt idx="39">
                  <c:v>0.145317574324239</c:v>
                </c:pt>
                <c:pt idx="40">
                  <c:v>0.130785816892063</c:v>
                </c:pt>
                <c:pt idx="41">
                  <c:v>0.116254059459888</c:v>
                </c:pt>
                <c:pt idx="42">
                  <c:v>0.101722302027713</c:v>
                </c:pt>
                <c:pt idx="43">
                  <c:v>0.0871905445955367</c:v>
                </c:pt>
                <c:pt idx="44">
                  <c:v>0.0726587871633623</c:v>
                </c:pt>
                <c:pt idx="45">
                  <c:v>0.0581270297311864</c:v>
                </c:pt>
                <c:pt idx="46">
                  <c:v>0.0435952722990111</c:v>
                </c:pt>
                <c:pt idx="47">
                  <c:v>0.0290635148668359</c:v>
                </c:pt>
                <c:pt idx="48">
                  <c:v>0.0145317574346601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Selskapsobligasjoner!$DZ$228</c:f>
              <c:strCache>
                <c:ptCount val="1"/>
                <c:pt idx="0">
                  <c:v>Retail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Selskapsobligasjoner!$DU$229:$DU$278</c:f>
              <c:numCache>
                <c:formatCode>0.000</c:formatCode>
                <c:ptCount val="50"/>
                <c:pt idx="0">
                  <c:v>0.0934936663366111</c:v>
                </c:pt>
                <c:pt idx="1">
                  <c:v>0.0959152250113673</c:v>
                </c:pt>
                <c:pt idx="2">
                  <c:v>0.0983367836861298</c:v>
                </c:pt>
                <c:pt idx="3">
                  <c:v>0.100758342360892</c:v>
                </c:pt>
                <c:pt idx="4">
                  <c:v>0.103179901035655</c:v>
                </c:pt>
                <c:pt idx="5">
                  <c:v>0.105601459710417</c:v>
                </c:pt>
                <c:pt idx="6">
                  <c:v>0.10802301838518</c:v>
                </c:pt>
                <c:pt idx="7">
                  <c:v>0.110444577059942</c:v>
                </c:pt>
                <c:pt idx="8">
                  <c:v>0.112866135734705</c:v>
                </c:pt>
                <c:pt idx="9">
                  <c:v>0.115287694409468</c:v>
                </c:pt>
                <c:pt idx="10">
                  <c:v>0.11770925308423</c:v>
                </c:pt>
                <c:pt idx="11">
                  <c:v>0.120130811758993</c:v>
                </c:pt>
                <c:pt idx="12">
                  <c:v>0.122552370433756</c:v>
                </c:pt>
                <c:pt idx="13">
                  <c:v>0.124973929108519</c:v>
                </c:pt>
                <c:pt idx="14">
                  <c:v>0.127395487783281</c:v>
                </c:pt>
                <c:pt idx="15">
                  <c:v>0.129817046458044</c:v>
                </c:pt>
                <c:pt idx="16">
                  <c:v>0.132238605132807</c:v>
                </c:pt>
                <c:pt idx="17">
                  <c:v>0.13466016380757</c:v>
                </c:pt>
                <c:pt idx="18">
                  <c:v>0.137081722482332</c:v>
                </c:pt>
                <c:pt idx="19">
                  <c:v>0.139503281157092</c:v>
                </c:pt>
                <c:pt idx="20">
                  <c:v>0.141924839831853</c:v>
                </c:pt>
                <c:pt idx="21">
                  <c:v>0.144346398506614</c:v>
                </c:pt>
                <c:pt idx="22">
                  <c:v>0.146767957181366</c:v>
                </c:pt>
                <c:pt idx="23">
                  <c:v>0.149189515856118</c:v>
                </c:pt>
                <c:pt idx="24">
                  <c:v>0.151611074530869</c:v>
                </c:pt>
                <c:pt idx="25">
                  <c:v>0.154032633205621</c:v>
                </c:pt>
                <c:pt idx="26">
                  <c:v>0.156454191880372</c:v>
                </c:pt>
                <c:pt idx="27">
                  <c:v>0.158875750555123</c:v>
                </c:pt>
                <c:pt idx="28">
                  <c:v>0.161297309229875</c:v>
                </c:pt>
                <c:pt idx="29">
                  <c:v>0.163718867904626</c:v>
                </c:pt>
                <c:pt idx="30">
                  <c:v>0.166140426579378</c:v>
                </c:pt>
                <c:pt idx="31">
                  <c:v>0.168561985254129</c:v>
                </c:pt>
                <c:pt idx="32">
                  <c:v>0.170983543928881</c:v>
                </c:pt>
                <c:pt idx="33">
                  <c:v>0.173405102603632</c:v>
                </c:pt>
                <c:pt idx="34">
                  <c:v>0.175826661278384</c:v>
                </c:pt>
                <c:pt idx="35">
                  <c:v>0.178248219953135</c:v>
                </c:pt>
                <c:pt idx="36">
                  <c:v>0.180669778627887</c:v>
                </c:pt>
                <c:pt idx="37">
                  <c:v>0.183091337302638</c:v>
                </c:pt>
                <c:pt idx="38">
                  <c:v>0.18551289597739</c:v>
                </c:pt>
                <c:pt idx="39">
                  <c:v>0.187934454652141</c:v>
                </c:pt>
                <c:pt idx="40">
                  <c:v>0.190356013326893</c:v>
                </c:pt>
                <c:pt idx="41">
                  <c:v>0.192777572001644</c:v>
                </c:pt>
                <c:pt idx="42">
                  <c:v>0.195199130676396</c:v>
                </c:pt>
                <c:pt idx="43">
                  <c:v>0.197620689351147</c:v>
                </c:pt>
                <c:pt idx="44">
                  <c:v>0.200042248025899</c:v>
                </c:pt>
                <c:pt idx="45">
                  <c:v>0.20246380670065</c:v>
                </c:pt>
                <c:pt idx="46">
                  <c:v>0.204885365375402</c:v>
                </c:pt>
                <c:pt idx="47">
                  <c:v>0.207306924050153</c:v>
                </c:pt>
                <c:pt idx="48">
                  <c:v>0.209728482724905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Selskapsobligasjoner!$DZ$229:$DZ$278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 formatCode="0.00E+00">
                  <c:v>1.61981972973679E-14</c:v>
                </c:pt>
                <c:pt idx="19" formatCode="0.00E+00">
                  <c:v>1.70983019409654E-14</c:v>
                </c:pt>
                <c:pt idx="20" formatCode="0.00E+00">
                  <c:v>1.79882150841415E-14</c:v>
                </c:pt>
                <c:pt idx="21" formatCode="0.00E+00">
                  <c:v>1.88954754620774E-14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Selskapsobligasjoner!$EA$228</c:f>
              <c:strCache>
                <c:ptCount val="1"/>
                <c:pt idx="0">
                  <c:v>Office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Selskapsobligasjoner!$DU$229:$DU$278</c:f>
              <c:numCache>
                <c:formatCode>0.000</c:formatCode>
                <c:ptCount val="50"/>
                <c:pt idx="0">
                  <c:v>0.0934936663366111</c:v>
                </c:pt>
                <c:pt idx="1">
                  <c:v>0.0959152250113673</c:v>
                </c:pt>
                <c:pt idx="2">
                  <c:v>0.0983367836861298</c:v>
                </c:pt>
                <c:pt idx="3">
                  <c:v>0.100758342360892</c:v>
                </c:pt>
                <c:pt idx="4">
                  <c:v>0.103179901035655</c:v>
                </c:pt>
                <c:pt idx="5">
                  <c:v>0.105601459710417</c:v>
                </c:pt>
                <c:pt idx="6">
                  <c:v>0.10802301838518</c:v>
                </c:pt>
                <c:pt idx="7">
                  <c:v>0.110444577059942</c:v>
                </c:pt>
                <c:pt idx="8">
                  <c:v>0.112866135734705</c:v>
                </c:pt>
                <c:pt idx="9">
                  <c:v>0.115287694409468</c:v>
                </c:pt>
                <c:pt idx="10">
                  <c:v>0.11770925308423</c:v>
                </c:pt>
                <c:pt idx="11">
                  <c:v>0.120130811758993</c:v>
                </c:pt>
                <c:pt idx="12">
                  <c:v>0.122552370433756</c:v>
                </c:pt>
                <c:pt idx="13">
                  <c:v>0.124973929108519</c:v>
                </c:pt>
                <c:pt idx="14">
                  <c:v>0.127395487783281</c:v>
                </c:pt>
                <c:pt idx="15">
                  <c:v>0.129817046458044</c:v>
                </c:pt>
                <c:pt idx="16">
                  <c:v>0.132238605132807</c:v>
                </c:pt>
                <c:pt idx="17">
                  <c:v>0.13466016380757</c:v>
                </c:pt>
                <c:pt idx="18">
                  <c:v>0.137081722482332</c:v>
                </c:pt>
                <c:pt idx="19">
                  <c:v>0.139503281157092</c:v>
                </c:pt>
                <c:pt idx="20">
                  <c:v>0.141924839831853</c:v>
                </c:pt>
                <c:pt idx="21">
                  <c:v>0.144346398506614</c:v>
                </c:pt>
                <c:pt idx="22">
                  <c:v>0.146767957181366</c:v>
                </c:pt>
                <c:pt idx="23">
                  <c:v>0.149189515856118</c:v>
                </c:pt>
                <c:pt idx="24">
                  <c:v>0.151611074530869</c:v>
                </c:pt>
                <c:pt idx="25">
                  <c:v>0.154032633205621</c:v>
                </c:pt>
                <c:pt idx="26">
                  <c:v>0.156454191880372</c:v>
                </c:pt>
                <c:pt idx="27">
                  <c:v>0.158875750555123</c:v>
                </c:pt>
                <c:pt idx="28">
                  <c:v>0.161297309229875</c:v>
                </c:pt>
                <c:pt idx="29">
                  <c:v>0.163718867904626</c:v>
                </c:pt>
                <c:pt idx="30">
                  <c:v>0.166140426579378</c:v>
                </c:pt>
                <c:pt idx="31">
                  <c:v>0.168561985254129</c:v>
                </c:pt>
                <c:pt idx="32">
                  <c:v>0.170983543928881</c:v>
                </c:pt>
                <c:pt idx="33">
                  <c:v>0.173405102603632</c:v>
                </c:pt>
                <c:pt idx="34">
                  <c:v>0.175826661278384</c:v>
                </c:pt>
                <c:pt idx="35">
                  <c:v>0.178248219953135</c:v>
                </c:pt>
                <c:pt idx="36">
                  <c:v>0.180669778627887</c:v>
                </c:pt>
                <c:pt idx="37">
                  <c:v>0.183091337302638</c:v>
                </c:pt>
                <c:pt idx="38">
                  <c:v>0.18551289597739</c:v>
                </c:pt>
                <c:pt idx="39">
                  <c:v>0.187934454652141</c:v>
                </c:pt>
                <c:pt idx="40">
                  <c:v>0.190356013326893</c:v>
                </c:pt>
                <c:pt idx="41">
                  <c:v>0.192777572001644</c:v>
                </c:pt>
                <c:pt idx="42">
                  <c:v>0.195199130676396</c:v>
                </c:pt>
                <c:pt idx="43">
                  <c:v>0.197620689351147</c:v>
                </c:pt>
                <c:pt idx="44">
                  <c:v>0.200042248025899</c:v>
                </c:pt>
                <c:pt idx="45">
                  <c:v>0.20246380670065</c:v>
                </c:pt>
                <c:pt idx="46">
                  <c:v>0.204885365375402</c:v>
                </c:pt>
                <c:pt idx="47">
                  <c:v>0.207306924050153</c:v>
                </c:pt>
                <c:pt idx="48">
                  <c:v>0.209728482724905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Selskapsobligasjoner!$EA$229:$EA$278</c:f>
              <c:numCache>
                <c:formatCode>General</c:formatCode>
                <c:ptCount val="50"/>
                <c:pt idx="0" formatCode="0.00E+00">
                  <c:v>1.0998146837693E-14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Selskapsobligasjoner!$EB$228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Selskapsobligasjoner!$DU$229:$DU$278</c:f>
              <c:numCache>
                <c:formatCode>0.000</c:formatCode>
                <c:ptCount val="50"/>
                <c:pt idx="0">
                  <c:v>0.0934936663366111</c:v>
                </c:pt>
                <c:pt idx="1">
                  <c:v>0.0959152250113673</c:v>
                </c:pt>
                <c:pt idx="2">
                  <c:v>0.0983367836861298</c:v>
                </c:pt>
                <c:pt idx="3">
                  <c:v>0.100758342360892</c:v>
                </c:pt>
                <c:pt idx="4">
                  <c:v>0.103179901035655</c:v>
                </c:pt>
                <c:pt idx="5">
                  <c:v>0.105601459710417</c:v>
                </c:pt>
                <c:pt idx="6">
                  <c:v>0.10802301838518</c:v>
                </c:pt>
                <c:pt idx="7">
                  <c:v>0.110444577059942</c:v>
                </c:pt>
                <c:pt idx="8">
                  <c:v>0.112866135734705</c:v>
                </c:pt>
                <c:pt idx="9">
                  <c:v>0.115287694409468</c:v>
                </c:pt>
                <c:pt idx="10">
                  <c:v>0.11770925308423</c:v>
                </c:pt>
                <c:pt idx="11">
                  <c:v>0.120130811758993</c:v>
                </c:pt>
                <c:pt idx="12">
                  <c:v>0.122552370433756</c:v>
                </c:pt>
                <c:pt idx="13">
                  <c:v>0.124973929108519</c:v>
                </c:pt>
                <c:pt idx="14">
                  <c:v>0.127395487783281</c:v>
                </c:pt>
                <c:pt idx="15">
                  <c:v>0.129817046458044</c:v>
                </c:pt>
                <c:pt idx="16">
                  <c:v>0.132238605132807</c:v>
                </c:pt>
                <c:pt idx="17">
                  <c:v>0.13466016380757</c:v>
                </c:pt>
                <c:pt idx="18">
                  <c:v>0.137081722482332</c:v>
                </c:pt>
                <c:pt idx="19">
                  <c:v>0.139503281157092</c:v>
                </c:pt>
                <c:pt idx="20">
                  <c:v>0.141924839831853</c:v>
                </c:pt>
                <c:pt idx="21">
                  <c:v>0.144346398506614</c:v>
                </c:pt>
                <c:pt idx="22">
                  <c:v>0.146767957181366</c:v>
                </c:pt>
                <c:pt idx="23">
                  <c:v>0.149189515856118</c:v>
                </c:pt>
                <c:pt idx="24">
                  <c:v>0.151611074530869</c:v>
                </c:pt>
                <c:pt idx="25">
                  <c:v>0.154032633205621</c:v>
                </c:pt>
                <c:pt idx="26">
                  <c:v>0.156454191880372</c:v>
                </c:pt>
                <c:pt idx="27">
                  <c:v>0.158875750555123</c:v>
                </c:pt>
                <c:pt idx="28">
                  <c:v>0.161297309229875</c:v>
                </c:pt>
                <c:pt idx="29">
                  <c:v>0.163718867904626</c:v>
                </c:pt>
                <c:pt idx="30">
                  <c:v>0.166140426579378</c:v>
                </c:pt>
                <c:pt idx="31">
                  <c:v>0.168561985254129</c:v>
                </c:pt>
                <c:pt idx="32">
                  <c:v>0.170983543928881</c:v>
                </c:pt>
                <c:pt idx="33">
                  <c:v>0.173405102603632</c:v>
                </c:pt>
                <c:pt idx="34">
                  <c:v>0.175826661278384</c:v>
                </c:pt>
                <c:pt idx="35">
                  <c:v>0.178248219953135</c:v>
                </c:pt>
                <c:pt idx="36">
                  <c:v>0.180669778627887</c:v>
                </c:pt>
                <c:pt idx="37">
                  <c:v>0.183091337302638</c:v>
                </c:pt>
                <c:pt idx="38">
                  <c:v>0.18551289597739</c:v>
                </c:pt>
                <c:pt idx="39">
                  <c:v>0.187934454652141</c:v>
                </c:pt>
                <c:pt idx="40">
                  <c:v>0.190356013326893</c:v>
                </c:pt>
                <c:pt idx="41">
                  <c:v>0.192777572001644</c:v>
                </c:pt>
                <c:pt idx="42">
                  <c:v>0.195199130676396</c:v>
                </c:pt>
                <c:pt idx="43">
                  <c:v>0.197620689351147</c:v>
                </c:pt>
                <c:pt idx="44">
                  <c:v>0.200042248025899</c:v>
                </c:pt>
                <c:pt idx="45">
                  <c:v>0.20246380670065</c:v>
                </c:pt>
                <c:pt idx="46">
                  <c:v>0.204885365375402</c:v>
                </c:pt>
                <c:pt idx="47">
                  <c:v>0.207306924050153</c:v>
                </c:pt>
                <c:pt idx="48">
                  <c:v>0.209728482724905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Selskapsobligasjoner!$EB$229:$EB$278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Selskapsobligasjoner!$EC$228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Selskapsobligasjoner!$DU$229:$DU$278</c:f>
              <c:numCache>
                <c:formatCode>0.000</c:formatCode>
                <c:ptCount val="50"/>
                <c:pt idx="0">
                  <c:v>0.0934936663366111</c:v>
                </c:pt>
                <c:pt idx="1">
                  <c:v>0.0959152250113673</c:v>
                </c:pt>
                <c:pt idx="2">
                  <c:v>0.0983367836861298</c:v>
                </c:pt>
                <c:pt idx="3">
                  <c:v>0.100758342360892</c:v>
                </c:pt>
                <c:pt idx="4">
                  <c:v>0.103179901035655</c:v>
                </c:pt>
                <c:pt idx="5">
                  <c:v>0.105601459710417</c:v>
                </c:pt>
                <c:pt idx="6">
                  <c:v>0.10802301838518</c:v>
                </c:pt>
                <c:pt idx="7">
                  <c:v>0.110444577059942</c:v>
                </c:pt>
                <c:pt idx="8">
                  <c:v>0.112866135734705</c:v>
                </c:pt>
                <c:pt idx="9">
                  <c:v>0.115287694409468</c:v>
                </c:pt>
                <c:pt idx="10">
                  <c:v>0.11770925308423</c:v>
                </c:pt>
                <c:pt idx="11">
                  <c:v>0.120130811758993</c:v>
                </c:pt>
                <c:pt idx="12">
                  <c:v>0.122552370433756</c:v>
                </c:pt>
                <c:pt idx="13">
                  <c:v>0.124973929108519</c:v>
                </c:pt>
                <c:pt idx="14">
                  <c:v>0.127395487783281</c:v>
                </c:pt>
                <c:pt idx="15">
                  <c:v>0.129817046458044</c:v>
                </c:pt>
                <c:pt idx="16">
                  <c:v>0.132238605132807</c:v>
                </c:pt>
                <c:pt idx="17">
                  <c:v>0.13466016380757</c:v>
                </c:pt>
                <c:pt idx="18">
                  <c:v>0.137081722482332</c:v>
                </c:pt>
                <c:pt idx="19">
                  <c:v>0.139503281157092</c:v>
                </c:pt>
                <c:pt idx="20">
                  <c:v>0.141924839831853</c:v>
                </c:pt>
                <c:pt idx="21">
                  <c:v>0.144346398506614</c:v>
                </c:pt>
                <c:pt idx="22">
                  <c:v>0.146767957181366</c:v>
                </c:pt>
                <c:pt idx="23">
                  <c:v>0.149189515856118</c:v>
                </c:pt>
                <c:pt idx="24">
                  <c:v>0.151611074530869</c:v>
                </c:pt>
                <c:pt idx="25">
                  <c:v>0.154032633205621</c:v>
                </c:pt>
                <c:pt idx="26">
                  <c:v>0.156454191880372</c:v>
                </c:pt>
                <c:pt idx="27">
                  <c:v>0.158875750555123</c:v>
                </c:pt>
                <c:pt idx="28">
                  <c:v>0.161297309229875</c:v>
                </c:pt>
                <c:pt idx="29">
                  <c:v>0.163718867904626</c:v>
                </c:pt>
                <c:pt idx="30">
                  <c:v>0.166140426579378</c:v>
                </c:pt>
                <c:pt idx="31">
                  <c:v>0.168561985254129</c:v>
                </c:pt>
                <c:pt idx="32">
                  <c:v>0.170983543928881</c:v>
                </c:pt>
                <c:pt idx="33">
                  <c:v>0.173405102603632</c:v>
                </c:pt>
                <c:pt idx="34">
                  <c:v>0.175826661278384</c:v>
                </c:pt>
                <c:pt idx="35">
                  <c:v>0.178248219953135</c:v>
                </c:pt>
                <c:pt idx="36">
                  <c:v>0.180669778627887</c:v>
                </c:pt>
                <c:pt idx="37">
                  <c:v>0.183091337302638</c:v>
                </c:pt>
                <c:pt idx="38">
                  <c:v>0.18551289597739</c:v>
                </c:pt>
                <c:pt idx="39">
                  <c:v>0.187934454652141</c:v>
                </c:pt>
                <c:pt idx="40">
                  <c:v>0.190356013326893</c:v>
                </c:pt>
                <c:pt idx="41">
                  <c:v>0.192777572001644</c:v>
                </c:pt>
                <c:pt idx="42">
                  <c:v>0.195199130676396</c:v>
                </c:pt>
                <c:pt idx="43">
                  <c:v>0.197620689351147</c:v>
                </c:pt>
                <c:pt idx="44">
                  <c:v>0.200042248025899</c:v>
                </c:pt>
                <c:pt idx="45">
                  <c:v>0.20246380670065</c:v>
                </c:pt>
                <c:pt idx="46">
                  <c:v>0.204885365375402</c:v>
                </c:pt>
                <c:pt idx="47">
                  <c:v>0.207306924050153</c:v>
                </c:pt>
                <c:pt idx="48">
                  <c:v>0.209728482724905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Selskapsobligasjoner!$EC$229:$EC$278</c:f>
              <c:numCache>
                <c:formatCode>0.00E+00</c:formatCode>
                <c:ptCount val="50"/>
                <c:pt idx="0" formatCode="General">
                  <c:v>0.0</c:v>
                </c:pt>
                <c:pt idx="1">
                  <c:v>1.08309628626957E-14</c:v>
                </c:pt>
                <c:pt idx="2">
                  <c:v>1.15489215413156E-14</c:v>
                </c:pt>
                <c:pt idx="3">
                  <c:v>1.2263627613418E-14</c:v>
                </c:pt>
                <c:pt idx="4">
                  <c:v>1.29844052176864E-14</c:v>
                </c:pt>
                <c:pt idx="5">
                  <c:v>1.37008460132648E-14</c:v>
                </c:pt>
                <c:pt idx="6">
                  <c:v>1.44224909792712E-14</c:v>
                </c:pt>
                <c:pt idx="7">
                  <c:v>1.51406664983256E-14</c:v>
                </c:pt>
                <c:pt idx="8">
                  <c:v>1.5855372570428E-14</c:v>
                </c:pt>
                <c:pt idx="9">
                  <c:v>1.65700786425305E-14</c:v>
                </c:pt>
                <c:pt idx="10">
                  <c:v>1.72917236085368E-14</c:v>
                </c:pt>
                <c:pt idx="11">
                  <c:v>1.82111270508045E-14</c:v>
                </c:pt>
                <c:pt idx="12">
                  <c:v>1.79027799529496E-14</c:v>
                </c:pt>
                <c:pt idx="13">
                  <c:v>1.74495834448507E-14</c:v>
                </c:pt>
                <c:pt idx="14">
                  <c:v>1.70037595115247E-14</c:v>
                </c:pt>
                <c:pt idx="15">
                  <c:v>1.65492619608187E-14</c:v>
                </c:pt>
                <c:pt idx="16">
                  <c:v>1.61051727509687E-14</c:v>
                </c:pt>
                <c:pt idx="17">
                  <c:v>1.56578309346012E-14</c:v>
                </c:pt>
                <c:pt idx="18" formatCode="General">
                  <c:v>0.0</c:v>
                </c:pt>
                <c:pt idx="19" formatCode="General">
                  <c:v>0.0</c:v>
                </c:pt>
                <c:pt idx="20" formatCode="General">
                  <c:v>0.0</c:v>
                </c:pt>
                <c:pt idx="21" formatCode="General">
                  <c:v>0.0</c:v>
                </c:pt>
                <c:pt idx="22" formatCode="General">
                  <c:v>0.0</c:v>
                </c:pt>
                <c:pt idx="23" formatCode="General">
                  <c:v>0.0</c:v>
                </c:pt>
                <c:pt idx="24" formatCode="General">
                  <c:v>0.0</c:v>
                </c:pt>
                <c:pt idx="25" formatCode="General">
                  <c:v>0.0</c:v>
                </c:pt>
                <c:pt idx="26" formatCode="General">
                  <c:v>0.0</c:v>
                </c:pt>
                <c:pt idx="27" formatCode="General">
                  <c:v>0.0</c:v>
                </c:pt>
                <c:pt idx="28" formatCode="General">
                  <c:v>0.0</c:v>
                </c:pt>
                <c:pt idx="29" formatCode="General">
                  <c:v>0.0</c:v>
                </c:pt>
                <c:pt idx="30" formatCode="General">
                  <c:v>0.0</c:v>
                </c:pt>
                <c:pt idx="31" formatCode="General">
                  <c:v>0.0</c:v>
                </c:pt>
                <c:pt idx="32" formatCode="General">
                  <c:v>0.0</c:v>
                </c:pt>
                <c:pt idx="33" formatCode="General">
                  <c:v>0.0</c:v>
                </c:pt>
                <c:pt idx="34" formatCode="General">
                  <c:v>0.0</c:v>
                </c:pt>
                <c:pt idx="35" formatCode="General">
                  <c:v>0.0</c:v>
                </c:pt>
                <c:pt idx="36" formatCode="General">
                  <c:v>0.0</c:v>
                </c:pt>
                <c:pt idx="37" formatCode="General">
                  <c:v>0.0</c:v>
                </c:pt>
                <c:pt idx="38" formatCode="General">
                  <c:v>0.0</c:v>
                </c:pt>
                <c:pt idx="39" formatCode="General">
                  <c:v>0.0</c:v>
                </c:pt>
                <c:pt idx="40" formatCode="General">
                  <c:v>0.0</c:v>
                </c:pt>
                <c:pt idx="41" formatCode="General">
                  <c:v>0.0</c:v>
                </c:pt>
                <c:pt idx="42" formatCode="General">
                  <c:v>0.0</c:v>
                </c:pt>
                <c:pt idx="43" formatCode="General">
                  <c:v>0.0</c:v>
                </c:pt>
                <c:pt idx="44" formatCode="General">
                  <c:v>0.0</c:v>
                </c:pt>
                <c:pt idx="45" formatCode="General">
                  <c:v>0.0</c:v>
                </c:pt>
                <c:pt idx="46" formatCode="General">
                  <c:v>0.0</c:v>
                </c:pt>
                <c:pt idx="47" formatCode="General">
                  <c:v>0.0</c:v>
                </c:pt>
                <c:pt idx="48" formatCode="General">
                  <c:v>0.0</c:v>
                </c:pt>
                <c:pt idx="49" formatCode="General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2103663728"/>
        <c:axId val="-2087405504"/>
      </c:barChart>
      <c:catAx>
        <c:axId val="-2103663728"/>
        <c:scaling>
          <c:orientation val="minMax"/>
        </c:scaling>
        <c:delete val="0"/>
        <c:axPos val="b"/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87405504"/>
        <c:crosses val="autoZero"/>
        <c:auto val="1"/>
        <c:lblAlgn val="ctr"/>
        <c:lblOffset val="100"/>
        <c:tickLblSkip val="7"/>
        <c:noMultiLvlLbl val="0"/>
      </c:catAx>
      <c:valAx>
        <c:axId val="-208740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366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Selskapsobligasjoner Norge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Selskapsobligasjoner!$CY$19</c:f>
              <c:strCache>
                <c:ptCount val="1"/>
                <c:pt idx="0">
                  <c:v>Aksjer, selskapsobligasjoner, eiendomsaksjer og unotert eiendom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Selskapsobligasjoner!$FA$21:$FA$70</c:f>
              <c:numCache>
                <c:formatCode>General</c:formatCode>
                <c:ptCount val="50"/>
                <c:pt idx="0">
                  <c:v>0.0934247151186899</c:v>
                </c:pt>
                <c:pt idx="1">
                  <c:v>0.0948294923441367</c:v>
                </c:pt>
                <c:pt idx="2">
                  <c:v>0.0967407004202224</c:v>
                </c:pt>
                <c:pt idx="3">
                  <c:v>0.0988312022684167</c:v>
                </c:pt>
                <c:pt idx="4">
                  <c:v>0.101133075953571</c:v>
                </c:pt>
                <c:pt idx="5">
                  <c:v>0.103632237493096</c:v>
                </c:pt>
                <c:pt idx="6">
                  <c:v>0.106308200408986</c:v>
                </c:pt>
                <c:pt idx="7">
                  <c:v>0.109132052325633</c:v>
                </c:pt>
                <c:pt idx="8">
                  <c:v>0.112091888187043</c:v>
                </c:pt>
                <c:pt idx="9">
                  <c:v>0.115177224883191</c:v>
                </c:pt>
                <c:pt idx="10">
                  <c:v>0.118378249894878</c:v>
                </c:pt>
                <c:pt idx="11">
                  <c:v>0.121685833795392</c:v>
                </c:pt>
                <c:pt idx="12">
                  <c:v>0.125093400481821</c:v>
                </c:pt>
                <c:pt idx="13">
                  <c:v>0.128625478423283</c:v>
                </c:pt>
                <c:pt idx="14">
                  <c:v>0.132283723907271</c:v>
                </c:pt>
                <c:pt idx="15">
                  <c:v>0.136057960360924</c:v>
                </c:pt>
                <c:pt idx="16">
                  <c:v>0.139938803053397</c:v>
                </c:pt>
                <c:pt idx="17">
                  <c:v>0.143917628100603</c:v>
                </c:pt>
                <c:pt idx="18">
                  <c:v>0.147986532535338</c:v>
                </c:pt>
                <c:pt idx="19">
                  <c:v>0.15213828907019</c:v>
                </c:pt>
                <c:pt idx="20">
                  <c:v>0.156366298306957</c:v>
                </c:pt>
                <c:pt idx="21">
                  <c:v>0.16066454041536</c:v>
                </c:pt>
                <c:pt idx="22">
                  <c:v>0.165027527713349</c:v>
                </c:pt>
                <c:pt idx="23">
                  <c:v>0.169450259117905</c:v>
                </c:pt>
                <c:pt idx="24">
                  <c:v>0.173928177080981</c:v>
                </c:pt>
                <c:pt idx="25">
                  <c:v>0.178584376891643</c:v>
                </c:pt>
                <c:pt idx="26">
                  <c:v>0.18353429521493</c:v>
                </c:pt>
                <c:pt idx="27">
                  <c:v>0.188754839172644</c:v>
                </c:pt>
                <c:pt idx="28">
                  <c:v>0.19422418758467</c:v>
                </c:pt>
                <c:pt idx="29">
                  <c:v>0.199921921548248</c:v>
                </c:pt>
                <c:pt idx="30">
                  <c:v>0.205829075518858</c:v>
                </c:pt>
                <c:pt idx="31">
                  <c:v>0.211928138488348</c:v>
                </c:pt>
                <c:pt idx="32">
                  <c:v>0.218203018719058</c:v>
                </c:pt>
                <c:pt idx="33">
                  <c:v>0.224638983290674</c:v>
                </c:pt>
                <c:pt idx="34">
                  <c:v>0.231222581488942</c:v>
                </c:pt>
                <c:pt idx="35">
                  <c:v>0.237941559017625</c:v>
                </c:pt>
                <c:pt idx="36">
                  <c:v>0.24478476824723</c:v>
                </c:pt>
                <c:pt idx="37">
                  <c:v>0.251742078256193</c:v>
                </c:pt>
                <c:pt idx="38">
                  <c:v>0.258804287260527</c:v>
                </c:pt>
                <c:pt idx="39">
                  <c:v>0.265963039133064</c:v>
                </c:pt>
                <c:pt idx="40">
                  <c:v>0.273210745041528</c:v>
                </c:pt>
                <c:pt idx="41">
                  <c:v>0.280540510743427</c:v>
                </c:pt>
                <c:pt idx="42">
                  <c:v>0.287946069726613</c:v>
                </c:pt>
                <c:pt idx="43">
                  <c:v>0.295421722144139</c:v>
                </c:pt>
                <c:pt idx="44">
                  <c:v>0.302962279333582</c:v>
                </c:pt>
                <c:pt idx="45">
                  <c:v>0.310563013612655</c:v>
                </c:pt>
                <c:pt idx="46">
                  <c:v>0.318219612987845</c:v>
                </c:pt>
                <c:pt idx="47">
                  <c:v>0.325928140388151</c:v>
                </c:pt>
                <c:pt idx="48">
                  <c:v>0.333684997032242</c:v>
                </c:pt>
                <c:pt idx="49">
                  <c:v>0.341486889547652</c:v>
                </c:pt>
              </c:numCache>
            </c:numRef>
          </c:xVal>
          <c:yVal>
            <c:numRef>
              <c:f>Selskapsobligasjoner!$FB$21:$FB$70</c:f>
              <c:numCache>
                <c:formatCode>0.00%</c:formatCode>
                <c:ptCount val="50"/>
                <c:pt idx="0">
                  <c:v>0.0718233428425108</c:v>
                </c:pt>
                <c:pt idx="1">
                  <c:v>0.0746871530171501</c:v>
                </c:pt>
                <c:pt idx="2">
                  <c:v>0.0775509631917923</c:v>
                </c:pt>
                <c:pt idx="3">
                  <c:v>0.0804147733664346</c:v>
                </c:pt>
                <c:pt idx="4">
                  <c:v>0.083278583541077</c:v>
                </c:pt>
                <c:pt idx="5">
                  <c:v>0.0861423937157193</c:v>
                </c:pt>
                <c:pt idx="6">
                  <c:v>0.0890062038903617</c:v>
                </c:pt>
                <c:pt idx="7">
                  <c:v>0.091870014065004</c:v>
                </c:pt>
                <c:pt idx="8">
                  <c:v>0.0947338242396462</c:v>
                </c:pt>
                <c:pt idx="9">
                  <c:v>0.0975976344142885</c:v>
                </c:pt>
                <c:pt idx="10">
                  <c:v>0.100461444588931</c:v>
                </c:pt>
                <c:pt idx="11">
                  <c:v>0.103325254763573</c:v>
                </c:pt>
                <c:pt idx="12">
                  <c:v>0.106189064938215</c:v>
                </c:pt>
                <c:pt idx="13">
                  <c:v>0.109052875112858</c:v>
                </c:pt>
                <c:pt idx="14">
                  <c:v>0.1119166852875</c:v>
                </c:pt>
                <c:pt idx="15">
                  <c:v>0.114780495462142</c:v>
                </c:pt>
                <c:pt idx="16">
                  <c:v>0.117644305636784</c:v>
                </c:pt>
                <c:pt idx="17">
                  <c:v>0.120508115811427</c:v>
                </c:pt>
                <c:pt idx="18">
                  <c:v>0.123371925986069</c:v>
                </c:pt>
                <c:pt idx="19">
                  <c:v>0.126235736160711</c:v>
                </c:pt>
                <c:pt idx="20">
                  <c:v>0.129099546335353</c:v>
                </c:pt>
                <c:pt idx="21">
                  <c:v>0.131963356509996</c:v>
                </c:pt>
                <c:pt idx="22">
                  <c:v>0.134827166684638</c:v>
                </c:pt>
                <c:pt idx="23">
                  <c:v>0.13769097685928</c:v>
                </c:pt>
                <c:pt idx="24">
                  <c:v>0.140554787033922</c:v>
                </c:pt>
                <c:pt idx="25">
                  <c:v>0.143418597208561</c:v>
                </c:pt>
                <c:pt idx="26">
                  <c:v>0.146282407383199</c:v>
                </c:pt>
                <c:pt idx="27">
                  <c:v>0.149146217557838</c:v>
                </c:pt>
                <c:pt idx="28">
                  <c:v>0.152010027732476</c:v>
                </c:pt>
                <c:pt idx="29">
                  <c:v>0.154873837907115</c:v>
                </c:pt>
                <c:pt idx="30">
                  <c:v>0.157737648081753</c:v>
                </c:pt>
                <c:pt idx="31">
                  <c:v>0.160601458256392</c:v>
                </c:pt>
                <c:pt idx="32">
                  <c:v>0.16346526843103</c:v>
                </c:pt>
                <c:pt idx="33">
                  <c:v>0.166329078605669</c:v>
                </c:pt>
                <c:pt idx="34">
                  <c:v>0.169192888780307</c:v>
                </c:pt>
                <c:pt idx="35">
                  <c:v>0.172056698954946</c:v>
                </c:pt>
                <c:pt idx="36">
                  <c:v>0.174920509129584</c:v>
                </c:pt>
                <c:pt idx="37">
                  <c:v>0.177784319304223</c:v>
                </c:pt>
                <c:pt idx="38">
                  <c:v>0.180648129478861</c:v>
                </c:pt>
                <c:pt idx="39">
                  <c:v>0.1835119396535</c:v>
                </c:pt>
                <c:pt idx="40">
                  <c:v>0.186375749828138</c:v>
                </c:pt>
                <c:pt idx="41">
                  <c:v>0.189239560002777</c:v>
                </c:pt>
                <c:pt idx="42">
                  <c:v>0.192103370177415</c:v>
                </c:pt>
                <c:pt idx="43">
                  <c:v>0.194967180352054</c:v>
                </c:pt>
                <c:pt idx="44">
                  <c:v>0.197830990526692</c:v>
                </c:pt>
                <c:pt idx="45">
                  <c:v>0.200694800701331</c:v>
                </c:pt>
                <c:pt idx="46">
                  <c:v>0.203558610875969</c:v>
                </c:pt>
                <c:pt idx="47">
                  <c:v>0.206422421050608</c:v>
                </c:pt>
                <c:pt idx="48">
                  <c:v>0.209286231225246</c:v>
                </c:pt>
                <c:pt idx="49">
                  <c:v>0.2121500414</c:v>
                </c:pt>
              </c:numCache>
            </c:numRef>
          </c:yVal>
          <c:smooth val="1"/>
        </c:ser>
        <c:ser>
          <c:idx val="2"/>
          <c:order val="1"/>
          <c:tx>
            <c:v>Selskapsobligasjoner og aksjer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Selskapsobligasjoner!$FA$73:$FA$122</c:f>
              <c:numCache>
                <c:formatCode>General</c:formatCode>
                <c:ptCount val="50"/>
                <c:pt idx="0">
                  <c:v>0.148787020974585</c:v>
                </c:pt>
                <c:pt idx="1">
                  <c:v>0.148919193181535</c:v>
                </c:pt>
                <c:pt idx="2">
                  <c:v>0.149315007818648</c:v>
                </c:pt>
                <c:pt idx="3">
                  <c:v>0.14997237744539</c:v>
                </c:pt>
                <c:pt idx="4">
                  <c:v>0.150887883569417</c:v>
                </c:pt>
                <c:pt idx="5">
                  <c:v>0.152056863686547</c:v>
                </c:pt>
                <c:pt idx="6">
                  <c:v>0.153473525909247</c:v>
                </c:pt>
                <c:pt idx="7">
                  <c:v>0.155131084862252</c:v>
                </c:pt>
                <c:pt idx="8">
                  <c:v>0.157021911849137</c:v>
                </c:pt>
                <c:pt idx="9">
                  <c:v>0.159137692221777</c:v>
                </c:pt>
                <c:pt idx="10">
                  <c:v>0.161469583343996</c:v>
                </c:pt>
                <c:pt idx="11">
                  <c:v>0.164008367407246</c:v>
                </c:pt>
                <c:pt idx="12">
                  <c:v>0.166744594480878</c:v>
                </c:pt>
                <c:pt idx="13">
                  <c:v>0.169668712414194</c:v>
                </c:pt>
                <c:pt idx="14">
                  <c:v>0.172771181424115</c:v>
                </c:pt>
                <c:pt idx="15">
                  <c:v>0.176042572305034</c:v>
                </c:pt>
                <c:pt idx="16">
                  <c:v>0.179473648125728</c:v>
                </c:pt>
                <c:pt idx="17">
                  <c:v>0.18305543000424</c:v>
                </c:pt>
                <c:pt idx="18">
                  <c:v>0.186779248074333</c:v>
                </c:pt>
                <c:pt idx="19">
                  <c:v>0.190636779093344</c:v>
                </c:pt>
                <c:pt idx="20">
                  <c:v>0.194620072319511</c:v>
                </c:pt>
                <c:pt idx="21">
                  <c:v>0.198721565339332</c:v>
                </c:pt>
                <c:pt idx="22">
                  <c:v>0.202934091485075</c:v>
                </c:pt>
                <c:pt idx="23">
                  <c:v>0.207250880378171</c:v>
                </c:pt>
                <c:pt idx="24">
                  <c:v>0.211665552990742</c:v>
                </c:pt>
                <c:pt idx="25">
                  <c:v>0.216172112454225</c:v>
                </c:pt>
                <c:pt idx="26">
                  <c:v>0.220764931675444</c:v>
                </c:pt>
                <c:pt idx="27">
                  <c:v>0.225438738656648</c:v>
                </c:pt>
                <c:pt idx="28">
                  <c:v>0.23018860026342</c:v>
                </c:pt>
                <c:pt idx="29">
                  <c:v>0.235009905046704</c:v>
                </c:pt>
                <c:pt idx="30">
                  <c:v>0.239898345604101</c:v>
                </c:pt>
                <c:pt idx="31">
                  <c:v>0.244849900861332</c:v>
                </c:pt>
                <c:pt idx="32">
                  <c:v>0.249860818566496</c:v>
                </c:pt>
                <c:pt idx="33">
                  <c:v>0.254927598216299</c:v>
                </c:pt>
                <c:pt idx="34">
                  <c:v>0.260046974573129</c:v>
                </c:pt>
                <c:pt idx="35">
                  <c:v>0.26521590188305</c:v>
                </c:pt>
                <c:pt idx="36">
                  <c:v>0.270431538865825</c:v>
                </c:pt>
                <c:pt idx="37">
                  <c:v>0.275691234517407</c:v>
                </c:pt>
                <c:pt idx="38">
                  <c:v>0.280992514741623</c:v>
                </c:pt>
                <c:pt idx="39">
                  <c:v>0.28633306980963</c:v>
                </c:pt>
                <c:pt idx="40">
                  <c:v>0.291710742632299</c:v>
                </c:pt>
                <c:pt idx="41">
                  <c:v>0.297123517820895</c:v>
                </c:pt>
                <c:pt idx="42">
                  <c:v>0.302569511504607</c:v>
                </c:pt>
                <c:pt idx="43">
                  <c:v>0.308046961868972</c:v>
                </c:pt>
                <c:pt idx="44">
                  <c:v>0.313554220376585</c:v>
                </c:pt>
                <c:pt idx="45">
                  <c:v>0.319089743630106</c:v>
                </c:pt>
                <c:pt idx="46">
                  <c:v>0.324652085837412</c:v>
                </c:pt>
                <c:pt idx="47">
                  <c:v>0.330239891839149</c:v>
                </c:pt>
                <c:pt idx="48">
                  <c:v>0.335851890660123</c:v>
                </c:pt>
                <c:pt idx="49">
                  <c:v>0.341486889547652</c:v>
                </c:pt>
              </c:numCache>
            </c:numRef>
          </c:xVal>
          <c:yVal>
            <c:numRef>
              <c:f>Selskapsobligasjoner!$FB$73:$FB$122</c:f>
              <c:numCache>
                <c:formatCode>0.00%</c:formatCode>
                <c:ptCount val="50"/>
                <c:pt idx="0">
                  <c:v>0.110876545414889</c:v>
                </c:pt>
                <c:pt idx="1">
                  <c:v>0.112943351455396</c:v>
                </c:pt>
                <c:pt idx="2">
                  <c:v>0.115010157495908</c:v>
                </c:pt>
                <c:pt idx="3">
                  <c:v>0.11707696353642</c:v>
                </c:pt>
                <c:pt idx="4">
                  <c:v>0.119143769576932</c:v>
                </c:pt>
                <c:pt idx="5">
                  <c:v>0.121210575617445</c:v>
                </c:pt>
                <c:pt idx="6">
                  <c:v>0.123277381657957</c:v>
                </c:pt>
                <c:pt idx="7">
                  <c:v>0.125344187698469</c:v>
                </c:pt>
                <c:pt idx="8">
                  <c:v>0.127410993738981</c:v>
                </c:pt>
                <c:pt idx="9">
                  <c:v>0.129477799779493</c:v>
                </c:pt>
                <c:pt idx="10">
                  <c:v>0.131544605820005</c:v>
                </c:pt>
                <c:pt idx="11">
                  <c:v>0.133611411860517</c:v>
                </c:pt>
                <c:pt idx="12">
                  <c:v>0.135678217901029</c:v>
                </c:pt>
                <c:pt idx="13">
                  <c:v>0.137745023941541</c:v>
                </c:pt>
                <c:pt idx="14">
                  <c:v>0.139811829982052</c:v>
                </c:pt>
                <c:pt idx="15">
                  <c:v>0.141878636022562</c:v>
                </c:pt>
                <c:pt idx="16">
                  <c:v>0.143945442063072</c:v>
                </c:pt>
                <c:pt idx="17">
                  <c:v>0.146012248103581</c:v>
                </c:pt>
                <c:pt idx="18">
                  <c:v>0.148079054144091</c:v>
                </c:pt>
                <c:pt idx="19">
                  <c:v>0.150145860184601</c:v>
                </c:pt>
                <c:pt idx="20">
                  <c:v>0.15221266622511</c:v>
                </c:pt>
                <c:pt idx="21">
                  <c:v>0.15427947226562</c:v>
                </c:pt>
                <c:pt idx="22">
                  <c:v>0.156346278306129</c:v>
                </c:pt>
                <c:pt idx="23">
                  <c:v>0.158413084346639</c:v>
                </c:pt>
                <c:pt idx="24">
                  <c:v>0.160479890387148</c:v>
                </c:pt>
                <c:pt idx="25">
                  <c:v>0.162546696427658</c:v>
                </c:pt>
                <c:pt idx="26">
                  <c:v>0.164613502468167</c:v>
                </c:pt>
                <c:pt idx="27">
                  <c:v>0.166680308508677</c:v>
                </c:pt>
                <c:pt idx="28">
                  <c:v>0.168747114549186</c:v>
                </c:pt>
                <c:pt idx="29">
                  <c:v>0.170813920589695</c:v>
                </c:pt>
                <c:pt idx="30">
                  <c:v>0.172880726630205</c:v>
                </c:pt>
                <c:pt idx="31">
                  <c:v>0.174947532670714</c:v>
                </c:pt>
                <c:pt idx="32">
                  <c:v>0.177014338711224</c:v>
                </c:pt>
                <c:pt idx="33">
                  <c:v>0.179081144751733</c:v>
                </c:pt>
                <c:pt idx="34">
                  <c:v>0.181147950792243</c:v>
                </c:pt>
                <c:pt idx="35">
                  <c:v>0.183214756832752</c:v>
                </c:pt>
                <c:pt idx="36">
                  <c:v>0.185281562873262</c:v>
                </c:pt>
                <c:pt idx="37">
                  <c:v>0.187348368913771</c:v>
                </c:pt>
                <c:pt idx="38">
                  <c:v>0.189415174954281</c:v>
                </c:pt>
                <c:pt idx="39">
                  <c:v>0.19148198099479</c:v>
                </c:pt>
                <c:pt idx="40">
                  <c:v>0.1935487870353</c:v>
                </c:pt>
                <c:pt idx="41">
                  <c:v>0.195615593075809</c:v>
                </c:pt>
                <c:pt idx="42">
                  <c:v>0.197682399116319</c:v>
                </c:pt>
                <c:pt idx="43">
                  <c:v>0.199749205156828</c:v>
                </c:pt>
                <c:pt idx="44">
                  <c:v>0.201816011197338</c:v>
                </c:pt>
                <c:pt idx="45">
                  <c:v>0.203882817237847</c:v>
                </c:pt>
                <c:pt idx="46">
                  <c:v>0.205949623278357</c:v>
                </c:pt>
                <c:pt idx="47">
                  <c:v>0.208016429318866</c:v>
                </c:pt>
                <c:pt idx="48">
                  <c:v>0.210083235359376</c:v>
                </c:pt>
                <c:pt idx="49">
                  <c:v>0.2121500414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Selskapsobligasjoner!$CY$175</c:f>
              <c:strCache>
                <c:ptCount val="1"/>
                <c:pt idx="0">
                  <c:v>Aksjer, selskapsobligasjoner og unotert eiendom</c:v>
                </c:pt>
              </c:strCache>
            </c:strRef>
          </c:tx>
          <c:spPr>
            <a:ln w="19050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Selskapsobligasjoner!$FA$125:$FA$174</c:f>
              <c:numCache>
                <c:formatCode>General</c:formatCode>
                <c:ptCount val="50"/>
                <c:pt idx="0">
                  <c:v>0.0934247151186899</c:v>
                </c:pt>
                <c:pt idx="1">
                  <c:v>0.0948755436335114</c:v>
                </c:pt>
                <c:pt idx="2">
                  <c:v>0.0967407004202224</c:v>
                </c:pt>
                <c:pt idx="3">
                  <c:v>0.0988312022684167</c:v>
                </c:pt>
                <c:pt idx="4">
                  <c:v>0.101133075953571</c:v>
                </c:pt>
                <c:pt idx="5">
                  <c:v>0.103632237493096</c:v>
                </c:pt>
                <c:pt idx="6">
                  <c:v>0.106308200408986</c:v>
                </c:pt>
                <c:pt idx="7">
                  <c:v>0.109132052325633</c:v>
                </c:pt>
                <c:pt idx="8">
                  <c:v>0.112091888187043</c:v>
                </c:pt>
                <c:pt idx="9">
                  <c:v>0.115177224883191</c:v>
                </c:pt>
                <c:pt idx="10">
                  <c:v>0.118378249894878</c:v>
                </c:pt>
                <c:pt idx="11">
                  <c:v>0.121685833795392</c:v>
                </c:pt>
                <c:pt idx="12">
                  <c:v>0.125093400481821</c:v>
                </c:pt>
                <c:pt idx="13">
                  <c:v>0.128625478423283</c:v>
                </c:pt>
                <c:pt idx="14">
                  <c:v>0.132283723907271</c:v>
                </c:pt>
                <c:pt idx="15">
                  <c:v>0.136057960360924</c:v>
                </c:pt>
                <c:pt idx="16">
                  <c:v>0.139938803053397</c:v>
                </c:pt>
                <c:pt idx="17">
                  <c:v>0.143917628100603</c:v>
                </c:pt>
                <c:pt idx="18">
                  <c:v>0.147986532535338</c:v>
                </c:pt>
                <c:pt idx="19">
                  <c:v>0.15213828907019</c:v>
                </c:pt>
                <c:pt idx="20">
                  <c:v>0.156366298306957</c:v>
                </c:pt>
                <c:pt idx="21">
                  <c:v>0.16066454041536</c:v>
                </c:pt>
                <c:pt idx="22">
                  <c:v>0.165027527713349</c:v>
                </c:pt>
                <c:pt idx="23">
                  <c:v>0.169450259117905</c:v>
                </c:pt>
                <c:pt idx="24">
                  <c:v>0.173928177080981</c:v>
                </c:pt>
                <c:pt idx="25">
                  <c:v>0.178584376891643</c:v>
                </c:pt>
                <c:pt idx="26">
                  <c:v>0.18353429521493</c:v>
                </c:pt>
                <c:pt idx="27">
                  <c:v>0.188754839172644</c:v>
                </c:pt>
                <c:pt idx="28">
                  <c:v>0.19422418758467</c:v>
                </c:pt>
                <c:pt idx="29">
                  <c:v>0.199921921548248</c:v>
                </c:pt>
                <c:pt idx="30">
                  <c:v>0.205829075518858</c:v>
                </c:pt>
                <c:pt idx="31">
                  <c:v>0.211928138488348</c:v>
                </c:pt>
                <c:pt idx="32">
                  <c:v>0.218203018719058</c:v>
                </c:pt>
                <c:pt idx="33">
                  <c:v>0.224638983290674</c:v>
                </c:pt>
                <c:pt idx="34">
                  <c:v>0.231222581488942</c:v>
                </c:pt>
                <c:pt idx="35">
                  <c:v>0.237941559017625</c:v>
                </c:pt>
                <c:pt idx="36">
                  <c:v>0.24478476824723</c:v>
                </c:pt>
                <c:pt idx="37">
                  <c:v>0.251742078256193</c:v>
                </c:pt>
                <c:pt idx="38">
                  <c:v>0.258804287260527</c:v>
                </c:pt>
                <c:pt idx="39">
                  <c:v>0.265963039133064</c:v>
                </c:pt>
                <c:pt idx="40">
                  <c:v>0.273210745041528</c:v>
                </c:pt>
                <c:pt idx="41">
                  <c:v>0.280540510743427</c:v>
                </c:pt>
                <c:pt idx="42">
                  <c:v>0.287946069726613</c:v>
                </c:pt>
                <c:pt idx="43">
                  <c:v>0.295421722144139</c:v>
                </c:pt>
                <c:pt idx="44">
                  <c:v>0.302962279333582</c:v>
                </c:pt>
                <c:pt idx="45">
                  <c:v>0.310563013612655</c:v>
                </c:pt>
                <c:pt idx="46">
                  <c:v>0.318219612987845</c:v>
                </c:pt>
                <c:pt idx="47">
                  <c:v>0.325928140388151</c:v>
                </c:pt>
                <c:pt idx="48">
                  <c:v>0.333684997032242</c:v>
                </c:pt>
                <c:pt idx="49">
                  <c:v>0.341486889547652</c:v>
                </c:pt>
              </c:numCache>
            </c:numRef>
          </c:xVal>
          <c:yVal>
            <c:numRef>
              <c:f>Selskapsobligasjoner!$FB$125:$FB$174</c:f>
              <c:numCache>
                <c:formatCode>0.00%</c:formatCode>
                <c:ptCount val="50"/>
                <c:pt idx="0">
                  <c:v>0.0718233428425108</c:v>
                </c:pt>
                <c:pt idx="1">
                  <c:v>0.0746871530171499</c:v>
                </c:pt>
                <c:pt idx="2">
                  <c:v>0.0775509631917923</c:v>
                </c:pt>
                <c:pt idx="3">
                  <c:v>0.0804147733664346</c:v>
                </c:pt>
                <c:pt idx="4">
                  <c:v>0.083278583541077</c:v>
                </c:pt>
                <c:pt idx="5">
                  <c:v>0.0861423937157193</c:v>
                </c:pt>
                <c:pt idx="6">
                  <c:v>0.0890062038903617</c:v>
                </c:pt>
                <c:pt idx="7">
                  <c:v>0.091870014065004</c:v>
                </c:pt>
                <c:pt idx="8">
                  <c:v>0.0947338242396462</c:v>
                </c:pt>
                <c:pt idx="9">
                  <c:v>0.0975976344142885</c:v>
                </c:pt>
                <c:pt idx="10">
                  <c:v>0.100461444588931</c:v>
                </c:pt>
                <c:pt idx="11">
                  <c:v>0.103325254763573</c:v>
                </c:pt>
                <c:pt idx="12">
                  <c:v>0.106189064938215</c:v>
                </c:pt>
                <c:pt idx="13">
                  <c:v>0.109052875112858</c:v>
                </c:pt>
                <c:pt idx="14">
                  <c:v>0.1119166852875</c:v>
                </c:pt>
                <c:pt idx="15">
                  <c:v>0.114780495462142</c:v>
                </c:pt>
                <c:pt idx="16">
                  <c:v>0.117644305636784</c:v>
                </c:pt>
                <c:pt idx="17">
                  <c:v>0.120508115811427</c:v>
                </c:pt>
                <c:pt idx="18">
                  <c:v>0.123371925986069</c:v>
                </c:pt>
                <c:pt idx="19">
                  <c:v>0.126235736160711</c:v>
                </c:pt>
                <c:pt idx="20">
                  <c:v>0.129099546335353</c:v>
                </c:pt>
                <c:pt idx="21">
                  <c:v>0.131963356509996</c:v>
                </c:pt>
                <c:pt idx="22">
                  <c:v>0.134827166684638</c:v>
                </c:pt>
                <c:pt idx="23">
                  <c:v>0.13769097685928</c:v>
                </c:pt>
                <c:pt idx="24">
                  <c:v>0.140554787033922</c:v>
                </c:pt>
                <c:pt idx="25">
                  <c:v>0.143418597208561</c:v>
                </c:pt>
                <c:pt idx="26">
                  <c:v>0.146282407383199</c:v>
                </c:pt>
                <c:pt idx="27">
                  <c:v>0.149146217557838</c:v>
                </c:pt>
                <c:pt idx="28">
                  <c:v>0.152010027732476</c:v>
                </c:pt>
                <c:pt idx="29">
                  <c:v>0.154873837907115</c:v>
                </c:pt>
                <c:pt idx="30">
                  <c:v>0.157737648081753</c:v>
                </c:pt>
                <c:pt idx="31">
                  <c:v>0.160601458256392</c:v>
                </c:pt>
                <c:pt idx="32">
                  <c:v>0.16346526843103</c:v>
                </c:pt>
                <c:pt idx="33">
                  <c:v>0.166329078605669</c:v>
                </c:pt>
                <c:pt idx="34">
                  <c:v>0.169192888780307</c:v>
                </c:pt>
                <c:pt idx="35">
                  <c:v>0.172056698954946</c:v>
                </c:pt>
                <c:pt idx="36">
                  <c:v>0.174920509129584</c:v>
                </c:pt>
                <c:pt idx="37">
                  <c:v>0.177784319304223</c:v>
                </c:pt>
                <c:pt idx="38">
                  <c:v>0.180648129478861</c:v>
                </c:pt>
                <c:pt idx="39">
                  <c:v>0.1835119396535</c:v>
                </c:pt>
                <c:pt idx="40">
                  <c:v>0.186375749828138</c:v>
                </c:pt>
                <c:pt idx="41">
                  <c:v>0.189239560002777</c:v>
                </c:pt>
                <c:pt idx="42">
                  <c:v>0.192103370177415</c:v>
                </c:pt>
                <c:pt idx="43">
                  <c:v>0.194967180352054</c:v>
                </c:pt>
                <c:pt idx="44">
                  <c:v>0.197830990526692</c:v>
                </c:pt>
                <c:pt idx="45">
                  <c:v>0.200694800701331</c:v>
                </c:pt>
                <c:pt idx="46">
                  <c:v>0.203558610875969</c:v>
                </c:pt>
                <c:pt idx="47">
                  <c:v>0.206422421050608</c:v>
                </c:pt>
                <c:pt idx="48">
                  <c:v>0.209286231225246</c:v>
                </c:pt>
                <c:pt idx="49">
                  <c:v>0.2121500414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Selskapsobligasjoner!$CY$227</c:f>
              <c:strCache>
                <c:ptCount val="1"/>
                <c:pt idx="0">
                  <c:v>Aksjer, selskapsobligasjoner og eiendomsaksjer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Selskapsobligasjoner!$FA$177:$FA$226</c:f>
              <c:numCache>
                <c:formatCode>General</c:formatCode>
                <c:ptCount val="50"/>
                <c:pt idx="0">
                  <c:v>0.142126114255584</c:v>
                </c:pt>
                <c:pt idx="1">
                  <c:v>0.142393953272973</c:v>
                </c:pt>
                <c:pt idx="2">
                  <c:v>0.142829213651773</c:v>
                </c:pt>
                <c:pt idx="3">
                  <c:v>0.143372347465062</c:v>
                </c:pt>
                <c:pt idx="4">
                  <c:v>0.144022134286647</c:v>
                </c:pt>
                <c:pt idx="5">
                  <c:v>0.14477713808782</c:v>
                </c:pt>
                <c:pt idx="6">
                  <c:v>0.145635722482152</c:v>
                </c:pt>
                <c:pt idx="7">
                  <c:v>0.14659606752733</c:v>
                </c:pt>
                <c:pt idx="8">
                  <c:v>0.147656187705211</c:v>
                </c:pt>
                <c:pt idx="9">
                  <c:v>0.148813950698097</c:v>
                </c:pt>
                <c:pt idx="10">
                  <c:v>0.150067096589143</c:v>
                </c:pt>
                <c:pt idx="11">
                  <c:v>0.151413257136205</c:v>
                </c:pt>
                <c:pt idx="12">
                  <c:v>0.152948779815975</c:v>
                </c:pt>
                <c:pt idx="13">
                  <c:v>0.15481675926918</c:v>
                </c:pt>
                <c:pt idx="14">
                  <c:v>0.157006877878847</c:v>
                </c:pt>
                <c:pt idx="15">
                  <c:v>0.159505866660606</c:v>
                </c:pt>
                <c:pt idx="16">
                  <c:v>0.162299458853921</c:v>
                </c:pt>
                <c:pt idx="17">
                  <c:v>0.165372725189603</c:v>
                </c:pt>
                <c:pt idx="18">
                  <c:v>0.168710382538338</c:v>
                </c:pt>
                <c:pt idx="19">
                  <c:v>0.172297066611898</c:v>
                </c:pt>
                <c:pt idx="20">
                  <c:v>0.176117563568012</c:v>
                </c:pt>
                <c:pt idx="21">
                  <c:v>0.180156998971552</c:v>
                </c:pt>
                <c:pt idx="22">
                  <c:v>0.184400985374198</c:v>
                </c:pt>
                <c:pt idx="23">
                  <c:v>0.188835731742565</c:v>
                </c:pt>
                <c:pt idx="24">
                  <c:v>0.193448119157983</c:v>
                </c:pt>
                <c:pt idx="25">
                  <c:v>0.198225747762515</c:v>
                </c:pt>
                <c:pt idx="26">
                  <c:v>0.203156959992739</c:v>
                </c:pt>
                <c:pt idx="27">
                  <c:v>0.20823084487705</c:v>
                </c:pt>
                <c:pt idx="28">
                  <c:v>0.213437227704459</c:v>
                </c:pt>
                <c:pt idx="29">
                  <c:v>0.218766648804967</c:v>
                </c:pt>
                <c:pt idx="30">
                  <c:v>0.224210334587375</c:v>
                </c:pt>
                <c:pt idx="31">
                  <c:v>0.22976016340838</c:v>
                </c:pt>
                <c:pt idx="32">
                  <c:v>0.235408628326033</c:v>
                </c:pt>
                <c:pt idx="33">
                  <c:v>0.241148798335133</c:v>
                </c:pt>
                <c:pt idx="34">
                  <c:v>0.246974279296143</c:v>
                </c:pt>
                <c:pt idx="35">
                  <c:v>0.252879175450364</c:v>
                </c:pt>
                <c:pt idx="36">
                  <c:v>0.258858052156579</c:v>
                </c:pt>
                <c:pt idx="37">
                  <c:v>0.264905900280414</c:v>
                </c:pt>
                <c:pt idx="38">
                  <c:v>0.271018102509207</c:v>
                </c:pt>
                <c:pt idx="39">
                  <c:v>0.277190401744435</c:v>
                </c:pt>
                <c:pt idx="40">
                  <c:v>0.283418871633537</c:v>
                </c:pt>
                <c:pt idx="41">
                  <c:v>0.289699889237207</c:v>
                </c:pt>
                <c:pt idx="42">
                  <c:v>0.296030109781603</c:v>
                </c:pt>
                <c:pt idx="43">
                  <c:v>0.302406443413169</c:v>
                </c:pt>
                <c:pt idx="44">
                  <c:v>0.308826033853255</c:v>
                </c:pt>
                <c:pt idx="45">
                  <c:v>0.315286238837819</c:v>
                </c:pt>
                <c:pt idx="46">
                  <c:v>0.321784612221747</c:v>
                </c:pt>
                <c:pt idx="47">
                  <c:v>0.328318887626249</c:v>
                </c:pt>
                <c:pt idx="48">
                  <c:v>0.334886963509796</c:v>
                </c:pt>
                <c:pt idx="49">
                  <c:v>0.341486889547652</c:v>
                </c:pt>
              </c:numCache>
            </c:numRef>
          </c:xVal>
          <c:yVal>
            <c:numRef>
              <c:f>Selskapsobligasjoner!$FB$177:$FB$226</c:f>
              <c:numCache>
                <c:formatCode>0.00%</c:formatCode>
                <c:ptCount val="50"/>
                <c:pt idx="0">
                  <c:v>0.0934936663366116</c:v>
                </c:pt>
                <c:pt idx="1">
                  <c:v>0.0959152250113729</c:v>
                </c:pt>
                <c:pt idx="2">
                  <c:v>0.0983367836861354</c:v>
                </c:pt>
                <c:pt idx="3">
                  <c:v>0.100758342360898</c:v>
                </c:pt>
                <c:pt idx="4">
                  <c:v>0.103179901035661</c:v>
                </c:pt>
                <c:pt idx="5">
                  <c:v>0.105601459710423</c:v>
                </c:pt>
                <c:pt idx="6">
                  <c:v>0.108023018385186</c:v>
                </c:pt>
                <c:pt idx="7">
                  <c:v>0.110444577059948</c:v>
                </c:pt>
                <c:pt idx="8">
                  <c:v>0.112866135734711</c:v>
                </c:pt>
                <c:pt idx="9">
                  <c:v>0.115287694409473</c:v>
                </c:pt>
                <c:pt idx="10">
                  <c:v>0.117709253084236</c:v>
                </c:pt>
                <c:pt idx="11">
                  <c:v>0.120130811758999</c:v>
                </c:pt>
                <c:pt idx="12">
                  <c:v>0.122552370433761</c:v>
                </c:pt>
                <c:pt idx="13">
                  <c:v>0.124973929108524</c:v>
                </c:pt>
                <c:pt idx="14">
                  <c:v>0.127395487783286</c:v>
                </c:pt>
                <c:pt idx="15">
                  <c:v>0.129817046458049</c:v>
                </c:pt>
                <c:pt idx="16">
                  <c:v>0.132238605132812</c:v>
                </c:pt>
                <c:pt idx="17">
                  <c:v>0.134660163807574</c:v>
                </c:pt>
                <c:pt idx="18">
                  <c:v>0.137081722482336</c:v>
                </c:pt>
                <c:pt idx="19">
                  <c:v>0.139503281157098</c:v>
                </c:pt>
                <c:pt idx="20">
                  <c:v>0.141924839831859</c:v>
                </c:pt>
                <c:pt idx="21">
                  <c:v>0.144346398506618</c:v>
                </c:pt>
                <c:pt idx="22">
                  <c:v>0.146767957181378</c:v>
                </c:pt>
                <c:pt idx="23">
                  <c:v>0.149189515856137</c:v>
                </c:pt>
                <c:pt idx="24">
                  <c:v>0.151611074530897</c:v>
                </c:pt>
                <c:pt idx="25">
                  <c:v>0.154032633205656</c:v>
                </c:pt>
                <c:pt idx="26">
                  <c:v>0.156454191880416</c:v>
                </c:pt>
                <c:pt idx="27">
                  <c:v>0.158875750555175</c:v>
                </c:pt>
                <c:pt idx="28">
                  <c:v>0.161297309229935</c:v>
                </c:pt>
                <c:pt idx="29">
                  <c:v>0.163718867904694</c:v>
                </c:pt>
                <c:pt idx="30">
                  <c:v>0.166140426579454</c:v>
                </c:pt>
                <c:pt idx="31">
                  <c:v>0.168561985254213</c:v>
                </c:pt>
                <c:pt idx="32">
                  <c:v>0.170983543928973</c:v>
                </c:pt>
                <c:pt idx="33">
                  <c:v>0.173405102603732</c:v>
                </c:pt>
                <c:pt idx="34">
                  <c:v>0.175826661278492</c:v>
                </c:pt>
                <c:pt idx="35">
                  <c:v>0.178248219953252</c:v>
                </c:pt>
                <c:pt idx="36">
                  <c:v>0.180669778628011</c:v>
                </c:pt>
                <c:pt idx="37">
                  <c:v>0.183091337302771</c:v>
                </c:pt>
                <c:pt idx="38">
                  <c:v>0.18551289597753</c:v>
                </c:pt>
                <c:pt idx="39">
                  <c:v>0.18793445465229</c:v>
                </c:pt>
                <c:pt idx="40">
                  <c:v>0.190356013327049</c:v>
                </c:pt>
                <c:pt idx="41">
                  <c:v>0.192777572001809</c:v>
                </c:pt>
                <c:pt idx="42">
                  <c:v>0.195199130676568</c:v>
                </c:pt>
                <c:pt idx="43">
                  <c:v>0.197620689351328</c:v>
                </c:pt>
                <c:pt idx="44">
                  <c:v>0.200042248026087</c:v>
                </c:pt>
                <c:pt idx="45">
                  <c:v>0.202463806700847</c:v>
                </c:pt>
                <c:pt idx="46">
                  <c:v>0.204885365375606</c:v>
                </c:pt>
                <c:pt idx="47">
                  <c:v>0.207306924050366</c:v>
                </c:pt>
                <c:pt idx="48">
                  <c:v>0.209728482725125</c:v>
                </c:pt>
                <c:pt idx="49">
                  <c:v>0.2121500414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7470320"/>
        <c:axId val="-2087387904"/>
      </c:scatterChart>
      <c:valAx>
        <c:axId val="-2087470320"/>
        <c:scaling>
          <c:orientation val="minMax"/>
          <c:max val="0.3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Standardavvik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87387904"/>
        <c:crosses val="autoZero"/>
        <c:crossBetween val="midCat"/>
      </c:valAx>
      <c:valAx>
        <c:axId val="-2087387904"/>
        <c:scaling>
          <c:orientation val="minMax"/>
          <c:min val="0.0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874703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Aksjer</a:t>
            </a:r>
            <a:r>
              <a:rPr lang="nb-NO" baseline="0"/>
              <a:t>, selskapsobligasjoner, eiendomsaksjer og unotert eiendom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Selskapsobligasjoner!$FC$20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Selskapsobligasjoner!$FB$21:$FB$70</c:f>
              <c:numCache>
                <c:formatCode>0.00%</c:formatCode>
                <c:ptCount val="50"/>
                <c:pt idx="0">
                  <c:v>0.0718233428425108</c:v>
                </c:pt>
                <c:pt idx="1">
                  <c:v>0.0746871530171501</c:v>
                </c:pt>
                <c:pt idx="2">
                  <c:v>0.0775509631917923</c:v>
                </c:pt>
                <c:pt idx="3">
                  <c:v>0.0804147733664346</c:v>
                </c:pt>
                <c:pt idx="4">
                  <c:v>0.083278583541077</c:v>
                </c:pt>
                <c:pt idx="5">
                  <c:v>0.0861423937157193</c:v>
                </c:pt>
                <c:pt idx="6">
                  <c:v>0.0890062038903617</c:v>
                </c:pt>
                <c:pt idx="7">
                  <c:v>0.091870014065004</c:v>
                </c:pt>
                <c:pt idx="8">
                  <c:v>0.0947338242396462</c:v>
                </c:pt>
                <c:pt idx="9">
                  <c:v>0.0975976344142885</c:v>
                </c:pt>
                <c:pt idx="10">
                  <c:v>0.100461444588931</c:v>
                </c:pt>
                <c:pt idx="11">
                  <c:v>0.103325254763573</c:v>
                </c:pt>
                <c:pt idx="12">
                  <c:v>0.106189064938215</c:v>
                </c:pt>
                <c:pt idx="13">
                  <c:v>0.109052875112858</c:v>
                </c:pt>
                <c:pt idx="14">
                  <c:v>0.1119166852875</c:v>
                </c:pt>
                <c:pt idx="15">
                  <c:v>0.114780495462142</c:v>
                </c:pt>
                <c:pt idx="16">
                  <c:v>0.117644305636784</c:v>
                </c:pt>
                <c:pt idx="17">
                  <c:v>0.120508115811427</c:v>
                </c:pt>
                <c:pt idx="18">
                  <c:v>0.123371925986069</c:v>
                </c:pt>
                <c:pt idx="19">
                  <c:v>0.126235736160711</c:v>
                </c:pt>
                <c:pt idx="20">
                  <c:v>0.129099546335353</c:v>
                </c:pt>
                <c:pt idx="21">
                  <c:v>0.131963356509996</c:v>
                </c:pt>
                <c:pt idx="22">
                  <c:v>0.134827166684638</c:v>
                </c:pt>
                <c:pt idx="23">
                  <c:v>0.13769097685928</c:v>
                </c:pt>
                <c:pt idx="24">
                  <c:v>0.140554787033922</c:v>
                </c:pt>
                <c:pt idx="25">
                  <c:v>0.143418597208561</c:v>
                </c:pt>
                <c:pt idx="26">
                  <c:v>0.146282407383199</c:v>
                </c:pt>
                <c:pt idx="27">
                  <c:v>0.149146217557838</c:v>
                </c:pt>
                <c:pt idx="28">
                  <c:v>0.152010027732476</c:v>
                </c:pt>
                <c:pt idx="29">
                  <c:v>0.154873837907115</c:v>
                </c:pt>
                <c:pt idx="30">
                  <c:v>0.157737648081753</c:v>
                </c:pt>
                <c:pt idx="31">
                  <c:v>0.160601458256392</c:v>
                </c:pt>
                <c:pt idx="32">
                  <c:v>0.16346526843103</c:v>
                </c:pt>
                <c:pt idx="33">
                  <c:v>0.166329078605669</c:v>
                </c:pt>
                <c:pt idx="34">
                  <c:v>0.169192888780307</c:v>
                </c:pt>
                <c:pt idx="35">
                  <c:v>0.172056698954946</c:v>
                </c:pt>
                <c:pt idx="36">
                  <c:v>0.174920509129584</c:v>
                </c:pt>
                <c:pt idx="37">
                  <c:v>0.177784319304223</c:v>
                </c:pt>
                <c:pt idx="38">
                  <c:v>0.180648129478861</c:v>
                </c:pt>
                <c:pt idx="39">
                  <c:v>0.1835119396535</c:v>
                </c:pt>
                <c:pt idx="40">
                  <c:v>0.186375749828138</c:v>
                </c:pt>
                <c:pt idx="41">
                  <c:v>0.189239560002777</c:v>
                </c:pt>
                <c:pt idx="42">
                  <c:v>0.192103370177415</c:v>
                </c:pt>
                <c:pt idx="43">
                  <c:v>0.194967180352054</c:v>
                </c:pt>
                <c:pt idx="44">
                  <c:v>0.197830990526692</c:v>
                </c:pt>
                <c:pt idx="45">
                  <c:v>0.200694800701331</c:v>
                </c:pt>
                <c:pt idx="46">
                  <c:v>0.203558610875969</c:v>
                </c:pt>
                <c:pt idx="47">
                  <c:v>0.206422421050608</c:v>
                </c:pt>
                <c:pt idx="48">
                  <c:v>0.209286231225246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Selskapsobligasjoner!$FC$21:$FC$70</c:f>
              <c:numCache>
                <c:formatCode>General</c:formatCode>
                <c:ptCount val="50"/>
                <c:pt idx="0">
                  <c:v>0.0</c:v>
                </c:pt>
                <c:pt idx="1">
                  <c:v>0.00251315682367823</c:v>
                </c:pt>
                <c:pt idx="2">
                  <c:v>0.0426509668185493</c:v>
                </c:pt>
                <c:pt idx="3">
                  <c:v>0.0667990184917668</c:v>
                </c:pt>
                <c:pt idx="4">
                  <c:v>0.0909470701649857</c:v>
                </c:pt>
                <c:pt idx="5">
                  <c:v>0.115095121838204</c:v>
                </c:pt>
                <c:pt idx="6">
                  <c:v>0.136620485302808</c:v>
                </c:pt>
                <c:pt idx="7">
                  <c:v>0.157249263823136</c:v>
                </c:pt>
                <c:pt idx="8">
                  <c:v>0.177878042343463</c:v>
                </c:pt>
                <c:pt idx="9">
                  <c:v>0.198506820863791</c:v>
                </c:pt>
                <c:pt idx="10">
                  <c:v>0.219135599384119</c:v>
                </c:pt>
                <c:pt idx="11">
                  <c:v>0.239764377904447</c:v>
                </c:pt>
                <c:pt idx="12">
                  <c:v>0.261818748597087</c:v>
                </c:pt>
                <c:pt idx="13">
                  <c:v>0.287522945997885</c:v>
                </c:pt>
                <c:pt idx="14">
                  <c:v>0.313227143398681</c:v>
                </c:pt>
                <c:pt idx="15">
                  <c:v>0.338931340799478</c:v>
                </c:pt>
                <c:pt idx="16">
                  <c:v>0.364635538200275</c:v>
                </c:pt>
                <c:pt idx="17">
                  <c:v>0.390339735601071</c:v>
                </c:pt>
                <c:pt idx="18">
                  <c:v>0.416043933001869</c:v>
                </c:pt>
                <c:pt idx="19">
                  <c:v>0.441748130402665</c:v>
                </c:pt>
                <c:pt idx="20">
                  <c:v>0.467452327803462</c:v>
                </c:pt>
                <c:pt idx="21">
                  <c:v>0.49315652520426</c:v>
                </c:pt>
                <c:pt idx="22">
                  <c:v>0.518860722605056</c:v>
                </c:pt>
                <c:pt idx="23">
                  <c:v>0.544564920005852</c:v>
                </c:pt>
                <c:pt idx="24">
                  <c:v>0.57026911740665</c:v>
                </c:pt>
                <c:pt idx="25">
                  <c:v>0.58754306250433</c:v>
                </c:pt>
                <c:pt idx="26">
                  <c:v>0.604728768233288</c:v>
                </c:pt>
                <c:pt idx="27">
                  <c:v>0.621914473962245</c:v>
                </c:pt>
                <c:pt idx="28">
                  <c:v>0.639100179691203</c:v>
                </c:pt>
                <c:pt idx="29">
                  <c:v>0.656285885420161</c:v>
                </c:pt>
                <c:pt idx="30">
                  <c:v>0.673471591149119</c:v>
                </c:pt>
                <c:pt idx="31">
                  <c:v>0.690657296878077</c:v>
                </c:pt>
                <c:pt idx="32">
                  <c:v>0.707843002607034</c:v>
                </c:pt>
                <c:pt idx="33">
                  <c:v>0.725028708335993</c:v>
                </c:pt>
                <c:pt idx="34">
                  <c:v>0.74221441406495</c:v>
                </c:pt>
                <c:pt idx="35">
                  <c:v>0.759400119793908</c:v>
                </c:pt>
                <c:pt idx="36">
                  <c:v>0.776585825522866</c:v>
                </c:pt>
                <c:pt idx="37">
                  <c:v>0.793771531251824</c:v>
                </c:pt>
                <c:pt idx="38">
                  <c:v>0.810957236980782</c:v>
                </c:pt>
                <c:pt idx="39">
                  <c:v>0.828142942709739</c:v>
                </c:pt>
                <c:pt idx="40">
                  <c:v>0.845328648438698</c:v>
                </c:pt>
                <c:pt idx="41">
                  <c:v>0.862514354167655</c:v>
                </c:pt>
                <c:pt idx="42">
                  <c:v>0.879700059896613</c:v>
                </c:pt>
                <c:pt idx="43">
                  <c:v>0.896885765625571</c:v>
                </c:pt>
                <c:pt idx="44">
                  <c:v>0.914071471354529</c:v>
                </c:pt>
                <c:pt idx="45">
                  <c:v>0.931257177083487</c:v>
                </c:pt>
                <c:pt idx="46">
                  <c:v>0.948442882812444</c:v>
                </c:pt>
                <c:pt idx="47">
                  <c:v>0.965628588541402</c:v>
                </c:pt>
                <c:pt idx="48">
                  <c:v>0.98281429427036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Selskapsobligasjoner!$FD$20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Selskapsobligasjoner!$FB$21:$FB$70</c:f>
              <c:numCache>
                <c:formatCode>0.00%</c:formatCode>
                <c:ptCount val="50"/>
                <c:pt idx="0">
                  <c:v>0.0718233428425108</c:v>
                </c:pt>
                <c:pt idx="1">
                  <c:v>0.0746871530171501</c:v>
                </c:pt>
                <c:pt idx="2">
                  <c:v>0.0775509631917923</c:v>
                </c:pt>
                <c:pt idx="3">
                  <c:v>0.0804147733664346</c:v>
                </c:pt>
                <c:pt idx="4">
                  <c:v>0.083278583541077</c:v>
                </c:pt>
                <c:pt idx="5">
                  <c:v>0.0861423937157193</c:v>
                </c:pt>
                <c:pt idx="6">
                  <c:v>0.0890062038903617</c:v>
                </c:pt>
                <c:pt idx="7">
                  <c:v>0.091870014065004</c:v>
                </c:pt>
                <c:pt idx="8">
                  <c:v>0.0947338242396462</c:v>
                </c:pt>
                <c:pt idx="9">
                  <c:v>0.0975976344142885</c:v>
                </c:pt>
                <c:pt idx="10">
                  <c:v>0.100461444588931</c:v>
                </c:pt>
                <c:pt idx="11">
                  <c:v>0.103325254763573</c:v>
                </c:pt>
                <c:pt idx="12">
                  <c:v>0.106189064938215</c:v>
                </c:pt>
                <c:pt idx="13">
                  <c:v>0.109052875112858</c:v>
                </c:pt>
                <c:pt idx="14">
                  <c:v>0.1119166852875</c:v>
                </c:pt>
                <c:pt idx="15">
                  <c:v>0.114780495462142</c:v>
                </c:pt>
                <c:pt idx="16">
                  <c:v>0.117644305636784</c:v>
                </c:pt>
                <c:pt idx="17">
                  <c:v>0.120508115811427</c:v>
                </c:pt>
                <c:pt idx="18">
                  <c:v>0.123371925986069</c:v>
                </c:pt>
                <c:pt idx="19">
                  <c:v>0.126235736160711</c:v>
                </c:pt>
                <c:pt idx="20">
                  <c:v>0.129099546335353</c:v>
                </c:pt>
                <c:pt idx="21">
                  <c:v>0.131963356509996</c:v>
                </c:pt>
                <c:pt idx="22">
                  <c:v>0.134827166684638</c:v>
                </c:pt>
                <c:pt idx="23">
                  <c:v>0.13769097685928</c:v>
                </c:pt>
                <c:pt idx="24">
                  <c:v>0.140554787033922</c:v>
                </c:pt>
                <c:pt idx="25">
                  <c:v>0.143418597208561</c:v>
                </c:pt>
                <c:pt idx="26">
                  <c:v>0.146282407383199</c:v>
                </c:pt>
                <c:pt idx="27">
                  <c:v>0.149146217557838</c:v>
                </c:pt>
                <c:pt idx="28">
                  <c:v>0.152010027732476</c:v>
                </c:pt>
                <c:pt idx="29">
                  <c:v>0.154873837907115</c:v>
                </c:pt>
                <c:pt idx="30">
                  <c:v>0.157737648081753</c:v>
                </c:pt>
                <c:pt idx="31">
                  <c:v>0.160601458256392</c:v>
                </c:pt>
                <c:pt idx="32">
                  <c:v>0.16346526843103</c:v>
                </c:pt>
                <c:pt idx="33">
                  <c:v>0.166329078605669</c:v>
                </c:pt>
                <c:pt idx="34">
                  <c:v>0.169192888780307</c:v>
                </c:pt>
                <c:pt idx="35">
                  <c:v>0.172056698954946</c:v>
                </c:pt>
                <c:pt idx="36">
                  <c:v>0.174920509129584</c:v>
                </c:pt>
                <c:pt idx="37">
                  <c:v>0.177784319304223</c:v>
                </c:pt>
                <c:pt idx="38">
                  <c:v>0.180648129478861</c:v>
                </c:pt>
                <c:pt idx="39">
                  <c:v>0.1835119396535</c:v>
                </c:pt>
                <c:pt idx="40">
                  <c:v>0.186375749828138</c:v>
                </c:pt>
                <c:pt idx="41">
                  <c:v>0.189239560002777</c:v>
                </c:pt>
                <c:pt idx="42">
                  <c:v>0.192103370177415</c:v>
                </c:pt>
                <c:pt idx="43">
                  <c:v>0.194967180352054</c:v>
                </c:pt>
                <c:pt idx="44">
                  <c:v>0.197830990526692</c:v>
                </c:pt>
                <c:pt idx="45">
                  <c:v>0.200694800701331</c:v>
                </c:pt>
                <c:pt idx="46">
                  <c:v>0.203558610875969</c:v>
                </c:pt>
                <c:pt idx="47">
                  <c:v>0.206422421050608</c:v>
                </c:pt>
                <c:pt idx="48">
                  <c:v>0.209286231225246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Selskapsobligasjoner!$FD$21:$FD$70</c:f>
              <c:numCache>
                <c:formatCode>General</c:formatCode>
                <c:ptCount val="50"/>
                <c:pt idx="0">
                  <c:v>0.0</c:v>
                </c:pt>
                <c:pt idx="1">
                  <c:v>0.0221140922355024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Selskapsobligasjoner!$FE$20</c:f>
              <c:strCache>
                <c:ptCount val="1"/>
                <c:pt idx="0">
                  <c:v>Statsobligasjoner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Selskapsobligasjoner!$FB$21:$FB$70</c:f>
              <c:numCache>
                <c:formatCode>0.00%</c:formatCode>
                <c:ptCount val="50"/>
                <c:pt idx="0">
                  <c:v>0.0718233428425108</c:v>
                </c:pt>
                <c:pt idx="1">
                  <c:v>0.0746871530171501</c:v>
                </c:pt>
                <c:pt idx="2">
                  <c:v>0.0775509631917923</c:v>
                </c:pt>
                <c:pt idx="3">
                  <c:v>0.0804147733664346</c:v>
                </c:pt>
                <c:pt idx="4">
                  <c:v>0.083278583541077</c:v>
                </c:pt>
                <c:pt idx="5">
                  <c:v>0.0861423937157193</c:v>
                </c:pt>
                <c:pt idx="6">
                  <c:v>0.0890062038903617</c:v>
                </c:pt>
                <c:pt idx="7">
                  <c:v>0.091870014065004</c:v>
                </c:pt>
                <c:pt idx="8">
                  <c:v>0.0947338242396462</c:v>
                </c:pt>
                <c:pt idx="9">
                  <c:v>0.0975976344142885</c:v>
                </c:pt>
                <c:pt idx="10">
                  <c:v>0.100461444588931</c:v>
                </c:pt>
                <c:pt idx="11">
                  <c:v>0.103325254763573</c:v>
                </c:pt>
                <c:pt idx="12">
                  <c:v>0.106189064938215</c:v>
                </c:pt>
                <c:pt idx="13">
                  <c:v>0.109052875112858</c:v>
                </c:pt>
                <c:pt idx="14">
                  <c:v>0.1119166852875</c:v>
                </c:pt>
                <c:pt idx="15">
                  <c:v>0.114780495462142</c:v>
                </c:pt>
                <c:pt idx="16">
                  <c:v>0.117644305636784</c:v>
                </c:pt>
                <c:pt idx="17">
                  <c:v>0.120508115811427</c:v>
                </c:pt>
                <c:pt idx="18">
                  <c:v>0.123371925986069</c:v>
                </c:pt>
                <c:pt idx="19">
                  <c:v>0.126235736160711</c:v>
                </c:pt>
                <c:pt idx="20">
                  <c:v>0.129099546335353</c:v>
                </c:pt>
                <c:pt idx="21">
                  <c:v>0.131963356509996</c:v>
                </c:pt>
                <c:pt idx="22">
                  <c:v>0.134827166684638</c:v>
                </c:pt>
                <c:pt idx="23">
                  <c:v>0.13769097685928</c:v>
                </c:pt>
                <c:pt idx="24">
                  <c:v>0.140554787033922</c:v>
                </c:pt>
                <c:pt idx="25">
                  <c:v>0.143418597208561</c:v>
                </c:pt>
                <c:pt idx="26">
                  <c:v>0.146282407383199</c:v>
                </c:pt>
                <c:pt idx="27">
                  <c:v>0.149146217557838</c:v>
                </c:pt>
                <c:pt idx="28">
                  <c:v>0.152010027732476</c:v>
                </c:pt>
                <c:pt idx="29">
                  <c:v>0.154873837907115</c:v>
                </c:pt>
                <c:pt idx="30">
                  <c:v>0.157737648081753</c:v>
                </c:pt>
                <c:pt idx="31">
                  <c:v>0.160601458256392</c:v>
                </c:pt>
                <c:pt idx="32">
                  <c:v>0.16346526843103</c:v>
                </c:pt>
                <c:pt idx="33">
                  <c:v>0.166329078605669</c:v>
                </c:pt>
                <c:pt idx="34">
                  <c:v>0.169192888780307</c:v>
                </c:pt>
                <c:pt idx="35">
                  <c:v>0.172056698954946</c:v>
                </c:pt>
                <c:pt idx="36">
                  <c:v>0.174920509129584</c:v>
                </c:pt>
                <c:pt idx="37">
                  <c:v>0.177784319304223</c:v>
                </c:pt>
                <c:pt idx="38">
                  <c:v>0.180648129478861</c:v>
                </c:pt>
                <c:pt idx="39">
                  <c:v>0.1835119396535</c:v>
                </c:pt>
                <c:pt idx="40">
                  <c:v>0.186375749828138</c:v>
                </c:pt>
                <c:pt idx="41">
                  <c:v>0.189239560002777</c:v>
                </c:pt>
                <c:pt idx="42">
                  <c:v>0.192103370177415</c:v>
                </c:pt>
                <c:pt idx="43">
                  <c:v>0.194967180352054</c:v>
                </c:pt>
                <c:pt idx="44">
                  <c:v>0.197830990526692</c:v>
                </c:pt>
                <c:pt idx="45">
                  <c:v>0.200694800701331</c:v>
                </c:pt>
                <c:pt idx="46">
                  <c:v>0.203558610875969</c:v>
                </c:pt>
                <c:pt idx="47">
                  <c:v>0.206422421050608</c:v>
                </c:pt>
                <c:pt idx="48">
                  <c:v>0.209286231225246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Selskapsobligasjoner!$FE$21:$FE$70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Selskapsobligasjoner!$FF$20</c:f>
              <c:strCache>
                <c:ptCount val="1"/>
                <c:pt idx="0">
                  <c:v>Selskapsobligasjoner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Selskapsobligasjoner!$FB$21:$FB$70</c:f>
              <c:numCache>
                <c:formatCode>0.00%</c:formatCode>
                <c:ptCount val="50"/>
                <c:pt idx="0">
                  <c:v>0.0718233428425108</c:v>
                </c:pt>
                <c:pt idx="1">
                  <c:v>0.0746871530171501</c:v>
                </c:pt>
                <c:pt idx="2">
                  <c:v>0.0775509631917923</c:v>
                </c:pt>
                <c:pt idx="3">
                  <c:v>0.0804147733664346</c:v>
                </c:pt>
                <c:pt idx="4">
                  <c:v>0.083278583541077</c:v>
                </c:pt>
                <c:pt idx="5">
                  <c:v>0.0861423937157193</c:v>
                </c:pt>
                <c:pt idx="6">
                  <c:v>0.0890062038903617</c:v>
                </c:pt>
                <c:pt idx="7">
                  <c:v>0.091870014065004</c:v>
                </c:pt>
                <c:pt idx="8">
                  <c:v>0.0947338242396462</c:v>
                </c:pt>
                <c:pt idx="9">
                  <c:v>0.0975976344142885</c:v>
                </c:pt>
                <c:pt idx="10">
                  <c:v>0.100461444588931</c:v>
                </c:pt>
                <c:pt idx="11">
                  <c:v>0.103325254763573</c:v>
                </c:pt>
                <c:pt idx="12">
                  <c:v>0.106189064938215</c:v>
                </c:pt>
                <c:pt idx="13">
                  <c:v>0.109052875112858</c:v>
                </c:pt>
                <c:pt idx="14">
                  <c:v>0.1119166852875</c:v>
                </c:pt>
                <c:pt idx="15">
                  <c:v>0.114780495462142</c:v>
                </c:pt>
                <c:pt idx="16">
                  <c:v>0.117644305636784</c:v>
                </c:pt>
                <c:pt idx="17">
                  <c:v>0.120508115811427</c:v>
                </c:pt>
                <c:pt idx="18">
                  <c:v>0.123371925986069</c:v>
                </c:pt>
                <c:pt idx="19">
                  <c:v>0.126235736160711</c:v>
                </c:pt>
                <c:pt idx="20">
                  <c:v>0.129099546335353</c:v>
                </c:pt>
                <c:pt idx="21">
                  <c:v>0.131963356509996</c:v>
                </c:pt>
                <c:pt idx="22">
                  <c:v>0.134827166684638</c:v>
                </c:pt>
                <c:pt idx="23">
                  <c:v>0.13769097685928</c:v>
                </c:pt>
                <c:pt idx="24">
                  <c:v>0.140554787033922</c:v>
                </c:pt>
                <c:pt idx="25">
                  <c:v>0.143418597208561</c:v>
                </c:pt>
                <c:pt idx="26">
                  <c:v>0.146282407383199</c:v>
                </c:pt>
                <c:pt idx="27">
                  <c:v>0.149146217557838</c:v>
                </c:pt>
                <c:pt idx="28">
                  <c:v>0.152010027732476</c:v>
                </c:pt>
                <c:pt idx="29">
                  <c:v>0.154873837907115</c:v>
                </c:pt>
                <c:pt idx="30">
                  <c:v>0.157737648081753</c:v>
                </c:pt>
                <c:pt idx="31">
                  <c:v>0.160601458256392</c:v>
                </c:pt>
                <c:pt idx="32">
                  <c:v>0.16346526843103</c:v>
                </c:pt>
                <c:pt idx="33">
                  <c:v>0.166329078605669</c:v>
                </c:pt>
                <c:pt idx="34">
                  <c:v>0.169192888780307</c:v>
                </c:pt>
                <c:pt idx="35">
                  <c:v>0.172056698954946</c:v>
                </c:pt>
                <c:pt idx="36">
                  <c:v>0.174920509129584</c:v>
                </c:pt>
                <c:pt idx="37">
                  <c:v>0.177784319304223</c:v>
                </c:pt>
                <c:pt idx="38">
                  <c:v>0.180648129478861</c:v>
                </c:pt>
                <c:pt idx="39">
                  <c:v>0.1835119396535</c:v>
                </c:pt>
                <c:pt idx="40">
                  <c:v>0.186375749828138</c:v>
                </c:pt>
                <c:pt idx="41">
                  <c:v>0.189239560002777</c:v>
                </c:pt>
                <c:pt idx="42">
                  <c:v>0.192103370177415</c:v>
                </c:pt>
                <c:pt idx="43">
                  <c:v>0.194967180352054</c:v>
                </c:pt>
                <c:pt idx="44">
                  <c:v>0.197830990526692</c:v>
                </c:pt>
                <c:pt idx="45">
                  <c:v>0.200694800701331</c:v>
                </c:pt>
                <c:pt idx="46">
                  <c:v>0.203558610875969</c:v>
                </c:pt>
                <c:pt idx="47">
                  <c:v>0.206422421050608</c:v>
                </c:pt>
                <c:pt idx="48">
                  <c:v>0.209286231225246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Selskapsobligasjoner!$FF$21:$FF$70</c:f>
              <c:numCache>
                <c:formatCode>General</c:formatCode>
                <c:ptCount val="50"/>
                <c:pt idx="0">
                  <c:v>0.400195178059502</c:v>
                </c:pt>
                <c:pt idx="1">
                  <c:v>0.392187696517045</c:v>
                </c:pt>
                <c:pt idx="2">
                  <c:v>0.388995155142589</c:v>
                </c:pt>
                <c:pt idx="3">
                  <c:v>0.391294459900829</c:v>
                </c:pt>
                <c:pt idx="4">
                  <c:v>0.39359376465907</c:v>
                </c:pt>
                <c:pt idx="5">
                  <c:v>0.395893069417311</c:v>
                </c:pt>
                <c:pt idx="6">
                  <c:v>0.39058723172507</c:v>
                </c:pt>
                <c:pt idx="7">
                  <c:v>0.382681521048393</c:v>
                </c:pt>
                <c:pt idx="8">
                  <c:v>0.374775810371717</c:v>
                </c:pt>
                <c:pt idx="9">
                  <c:v>0.366870099695041</c:v>
                </c:pt>
                <c:pt idx="10">
                  <c:v>0.358964389018364</c:v>
                </c:pt>
                <c:pt idx="11">
                  <c:v>0.351058678341687</c:v>
                </c:pt>
                <c:pt idx="12">
                  <c:v>0.347295201901286</c:v>
                </c:pt>
                <c:pt idx="13">
                  <c:v>0.354136748019588</c:v>
                </c:pt>
                <c:pt idx="14">
                  <c:v>0.360978294137889</c:v>
                </c:pt>
                <c:pt idx="15">
                  <c:v>0.36781984025619</c:v>
                </c:pt>
                <c:pt idx="16">
                  <c:v>0.374661386374491</c:v>
                </c:pt>
                <c:pt idx="17">
                  <c:v>0.381502932492792</c:v>
                </c:pt>
                <c:pt idx="18">
                  <c:v>0.388344478611093</c:v>
                </c:pt>
                <c:pt idx="19">
                  <c:v>0.395186024729394</c:v>
                </c:pt>
                <c:pt idx="20">
                  <c:v>0.402027570847695</c:v>
                </c:pt>
                <c:pt idx="21">
                  <c:v>0.408869116965997</c:v>
                </c:pt>
                <c:pt idx="22">
                  <c:v>0.415710663084297</c:v>
                </c:pt>
                <c:pt idx="23">
                  <c:v>0.422552209202598</c:v>
                </c:pt>
                <c:pt idx="24">
                  <c:v>0.4293937553209</c:v>
                </c:pt>
                <c:pt idx="25">
                  <c:v>0.412456937495669</c:v>
                </c:pt>
                <c:pt idx="26">
                  <c:v>0.39527123176671</c:v>
                </c:pt>
                <c:pt idx="27">
                  <c:v>0.378085526037751</c:v>
                </c:pt>
                <c:pt idx="28">
                  <c:v>0.360899820308791</c:v>
                </c:pt>
                <c:pt idx="29">
                  <c:v>0.343714114579832</c:v>
                </c:pt>
                <c:pt idx="30">
                  <c:v>0.326528408850872</c:v>
                </c:pt>
                <c:pt idx="31">
                  <c:v>0.309342703121913</c:v>
                </c:pt>
                <c:pt idx="32">
                  <c:v>0.292156997392953</c:v>
                </c:pt>
                <c:pt idx="33">
                  <c:v>0.274971291663993</c:v>
                </c:pt>
                <c:pt idx="34">
                  <c:v>0.257785585935034</c:v>
                </c:pt>
                <c:pt idx="35">
                  <c:v>0.240599880206075</c:v>
                </c:pt>
                <c:pt idx="36">
                  <c:v>0.223414174477115</c:v>
                </c:pt>
                <c:pt idx="37">
                  <c:v>0.206228468748156</c:v>
                </c:pt>
                <c:pt idx="38">
                  <c:v>0.189042763019196</c:v>
                </c:pt>
                <c:pt idx="39">
                  <c:v>0.171857057290237</c:v>
                </c:pt>
                <c:pt idx="40">
                  <c:v>0.154671351561277</c:v>
                </c:pt>
                <c:pt idx="41">
                  <c:v>0.137485645832318</c:v>
                </c:pt>
                <c:pt idx="42">
                  <c:v>0.120299940103359</c:v>
                </c:pt>
                <c:pt idx="43">
                  <c:v>0.103114234374399</c:v>
                </c:pt>
                <c:pt idx="44">
                  <c:v>0.0859285286454396</c:v>
                </c:pt>
                <c:pt idx="45">
                  <c:v>0.0687428229164802</c:v>
                </c:pt>
                <c:pt idx="46">
                  <c:v>0.0515571171875214</c:v>
                </c:pt>
                <c:pt idx="47">
                  <c:v>0.0343714114585617</c:v>
                </c:pt>
                <c:pt idx="48">
                  <c:v>0.017185705729602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Selskapsobligasjoner!$FG$20</c:f>
              <c:strCache>
                <c:ptCount val="1"/>
                <c:pt idx="0">
                  <c:v>Handel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Selskapsobligasjoner!$FB$21:$FB$70</c:f>
              <c:numCache>
                <c:formatCode>0.00%</c:formatCode>
                <c:ptCount val="50"/>
                <c:pt idx="0">
                  <c:v>0.0718233428425108</c:v>
                </c:pt>
                <c:pt idx="1">
                  <c:v>0.0746871530171501</c:v>
                </c:pt>
                <c:pt idx="2">
                  <c:v>0.0775509631917923</c:v>
                </c:pt>
                <c:pt idx="3">
                  <c:v>0.0804147733664346</c:v>
                </c:pt>
                <c:pt idx="4">
                  <c:v>0.083278583541077</c:v>
                </c:pt>
                <c:pt idx="5">
                  <c:v>0.0861423937157193</c:v>
                </c:pt>
                <c:pt idx="6">
                  <c:v>0.0890062038903617</c:v>
                </c:pt>
                <c:pt idx="7">
                  <c:v>0.091870014065004</c:v>
                </c:pt>
                <c:pt idx="8">
                  <c:v>0.0947338242396462</c:v>
                </c:pt>
                <c:pt idx="9">
                  <c:v>0.0975976344142885</c:v>
                </c:pt>
                <c:pt idx="10">
                  <c:v>0.100461444588931</c:v>
                </c:pt>
                <c:pt idx="11">
                  <c:v>0.103325254763573</c:v>
                </c:pt>
                <c:pt idx="12">
                  <c:v>0.106189064938215</c:v>
                </c:pt>
                <c:pt idx="13">
                  <c:v>0.109052875112858</c:v>
                </c:pt>
                <c:pt idx="14">
                  <c:v>0.1119166852875</c:v>
                </c:pt>
                <c:pt idx="15">
                  <c:v>0.114780495462142</c:v>
                </c:pt>
                <c:pt idx="16">
                  <c:v>0.117644305636784</c:v>
                </c:pt>
                <c:pt idx="17">
                  <c:v>0.120508115811427</c:v>
                </c:pt>
                <c:pt idx="18">
                  <c:v>0.123371925986069</c:v>
                </c:pt>
                <c:pt idx="19">
                  <c:v>0.126235736160711</c:v>
                </c:pt>
                <c:pt idx="20">
                  <c:v>0.129099546335353</c:v>
                </c:pt>
                <c:pt idx="21">
                  <c:v>0.131963356509996</c:v>
                </c:pt>
                <c:pt idx="22">
                  <c:v>0.134827166684638</c:v>
                </c:pt>
                <c:pt idx="23">
                  <c:v>0.13769097685928</c:v>
                </c:pt>
                <c:pt idx="24">
                  <c:v>0.140554787033922</c:v>
                </c:pt>
                <c:pt idx="25">
                  <c:v>0.143418597208561</c:v>
                </c:pt>
                <c:pt idx="26">
                  <c:v>0.146282407383199</c:v>
                </c:pt>
                <c:pt idx="27">
                  <c:v>0.149146217557838</c:v>
                </c:pt>
                <c:pt idx="28">
                  <c:v>0.152010027732476</c:v>
                </c:pt>
                <c:pt idx="29">
                  <c:v>0.154873837907115</c:v>
                </c:pt>
                <c:pt idx="30">
                  <c:v>0.157737648081753</c:v>
                </c:pt>
                <c:pt idx="31">
                  <c:v>0.160601458256392</c:v>
                </c:pt>
                <c:pt idx="32">
                  <c:v>0.16346526843103</c:v>
                </c:pt>
                <c:pt idx="33">
                  <c:v>0.166329078605669</c:v>
                </c:pt>
                <c:pt idx="34">
                  <c:v>0.169192888780307</c:v>
                </c:pt>
                <c:pt idx="35">
                  <c:v>0.172056698954946</c:v>
                </c:pt>
                <c:pt idx="36">
                  <c:v>0.174920509129584</c:v>
                </c:pt>
                <c:pt idx="37">
                  <c:v>0.177784319304223</c:v>
                </c:pt>
                <c:pt idx="38">
                  <c:v>0.180648129478861</c:v>
                </c:pt>
                <c:pt idx="39">
                  <c:v>0.1835119396535</c:v>
                </c:pt>
                <c:pt idx="40">
                  <c:v>0.186375749828138</c:v>
                </c:pt>
                <c:pt idx="41">
                  <c:v>0.189239560002777</c:v>
                </c:pt>
                <c:pt idx="42">
                  <c:v>0.192103370177415</c:v>
                </c:pt>
                <c:pt idx="43">
                  <c:v>0.194967180352054</c:v>
                </c:pt>
                <c:pt idx="44">
                  <c:v>0.197830990526692</c:v>
                </c:pt>
                <c:pt idx="45">
                  <c:v>0.200694800701331</c:v>
                </c:pt>
                <c:pt idx="46">
                  <c:v>0.203558610875969</c:v>
                </c:pt>
                <c:pt idx="47">
                  <c:v>0.206422421050608</c:v>
                </c:pt>
                <c:pt idx="48">
                  <c:v>0.209286231225246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Selskapsobligasjoner!$FG$21:$FG$70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0.0461167247284722</c:v>
                </c:pt>
                <c:pt idx="7">
                  <c:v>0.107998785548002</c:v>
                </c:pt>
                <c:pt idx="8">
                  <c:v>0.16988084636753</c:v>
                </c:pt>
                <c:pt idx="9">
                  <c:v>0.231762907187062</c:v>
                </c:pt>
                <c:pt idx="10">
                  <c:v>0.293644968006592</c:v>
                </c:pt>
                <c:pt idx="11">
                  <c:v>0.355527028826124</c:v>
                </c:pt>
                <c:pt idx="12">
                  <c:v>0.390886049501628</c:v>
                </c:pt>
                <c:pt idx="13">
                  <c:v>0.358340305982528</c:v>
                </c:pt>
                <c:pt idx="14">
                  <c:v>0.325794562463431</c:v>
                </c:pt>
                <c:pt idx="15">
                  <c:v>0.293248818944334</c:v>
                </c:pt>
                <c:pt idx="16">
                  <c:v>0.260703075425235</c:v>
                </c:pt>
                <c:pt idx="17">
                  <c:v>0.228157331906137</c:v>
                </c:pt>
                <c:pt idx="18">
                  <c:v>0.195611588387039</c:v>
                </c:pt>
                <c:pt idx="19">
                  <c:v>0.163065844867941</c:v>
                </c:pt>
                <c:pt idx="20">
                  <c:v>0.130520101348843</c:v>
                </c:pt>
                <c:pt idx="21">
                  <c:v>0.0979743578297442</c:v>
                </c:pt>
                <c:pt idx="22">
                  <c:v>0.0654286143106474</c:v>
                </c:pt>
                <c:pt idx="23">
                  <c:v>0.0328828707915498</c:v>
                </c:pt>
                <c:pt idx="24">
                  <c:v>0.000337127272451346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Selskapsobligasjoner!$FH$20</c:f>
              <c:strCache>
                <c:ptCount val="1"/>
                <c:pt idx="0">
                  <c:v>Kontor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Selskapsobligasjoner!$FB$21:$FB$70</c:f>
              <c:numCache>
                <c:formatCode>0.00%</c:formatCode>
                <c:ptCount val="50"/>
                <c:pt idx="0">
                  <c:v>0.0718233428425108</c:v>
                </c:pt>
                <c:pt idx="1">
                  <c:v>0.0746871530171501</c:v>
                </c:pt>
                <c:pt idx="2">
                  <c:v>0.0775509631917923</c:v>
                </c:pt>
                <c:pt idx="3">
                  <c:v>0.0804147733664346</c:v>
                </c:pt>
                <c:pt idx="4">
                  <c:v>0.083278583541077</c:v>
                </c:pt>
                <c:pt idx="5">
                  <c:v>0.0861423937157193</c:v>
                </c:pt>
                <c:pt idx="6">
                  <c:v>0.0890062038903617</c:v>
                </c:pt>
                <c:pt idx="7">
                  <c:v>0.091870014065004</c:v>
                </c:pt>
                <c:pt idx="8">
                  <c:v>0.0947338242396462</c:v>
                </c:pt>
                <c:pt idx="9">
                  <c:v>0.0975976344142885</c:v>
                </c:pt>
                <c:pt idx="10">
                  <c:v>0.100461444588931</c:v>
                </c:pt>
                <c:pt idx="11">
                  <c:v>0.103325254763573</c:v>
                </c:pt>
                <c:pt idx="12">
                  <c:v>0.106189064938215</c:v>
                </c:pt>
                <c:pt idx="13">
                  <c:v>0.109052875112858</c:v>
                </c:pt>
                <c:pt idx="14">
                  <c:v>0.1119166852875</c:v>
                </c:pt>
                <c:pt idx="15">
                  <c:v>0.114780495462142</c:v>
                </c:pt>
                <c:pt idx="16">
                  <c:v>0.117644305636784</c:v>
                </c:pt>
                <c:pt idx="17">
                  <c:v>0.120508115811427</c:v>
                </c:pt>
                <c:pt idx="18">
                  <c:v>0.123371925986069</c:v>
                </c:pt>
                <c:pt idx="19">
                  <c:v>0.126235736160711</c:v>
                </c:pt>
                <c:pt idx="20">
                  <c:v>0.129099546335353</c:v>
                </c:pt>
                <c:pt idx="21">
                  <c:v>0.131963356509996</c:v>
                </c:pt>
                <c:pt idx="22">
                  <c:v>0.134827166684638</c:v>
                </c:pt>
                <c:pt idx="23">
                  <c:v>0.13769097685928</c:v>
                </c:pt>
                <c:pt idx="24">
                  <c:v>0.140554787033922</c:v>
                </c:pt>
                <c:pt idx="25">
                  <c:v>0.143418597208561</c:v>
                </c:pt>
                <c:pt idx="26">
                  <c:v>0.146282407383199</c:v>
                </c:pt>
                <c:pt idx="27">
                  <c:v>0.149146217557838</c:v>
                </c:pt>
                <c:pt idx="28">
                  <c:v>0.152010027732476</c:v>
                </c:pt>
                <c:pt idx="29">
                  <c:v>0.154873837907115</c:v>
                </c:pt>
                <c:pt idx="30">
                  <c:v>0.157737648081753</c:v>
                </c:pt>
                <c:pt idx="31">
                  <c:v>0.160601458256392</c:v>
                </c:pt>
                <c:pt idx="32">
                  <c:v>0.16346526843103</c:v>
                </c:pt>
                <c:pt idx="33">
                  <c:v>0.166329078605669</c:v>
                </c:pt>
                <c:pt idx="34">
                  <c:v>0.169192888780307</c:v>
                </c:pt>
                <c:pt idx="35">
                  <c:v>0.172056698954946</c:v>
                </c:pt>
                <c:pt idx="36">
                  <c:v>0.174920509129584</c:v>
                </c:pt>
                <c:pt idx="37">
                  <c:v>0.177784319304223</c:v>
                </c:pt>
                <c:pt idx="38">
                  <c:v>0.180648129478861</c:v>
                </c:pt>
                <c:pt idx="39">
                  <c:v>0.1835119396535</c:v>
                </c:pt>
                <c:pt idx="40">
                  <c:v>0.186375749828138</c:v>
                </c:pt>
                <c:pt idx="41">
                  <c:v>0.189239560002777</c:v>
                </c:pt>
                <c:pt idx="42">
                  <c:v>0.192103370177415</c:v>
                </c:pt>
                <c:pt idx="43">
                  <c:v>0.194967180352054</c:v>
                </c:pt>
                <c:pt idx="44">
                  <c:v>0.197830990526692</c:v>
                </c:pt>
                <c:pt idx="45">
                  <c:v>0.200694800701331</c:v>
                </c:pt>
                <c:pt idx="46">
                  <c:v>0.203558610875969</c:v>
                </c:pt>
                <c:pt idx="47">
                  <c:v>0.206422421050608</c:v>
                </c:pt>
                <c:pt idx="48">
                  <c:v>0.209286231225246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Selskapsobligasjoner!$FH$21:$FH$70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Selskapsobligasjoner!$FI$20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Selskapsobligasjoner!$FB$21:$FB$70</c:f>
              <c:numCache>
                <c:formatCode>0.00%</c:formatCode>
                <c:ptCount val="50"/>
                <c:pt idx="0">
                  <c:v>0.0718233428425108</c:v>
                </c:pt>
                <c:pt idx="1">
                  <c:v>0.0746871530171501</c:v>
                </c:pt>
                <c:pt idx="2">
                  <c:v>0.0775509631917923</c:v>
                </c:pt>
                <c:pt idx="3">
                  <c:v>0.0804147733664346</c:v>
                </c:pt>
                <c:pt idx="4">
                  <c:v>0.083278583541077</c:v>
                </c:pt>
                <c:pt idx="5">
                  <c:v>0.0861423937157193</c:v>
                </c:pt>
                <c:pt idx="6">
                  <c:v>0.0890062038903617</c:v>
                </c:pt>
                <c:pt idx="7">
                  <c:v>0.091870014065004</c:v>
                </c:pt>
                <c:pt idx="8">
                  <c:v>0.0947338242396462</c:v>
                </c:pt>
                <c:pt idx="9">
                  <c:v>0.0975976344142885</c:v>
                </c:pt>
                <c:pt idx="10">
                  <c:v>0.100461444588931</c:v>
                </c:pt>
                <c:pt idx="11">
                  <c:v>0.103325254763573</c:v>
                </c:pt>
                <c:pt idx="12">
                  <c:v>0.106189064938215</c:v>
                </c:pt>
                <c:pt idx="13">
                  <c:v>0.109052875112858</c:v>
                </c:pt>
                <c:pt idx="14">
                  <c:v>0.1119166852875</c:v>
                </c:pt>
                <c:pt idx="15">
                  <c:v>0.114780495462142</c:v>
                </c:pt>
                <c:pt idx="16">
                  <c:v>0.117644305636784</c:v>
                </c:pt>
                <c:pt idx="17">
                  <c:v>0.120508115811427</c:v>
                </c:pt>
                <c:pt idx="18">
                  <c:v>0.123371925986069</c:v>
                </c:pt>
                <c:pt idx="19">
                  <c:v>0.126235736160711</c:v>
                </c:pt>
                <c:pt idx="20">
                  <c:v>0.129099546335353</c:v>
                </c:pt>
                <c:pt idx="21">
                  <c:v>0.131963356509996</c:v>
                </c:pt>
                <c:pt idx="22">
                  <c:v>0.134827166684638</c:v>
                </c:pt>
                <c:pt idx="23">
                  <c:v>0.13769097685928</c:v>
                </c:pt>
                <c:pt idx="24">
                  <c:v>0.140554787033922</c:v>
                </c:pt>
                <c:pt idx="25">
                  <c:v>0.143418597208561</c:v>
                </c:pt>
                <c:pt idx="26">
                  <c:v>0.146282407383199</c:v>
                </c:pt>
                <c:pt idx="27">
                  <c:v>0.149146217557838</c:v>
                </c:pt>
                <c:pt idx="28">
                  <c:v>0.152010027732476</c:v>
                </c:pt>
                <c:pt idx="29">
                  <c:v>0.154873837907115</c:v>
                </c:pt>
                <c:pt idx="30">
                  <c:v>0.157737648081753</c:v>
                </c:pt>
                <c:pt idx="31">
                  <c:v>0.160601458256392</c:v>
                </c:pt>
                <c:pt idx="32">
                  <c:v>0.16346526843103</c:v>
                </c:pt>
                <c:pt idx="33">
                  <c:v>0.166329078605669</c:v>
                </c:pt>
                <c:pt idx="34">
                  <c:v>0.169192888780307</c:v>
                </c:pt>
                <c:pt idx="35">
                  <c:v>0.172056698954946</c:v>
                </c:pt>
                <c:pt idx="36">
                  <c:v>0.174920509129584</c:v>
                </c:pt>
                <c:pt idx="37">
                  <c:v>0.177784319304223</c:v>
                </c:pt>
                <c:pt idx="38">
                  <c:v>0.180648129478861</c:v>
                </c:pt>
                <c:pt idx="39">
                  <c:v>0.1835119396535</c:v>
                </c:pt>
                <c:pt idx="40">
                  <c:v>0.186375749828138</c:v>
                </c:pt>
                <c:pt idx="41">
                  <c:v>0.189239560002777</c:v>
                </c:pt>
                <c:pt idx="42">
                  <c:v>0.192103370177415</c:v>
                </c:pt>
                <c:pt idx="43">
                  <c:v>0.194967180352054</c:v>
                </c:pt>
                <c:pt idx="44">
                  <c:v>0.197830990526692</c:v>
                </c:pt>
                <c:pt idx="45">
                  <c:v>0.200694800701331</c:v>
                </c:pt>
                <c:pt idx="46">
                  <c:v>0.203558610875969</c:v>
                </c:pt>
                <c:pt idx="47">
                  <c:v>0.206422421050608</c:v>
                </c:pt>
                <c:pt idx="48">
                  <c:v>0.209286231225246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Selskapsobligasjoner!$FI$21:$FI$70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Selskapsobligasjoner!$FJ$20</c:f>
              <c:strCache>
                <c:ptCount val="1"/>
                <c:pt idx="0">
                  <c:v>Andre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Selskapsobligasjoner!$FB$21:$FB$70</c:f>
              <c:numCache>
                <c:formatCode>0.00%</c:formatCode>
                <c:ptCount val="50"/>
                <c:pt idx="0">
                  <c:v>0.0718233428425108</c:v>
                </c:pt>
                <c:pt idx="1">
                  <c:v>0.0746871530171501</c:v>
                </c:pt>
                <c:pt idx="2">
                  <c:v>0.0775509631917923</c:v>
                </c:pt>
                <c:pt idx="3">
                  <c:v>0.0804147733664346</c:v>
                </c:pt>
                <c:pt idx="4">
                  <c:v>0.083278583541077</c:v>
                </c:pt>
                <c:pt idx="5">
                  <c:v>0.0861423937157193</c:v>
                </c:pt>
                <c:pt idx="6">
                  <c:v>0.0890062038903617</c:v>
                </c:pt>
                <c:pt idx="7">
                  <c:v>0.091870014065004</c:v>
                </c:pt>
                <c:pt idx="8">
                  <c:v>0.0947338242396462</c:v>
                </c:pt>
                <c:pt idx="9">
                  <c:v>0.0975976344142885</c:v>
                </c:pt>
                <c:pt idx="10">
                  <c:v>0.100461444588931</c:v>
                </c:pt>
                <c:pt idx="11">
                  <c:v>0.103325254763573</c:v>
                </c:pt>
                <c:pt idx="12">
                  <c:v>0.106189064938215</c:v>
                </c:pt>
                <c:pt idx="13">
                  <c:v>0.109052875112858</c:v>
                </c:pt>
                <c:pt idx="14">
                  <c:v>0.1119166852875</c:v>
                </c:pt>
                <c:pt idx="15">
                  <c:v>0.114780495462142</c:v>
                </c:pt>
                <c:pt idx="16">
                  <c:v>0.117644305636784</c:v>
                </c:pt>
                <c:pt idx="17">
                  <c:v>0.120508115811427</c:v>
                </c:pt>
                <c:pt idx="18">
                  <c:v>0.123371925986069</c:v>
                </c:pt>
                <c:pt idx="19">
                  <c:v>0.126235736160711</c:v>
                </c:pt>
                <c:pt idx="20">
                  <c:v>0.129099546335353</c:v>
                </c:pt>
                <c:pt idx="21">
                  <c:v>0.131963356509996</c:v>
                </c:pt>
                <c:pt idx="22">
                  <c:v>0.134827166684638</c:v>
                </c:pt>
                <c:pt idx="23">
                  <c:v>0.13769097685928</c:v>
                </c:pt>
                <c:pt idx="24">
                  <c:v>0.140554787033922</c:v>
                </c:pt>
                <c:pt idx="25">
                  <c:v>0.143418597208561</c:v>
                </c:pt>
                <c:pt idx="26">
                  <c:v>0.146282407383199</c:v>
                </c:pt>
                <c:pt idx="27">
                  <c:v>0.149146217557838</c:v>
                </c:pt>
                <c:pt idx="28">
                  <c:v>0.152010027732476</c:v>
                </c:pt>
                <c:pt idx="29">
                  <c:v>0.154873837907115</c:v>
                </c:pt>
                <c:pt idx="30">
                  <c:v>0.157737648081753</c:v>
                </c:pt>
                <c:pt idx="31">
                  <c:v>0.160601458256392</c:v>
                </c:pt>
                <c:pt idx="32">
                  <c:v>0.16346526843103</c:v>
                </c:pt>
                <c:pt idx="33">
                  <c:v>0.166329078605669</c:v>
                </c:pt>
                <c:pt idx="34">
                  <c:v>0.169192888780307</c:v>
                </c:pt>
                <c:pt idx="35">
                  <c:v>0.172056698954946</c:v>
                </c:pt>
                <c:pt idx="36">
                  <c:v>0.174920509129584</c:v>
                </c:pt>
                <c:pt idx="37">
                  <c:v>0.177784319304223</c:v>
                </c:pt>
                <c:pt idx="38">
                  <c:v>0.180648129478861</c:v>
                </c:pt>
                <c:pt idx="39">
                  <c:v>0.1835119396535</c:v>
                </c:pt>
                <c:pt idx="40">
                  <c:v>0.186375749828138</c:v>
                </c:pt>
                <c:pt idx="41">
                  <c:v>0.189239560002777</c:v>
                </c:pt>
                <c:pt idx="42">
                  <c:v>0.192103370177415</c:v>
                </c:pt>
                <c:pt idx="43">
                  <c:v>0.194967180352054</c:v>
                </c:pt>
                <c:pt idx="44">
                  <c:v>0.197830990526692</c:v>
                </c:pt>
                <c:pt idx="45">
                  <c:v>0.200694800701331</c:v>
                </c:pt>
                <c:pt idx="46">
                  <c:v>0.203558610875969</c:v>
                </c:pt>
                <c:pt idx="47">
                  <c:v>0.206422421050608</c:v>
                </c:pt>
                <c:pt idx="48">
                  <c:v>0.209286231225246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Selskapsobligasjoner!$FJ$21:$FJ$70</c:f>
              <c:numCache>
                <c:formatCode>General</c:formatCode>
                <c:ptCount val="50"/>
                <c:pt idx="0">
                  <c:v>0.59980482194049</c:v>
                </c:pt>
                <c:pt idx="1">
                  <c:v>0.583185054423769</c:v>
                </c:pt>
                <c:pt idx="2">
                  <c:v>0.568353878038856</c:v>
                </c:pt>
                <c:pt idx="3">
                  <c:v>0.541906521607398</c:v>
                </c:pt>
                <c:pt idx="4">
                  <c:v>0.515459165175938</c:v>
                </c:pt>
                <c:pt idx="5">
                  <c:v>0.489011808744478</c:v>
                </c:pt>
                <c:pt idx="6">
                  <c:v>0.426675558243643</c:v>
                </c:pt>
                <c:pt idx="7">
                  <c:v>0.352070429580461</c:v>
                </c:pt>
                <c:pt idx="8">
                  <c:v>0.277465300917282</c:v>
                </c:pt>
                <c:pt idx="9">
                  <c:v>0.202860172254099</c:v>
                </c:pt>
                <c:pt idx="10">
                  <c:v>0.128255043590917</c:v>
                </c:pt>
                <c:pt idx="11">
                  <c:v>0.0536499149277324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2087015040"/>
        <c:axId val="-2087009040"/>
      </c:barChart>
      <c:catAx>
        <c:axId val="-2087015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87009040"/>
        <c:crosses val="autoZero"/>
        <c:auto val="1"/>
        <c:lblAlgn val="ctr"/>
        <c:lblOffset val="100"/>
        <c:tickLblSkip val="7"/>
        <c:noMultiLvlLbl val="0"/>
      </c:catAx>
      <c:valAx>
        <c:axId val="-20870090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Andel</a:t>
                </a:r>
                <a:r>
                  <a:rPr lang="nb-NO" baseline="0"/>
                  <a:t> av porteføljen</a:t>
                </a:r>
                <a:endParaRPr lang="nb-N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87015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Ujustert Sverige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'Tabell 5-6,7'!$D$35</c:f>
              <c:strCache>
                <c:ptCount val="1"/>
                <c:pt idx="0">
                  <c:v>Retail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'Tabell 5-6,7'!$C$36:$C$64</c:f>
              <c:numCache>
                <c:formatCode>General</c:formatCode>
                <c:ptCount val="29"/>
                <c:pt idx="0">
                  <c:v>1984.0</c:v>
                </c:pt>
                <c:pt idx="1">
                  <c:v>1985.0</c:v>
                </c:pt>
                <c:pt idx="2">
                  <c:v>1986.0</c:v>
                </c:pt>
                <c:pt idx="3">
                  <c:v>1987.0</c:v>
                </c:pt>
                <c:pt idx="4">
                  <c:v>1988.0</c:v>
                </c:pt>
                <c:pt idx="5">
                  <c:v>1989.0</c:v>
                </c:pt>
                <c:pt idx="6">
                  <c:v>1990.0</c:v>
                </c:pt>
                <c:pt idx="7">
                  <c:v>1991.0</c:v>
                </c:pt>
                <c:pt idx="8">
                  <c:v>1992.0</c:v>
                </c:pt>
                <c:pt idx="9">
                  <c:v>1993.0</c:v>
                </c:pt>
                <c:pt idx="10">
                  <c:v>1994.0</c:v>
                </c:pt>
                <c:pt idx="11">
                  <c:v>1995.0</c:v>
                </c:pt>
                <c:pt idx="12">
                  <c:v>1996.0</c:v>
                </c:pt>
                <c:pt idx="13">
                  <c:v>1997.0</c:v>
                </c:pt>
                <c:pt idx="14">
                  <c:v>1998.0</c:v>
                </c:pt>
                <c:pt idx="15">
                  <c:v>1999.0</c:v>
                </c:pt>
                <c:pt idx="16">
                  <c:v>2000.0</c:v>
                </c:pt>
                <c:pt idx="17">
                  <c:v>2001.0</c:v>
                </c:pt>
                <c:pt idx="18">
                  <c:v>2002.0</c:v>
                </c:pt>
                <c:pt idx="19">
                  <c:v>2003.0</c:v>
                </c:pt>
                <c:pt idx="20">
                  <c:v>2004.0</c:v>
                </c:pt>
                <c:pt idx="21">
                  <c:v>2005.0</c:v>
                </c:pt>
                <c:pt idx="22">
                  <c:v>2006.0</c:v>
                </c:pt>
                <c:pt idx="23">
                  <c:v>2007.0</c:v>
                </c:pt>
                <c:pt idx="24">
                  <c:v>2008.0</c:v>
                </c:pt>
                <c:pt idx="25">
                  <c:v>2009.0</c:v>
                </c:pt>
                <c:pt idx="26">
                  <c:v>2010.0</c:v>
                </c:pt>
                <c:pt idx="27">
                  <c:v>2011.0</c:v>
                </c:pt>
                <c:pt idx="28">
                  <c:v>2012.0</c:v>
                </c:pt>
              </c:numCache>
            </c:numRef>
          </c:xVal>
          <c:yVal>
            <c:numRef>
              <c:f>'Tabell 5-6,7'!$D$36:$D$64</c:f>
              <c:numCache>
                <c:formatCode>General</c:formatCode>
                <c:ptCount val="29"/>
                <c:pt idx="0">
                  <c:v>0.1422973</c:v>
                </c:pt>
                <c:pt idx="1">
                  <c:v>0.1586213</c:v>
                </c:pt>
                <c:pt idx="2">
                  <c:v>0.1930851</c:v>
                </c:pt>
                <c:pt idx="3">
                  <c:v>0.3161643</c:v>
                </c:pt>
                <c:pt idx="4">
                  <c:v>0.2910697</c:v>
                </c:pt>
                <c:pt idx="5">
                  <c:v>0.2624839</c:v>
                </c:pt>
                <c:pt idx="6">
                  <c:v>0.0562035</c:v>
                </c:pt>
                <c:pt idx="7">
                  <c:v>-0.1784816</c:v>
                </c:pt>
                <c:pt idx="8">
                  <c:v>-0.0732163</c:v>
                </c:pt>
                <c:pt idx="9">
                  <c:v>0.0311145</c:v>
                </c:pt>
                <c:pt idx="10">
                  <c:v>0.0685249</c:v>
                </c:pt>
                <c:pt idx="11">
                  <c:v>0.0888606</c:v>
                </c:pt>
                <c:pt idx="12">
                  <c:v>0.0467036</c:v>
                </c:pt>
                <c:pt idx="13">
                  <c:v>0.086969</c:v>
                </c:pt>
                <c:pt idx="14">
                  <c:v>0.1188457</c:v>
                </c:pt>
                <c:pt idx="15">
                  <c:v>0.1538665</c:v>
                </c:pt>
                <c:pt idx="16">
                  <c:v>0.1417731</c:v>
                </c:pt>
                <c:pt idx="17">
                  <c:v>0.0750219</c:v>
                </c:pt>
                <c:pt idx="18">
                  <c:v>0.0703512</c:v>
                </c:pt>
                <c:pt idx="19">
                  <c:v>0.050418</c:v>
                </c:pt>
                <c:pt idx="20">
                  <c:v>0.0812995</c:v>
                </c:pt>
                <c:pt idx="21">
                  <c:v>0.1674582</c:v>
                </c:pt>
                <c:pt idx="22">
                  <c:v>0.1799454</c:v>
                </c:pt>
                <c:pt idx="23">
                  <c:v>0.1652027</c:v>
                </c:pt>
                <c:pt idx="24">
                  <c:v>-0.0353446</c:v>
                </c:pt>
                <c:pt idx="25">
                  <c:v>0.0102585</c:v>
                </c:pt>
                <c:pt idx="26">
                  <c:v>0.0875894</c:v>
                </c:pt>
                <c:pt idx="27">
                  <c:v>0.1048302</c:v>
                </c:pt>
                <c:pt idx="28">
                  <c:v>0.0592672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'Tabell 5-6,7'!$E$35</c:f>
              <c:strCache>
                <c:ptCount val="1"/>
                <c:pt idx="0">
                  <c:v>Office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'Tabell 5-6,7'!$C$36:$C$64</c:f>
              <c:numCache>
                <c:formatCode>General</c:formatCode>
                <c:ptCount val="29"/>
                <c:pt idx="0">
                  <c:v>1984.0</c:v>
                </c:pt>
                <c:pt idx="1">
                  <c:v>1985.0</c:v>
                </c:pt>
                <c:pt idx="2">
                  <c:v>1986.0</c:v>
                </c:pt>
                <c:pt idx="3">
                  <c:v>1987.0</c:v>
                </c:pt>
                <c:pt idx="4">
                  <c:v>1988.0</c:v>
                </c:pt>
                <c:pt idx="5">
                  <c:v>1989.0</c:v>
                </c:pt>
                <c:pt idx="6">
                  <c:v>1990.0</c:v>
                </c:pt>
                <c:pt idx="7">
                  <c:v>1991.0</c:v>
                </c:pt>
                <c:pt idx="8">
                  <c:v>1992.0</c:v>
                </c:pt>
                <c:pt idx="9">
                  <c:v>1993.0</c:v>
                </c:pt>
                <c:pt idx="10">
                  <c:v>1994.0</c:v>
                </c:pt>
                <c:pt idx="11">
                  <c:v>1995.0</c:v>
                </c:pt>
                <c:pt idx="12">
                  <c:v>1996.0</c:v>
                </c:pt>
                <c:pt idx="13">
                  <c:v>1997.0</c:v>
                </c:pt>
                <c:pt idx="14">
                  <c:v>1998.0</c:v>
                </c:pt>
                <c:pt idx="15">
                  <c:v>1999.0</c:v>
                </c:pt>
                <c:pt idx="16">
                  <c:v>2000.0</c:v>
                </c:pt>
                <c:pt idx="17">
                  <c:v>2001.0</c:v>
                </c:pt>
                <c:pt idx="18">
                  <c:v>2002.0</c:v>
                </c:pt>
                <c:pt idx="19">
                  <c:v>2003.0</c:v>
                </c:pt>
                <c:pt idx="20">
                  <c:v>2004.0</c:v>
                </c:pt>
                <c:pt idx="21">
                  <c:v>2005.0</c:v>
                </c:pt>
                <c:pt idx="22">
                  <c:v>2006.0</c:v>
                </c:pt>
                <c:pt idx="23">
                  <c:v>2007.0</c:v>
                </c:pt>
                <c:pt idx="24">
                  <c:v>2008.0</c:v>
                </c:pt>
                <c:pt idx="25">
                  <c:v>2009.0</c:v>
                </c:pt>
                <c:pt idx="26">
                  <c:v>2010.0</c:v>
                </c:pt>
                <c:pt idx="27">
                  <c:v>2011.0</c:v>
                </c:pt>
                <c:pt idx="28">
                  <c:v>2012.0</c:v>
                </c:pt>
              </c:numCache>
            </c:numRef>
          </c:xVal>
          <c:yVal>
            <c:numRef>
              <c:f>'Tabell 5-6,7'!$E$36:$E$64</c:f>
              <c:numCache>
                <c:formatCode>General</c:formatCode>
                <c:ptCount val="29"/>
                <c:pt idx="0">
                  <c:v>0.1733015</c:v>
                </c:pt>
                <c:pt idx="1">
                  <c:v>0.2034472</c:v>
                </c:pt>
                <c:pt idx="2">
                  <c:v>0.2686639</c:v>
                </c:pt>
                <c:pt idx="3">
                  <c:v>0.4105495</c:v>
                </c:pt>
                <c:pt idx="4">
                  <c:v>0.3175784</c:v>
                </c:pt>
                <c:pt idx="5">
                  <c:v>0.2843438</c:v>
                </c:pt>
                <c:pt idx="6">
                  <c:v>0.052814</c:v>
                </c:pt>
                <c:pt idx="7">
                  <c:v>-0.2443675</c:v>
                </c:pt>
                <c:pt idx="8">
                  <c:v>-0.1466444</c:v>
                </c:pt>
                <c:pt idx="9">
                  <c:v>-0.0123802</c:v>
                </c:pt>
                <c:pt idx="10">
                  <c:v>0.0582161</c:v>
                </c:pt>
                <c:pt idx="11">
                  <c:v>0.0732927</c:v>
                </c:pt>
                <c:pt idx="12">
                  <c:v>0.0820627</c:v>
                </c:pt>
                <c:pt idx="13">
                  <c:v>0.1031979</c:v>
                </c:pt>
                <c:pt idx="14">
                  <c:v>0.1487121</c:v>
                </c:pt>
                <c:pt idx="15">
                  <c:v>0.1709979</c:v>
                </c:pt>
                <c:pt idx="16">
                  <c:v>0.2329288</c:v>
                </c:pt>
                <c:pt idx="17">
                  <c:v>0.0293054</c:v>
                </c:pt>
                <c:pt idx="18">
                  <c:v>0.000697599999999992</c:v>
                </c:pt>
                <c:pt idx="19">
                  <c:v>-0.0139715</c:v>
                </c:pt>
                <c:pt idx="20">
                  <c:v>0.043923</c:v>
                </c:pt>
                <c:pt idx="21">
                  <c:v>0.1103804</c:v>
                </c:pt>
                <c:pt idx="22">
                  <c:v>0.1482242</c:v>
                </c:pt>
                <c:pt idx="23">
                  <c:v>0.1438612</c:v>
                </c:pt>
                <c:pt idx="24">
                  <c:v>-0.0307754</c:v>
                </c:pt>
                <c:pt idx="25">
                  <c:v>-0.00230890000000001</c:v>
                </c:pt>
                <c:pt idx="26">
                  <c:v>0.1057063</c:v>
                </c:pt>
                <c:pt idx="27">
                  <c:v>0.102785</c:v>
                </c:pt>
                <c:pt idx="28">
                  <c:v>0.0652168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'Tabell 5-6,7'!$F$35</c:f>
              <c:strCache>
                <c:ptCount val="1"/>
                <c:pt idx="0">
                  <c:v>Industrial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'Tabell 5-6,7'!$C$36:$C$64</c:f>
              <c:numCache>
                <c:formatCode>General</c:formatCode>
                <c:ptCount val="29"/>
                <c:pt idx="0">
                  <c:v>1984.0</c:v>
                </c:pt>
                <c:pt idx="1">
                  <c:v>1985.0</c:v>
                </c:pt>
                <c:pt idx="2">
                  <c:v>1986.0</c:v>
                </c:pt>
                <c:pt idx="3">
                  <c:v>1987.0</c:v>
                </c:pt>
                <c:pt idx="4">
                  <c:v>1988.0</c:v>
                </c:pt>
                <c:pt idx="5">
                  <c:v>1989.0</c:v>
                </c:pt>
                <c:pt idx="6">
                  <c:v>1990.0</c:v>
                </c:pt>
                <c:pt idx="7">
                  <c:v>1991.0</c:v>
                </c:pt>
                <c:pt idx="8">
                  <c:v>1992.0</c:v>
                </c:pt>
                <c:pt idx="9">
                  <c:v>1993.0</c:v>
                </c:pt>
                <c:pt idx="10">
                  <c:v>1994.0</c:v>
                </c:pt>
                <c:pt idx="11">
                  <c:v>1995.0</c:v>
                </c:pt>
                <c:pt idx="12">
                  <c:v>1996.0</c:v>
                </c:pt>
                <c:pt idx="13">
                  <c:v>1997.0</c:v>
                </c:pt>
                <c:pt idx="14">
                  <c:v>1998.0</c:v>
                </c:pt>
                <c:pt idx="15">
                  <c:v>1999.0</c:v>
                </c:pt>
                <c:pt idx="16">
                  <c:v>2000.0</c:v>
                </c:pt>
                <c:pt idx="17">
                  <c:v>2001.0</c:v>
                </c:pt>
                <c:pt idx="18">
                  <c:v>2002.0</c:v>
                </c:pt>
                <c:pt idx="19">
                  <c:v>2003.0</c:v>
                </c:pt>
                <c:pt idx="20">
                  <c:v>2004.0</c:v>
                </c:pt>
                <c:pt idx="21">
                  <c:v>2005.0</c:v>
                </c:pt>
                <c:pt idx="22">
                  <c:v>2006.0</c:v>
                </c:pt>
                <c:pt idx="23">
                  <c:v>2007.0</c:v>
                </c:pt>
                <c:pt idx="24">
                  <c:v>2008.0</c:v>
                </c:pt>
                <c:pt idx="25">
                  <c:v>2009.0</c:v>
                </c:pt>
                <c:pt idx="26">
                  <c:v>2010.0</c:v>
                </c:pt>
                <c:pt idx="27">
                  <c:v>2011.0</c:v>
                </c:pt>
                <c:pt idx="28">
                  <c:v>2012.0</c:v>
                </c:pt>
              </c:numCache>
            </c:numRef>
          </c:xVal>
          <c:yVal>
            <c:numRef>
              <c:f>'Tabell 5-6,7'!$F$36:$F$64</c:f>
              <c:numCache>
                <c:formatCode>General</c:formatCode>
                <c:ptCount val="29"/>
                <c:pt idx="0">
                  <c:v>0.1432666</c:v>
                </c:pt>
                <c:pt idx="1">
                  <c:v>0.14268</c:v>
                </c:pt>
                <c:pt idx="2">
                  <c:v>0.2030335</c:v>
                </c:pt>
                <c:pt idx="3">
                  <c:v>0.3916707</c:v>
                </c:pt>
                <c:pt idx="4">
                  <c:v>0.2880866</c:v>
                </c:pt>
                <c:pt idx="5">
                  <c:v>0.2633498</c:v>
                </c:pt>
                <c:pt idx="6">
                  <c:v>0.0360599</c:v>
                </c:pt>
                <c:pt idx="7">
                  <c:v>-0.1886196</c:v>
                </c:pt>
                <c:pt idx="8">
                  <c:v>-0.1457313</c:v>
                </c:pt>
                <c:pt idx="9">
                  <c:v>0.00828140000000002</c:v>
                </c:pt>
                <c:pt idx="10">
                  <c:v>0.0309713</c:v>
                </c:pt>
                <c:pt idx="11">
                  <c:v>0.0319566</c:v>
                </c:pt>
                <c:pt idx="12">
                  <c:v>0.023078</c:v>
                </c:pt>
                <c:pt idx="13">
                  <c:v>0.1042002</c:v>
                </c:pt>
                <c:pt idx="14">
                  <c:v>0.1087765</c:v>
                </c:pt>
                <c:pt idx="15">
                  <c:v>0.156889</c:v>
                </c:pt>
                <c:pt idx="16">
                  <c:v>0.1473758</c:v>
                </c:pt>
                <c:pt idx="17">
                  <c:v>0.0440063</c:v>
                </c:pt>
                <c:pt idx="18">
                  <c:v>0.0623687</c:v>
                </c:pt>
                <c:pt idx="19">
                  <c:v>0.0418739</c:v>
                </c:pt>
                <c:pt idx="20">
                  <c:v>0.0564907</c:v>
                </c:pt>
                <c:pt idx="21">
                  <c:v>0.1394993</c:v>
                </c:pt>
                <c:pt idx="22">
                  <c:v>0.2341234</c:v>
                </c:pt>
                <c:pt idx="23">
                  <c:v>0.1314598</c:v>
                </c:pt>
                <c:pt idx="24">
                  <c:v>0.0052332</c:v>
                </c:pt>
                <c:pt idx="25">
                  <c:v>0.00456459999999999</c:v>
                </c:pt>
                <c:pt idx="26">
                  <c:v>0.0484688</c:v>
                </c:pt>
                <c:pt idx="27">
                  <c:v>0.0942664</c:v>
                </c:pt>
                <c:pt idx="28">
                  <c:v>0.0508631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'Tabell 5-6,7'!$G$35</c:f>
              <c:strCache>
                <c:ptCount val="1"/>
                <c:pt idx="0">
                  <c:v>Residential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'Tabell 5-6,7'!$C$36:$C$64</c:f>
              <c:numCache>
                <c:formatCode>General</c:formatCode>
                <c:ptCount val="29"/>
                <c:pt idx="0">
                  <c:v>1984.0</c:v>
                </c:pt>
                <c:pt idx="1">
                  <c:v>1985.0</c:v>
                </c:pt>
                <c:pt idx="2">
                  <c:v>1986.0</c:v>
                </c:pt>
                <c:pt idx="3">
                  <c:v>1987.0</c:v>
                </c:pt>
                <c:pt idx="4">
                  <c:v>1988.0</c:v>
                </c:pt>
                <c:pt idx="5">
                  <c:v>1989.0</c:v>
                </c:pt>
                <c:pt idx="6">
                  <c:v>1990.0</c:v>
                </c:pt>
                <c:pt idx="7">
                  <c:v>1991.0</c:v>
                </c:pt>
                <c:pt idx="8">
                  <c:v>1992.0</c:v>
                </c:pt>
                <c:pt idx="9">
                  <c:v>1993.0</c:v>
                </c:pt>
                <c:pt idx="10">
                  <c:v>1994.0</c:v>
                </c:pt>
                <c:pt idx="11">
                  <c:v>1995.0</c:v>
                </c:pt>
                <c:pt idx="12">
                  <c:v>1996.0</c:v>
                </c:pt>
                <c:pt idx="13">
                  <c:v>1997.0</c:v>
                </c:pt>
                <c:pt idx="14">
                  <c:v>1998.0</c:v>
                </c:pt>
                <c:pt idx="15">
                  <c:v>1999.0</c:v>
                </c:pt>
                <c:pt idx="16">
                  <c:v>2000.0</c:v>
                </c:pt>
                <c:pt idx="17">
                  <c:v>2001.0</c:v>
                </c:pt>
                <c:pt idx="18">
                  <c:v>2002.0</c:v>
                </c:pt>
                <c:pt idx="19">
                  <c:v>2003.0</c:v>
                </c:pt>
                <c:pt idx="20">
                  <c:v>2004.0</c:v>
                </c:pt>
                <c:pt idx="21">
                  <c:v>2005.0</c:v>
                </c:pt>
                <c:pt idx="22">
                  <c:v>2006.0</c:v>
                </c:pt>
                <c:pt idx="23">
                  <c:v>2007.0</c:v>
                </c:pt>
                <c:pt idx="24">
                  <c:v>2008.0</c:v>
                </c:pt>
                <c:pt idx="25">
                  <c:v>2009.0</c:v>
                </c:pt>
                <c:pt idx="26">
                  <c:v>2010.0</c:v>
                </c:pt>
                <c:pt idx="27">
                  <c:v>2011.0</c:v>
                </c:pt>
                <c:pt idx="28">
                  <c:v>2012.0</c:v>
                </c:pt>
              </c:numCache>
            </c:numRef>
          </c:xVal>
          <c:yVal>
            <c:numRef>
              <c:f>'Tabell 5-6,7'!$G$36:$G$64</c:f>
              <c:numCache>
                <c:formatCode>General</c:formatCode>
                <c:ptCount val="29"/>
                <c:pt idx="0">
                  <c:v>0.13547</c:v>
                </c:pt>
                <c:pt idx="1">
                  <c:v>0.1703968</c:v>
                </c:pt>
                <c:pt idx="2">
                  <c:v>0.2299097</c:v>
                </c:pt>
                <c:pt idx="3">
                  <c:v>0.3308964</c:v>
                </c:pt>
                <c:pt idx="4">
                  <c:v>0.342599</c:v>
                </c:pt>
                <c:pt idx="5">
                  <c:v>0.3054438</c:v>
                </c:pt>
                <c:pt idx="6">
                  <c:v>0.1852915</c:v>
                </c:pt>
                <c:pt idx="7">
                  <c:v>-0.1241561</c:v>
                </c:pt>
                <c:pt idx="8">
                  <c:v>-0.0321894</c:v>
                </c:pt>
                <c:pt idx="9">
                  <c:v>0.0962233</c:v>
                </c:pt>
                <c:pt idx="10">
                  <c:v>0.0914747</c:v>
                </c:pt>
                <c:pt idx="11">
                  <c:v>0.0895661</c:v>
                </c:pt>
                <c:pt idx="12">
                  <c:v>0.1115661</c:v>
                </c:pt>
                <c:pt idx="13">
                  <c:v>0.1204741</c:v>
                </c:pt>
                <c:pt idx="14">
                  <c:v>0.1121121</c:v>
                </c:pt>
                <c:pt idx="15">
                  <c:v>0.1744019</c:v>
                </c:pt>
                <c:pt idx="16">
                  <c:v>0.1759444</c:v>
                </c:pt>
                <c:pt idx="17">
                  <c:v>0.1105164</c:v>
                </c:pt>
                <c:pt idx="18">
                  <c:v>0.1018972</c:v>
                </c:pt>
                <c:pt idx="19">
                  <c:v>0.0932476</c:v>
                </c:pt>
                <c:pt idx="20">
                  <c:v>0.1194804</c:v>
                </c:pt>
                <c:pt idx="21">
                  <c:v>0.1506557</c:v>
                </c:pt>
                <c:pt idx="22">
                  <c:v>0.1615841</c:v>
                </c:pt>
                <c:pt idx="23">
                  <c:v>0.1141239</c:v>
                </c:pt>
                <c:pt idx="24">
                  <c:v>-0.0299096</c:v>
                </c:pt>
                <c:pt idx="25">
                  <c:v>0.1275306</c:v>
                </c:pt>
                <c:pt idx="26">
                  <c:v>0.0919165</c:v>
                </c:pt>
                <c:pt idx="27">
                  <c:v>0.0772764</c:v>
                </c:pt>
                <c:pt idx="28">
                  <c:v>0.065938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'Tabell 5-6,7'!$H$35</c:f>
              <c:strCache>
                <c:ptCount val="1"/>
                <c:pt idx="0">
                  <c:v>Other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'Tabell 5-6,7'!$C$36:$C$64</c:f>
              <c:numCache>
                <c:formatCode>General</c:formatCode>
                <c:ptCount val="29"/>
                <c:pt idx="0">
                  <c:v>1984.0</c:v>
                </c:pt>
                <c:pt idx="1">
                  <c:v>1985.0</c:v>
                </c:pt>
                <c:pt idx="2">
                  <c:v>1986.0</c:v>
                </c:pt>
                <c:pt idx="3">
                  <c:v>1987.0</c:v>
                </c:pt>
                <c:pt idx="4">
                  <c:v>1988.0</c:v>
                </c:pt>
                <c:pt idx="5">
                  <c:v>1989.0</c:v>
                </c:pt>
                <c:pt idx="6">
                  <c:v>1990.0</c:v>
                </c:pt>
                <c:pt idx="7">
                  <c:v>1991.0</c:v>
                </c:pt>
                <c:pt idx="8">
                  <c:v>1992.0</c:v>
                </c:pt>
                <c:pt idx="9">
                  <c:v>1993.0</c:v>
                </c:pt>
                <c:pt idx="10">
                  <c:v>1994.0</c:v>
                </c:pt>
                <c:pt idx="11">
                  <c:v>1995.0</c:v>
                </c:pt>
                <c:pt idx="12">
                  <c:v>1996.0</c:v>
                </c:pt>
                <c:pt idx="13">
                  <c:v>1997.0</c:v>
                </c:pt>
                <c:pt idx="14">
                  <c:v>1998.0</c:v>
                </c:pt>
                <c:pt idx="15">
                  <c:v>1999.0</c:v>
                </c:pt>
                <c:pt idx="16">
                  <c:v>2000.0</c:v>
                </c:pt>
                <c:pt idx="17">
                  <c:v>2001.0</c:v>
                </c:pt>
                <c:pt idx="18">
                  <c:v>2002.0</c:v>
                </c:pt>
                <c:pt idx="19">
                  <c:v>2003.0</c:v>
                </c:pt>
                <c:pt idx="20">
                  <c:v>2004.0</c:v>
                </c:pt>
                <c:pt idx="21">
                  <c:v>2005.0</c:v>
                </c:pt>
                <c:pt idx="22">
                  <c:v>2006.0</c:v>
                </c:pt>
                <c:pt idx="23">
                  <c:v>2007.0</c:v>
                </c:pt>
                <c:pt idx="24">
                  <c:v>2008.0</c:v>
                </c:pt>
                <c:pt idx="25">
                  <c:v>2009.0</c:v>
                </c:pt>
                <c:pt idx="26">
                  <c:v>2010.0</c:v>
                </c:pt>
                <c:pt idx="27">
                  <c:v>2011.0</c:v>
                </c:pt>
                <c:pt idx="28">
                  <c:v>2012.0</c:v>
                </c:pt>
              </c:numCache>
            </c:numRef>
          </c:xVal>
          <c:yVal>
            <c:numRef>
              <c:f>'Tabell 5-6,7'!$H$36:$H$64</c:f>
              <c:numCache>
                <c:formatCode>General</c:formatCode>
                <c:ptCount val="29"/>
                <c:pt idx="0">
                  <c:v>0.111096</c:v>
                </c:pt>
                <c:pt idx="1">
                  <c:v>0.1633718</c:v>
                </c:pt>
                <c:pt idx="2">
                  <c:v>0.1263399</c:v>
                </c:pt>
                <c:pt idx="3">
                  <c:v>0.2749225</c:v>
                </c:pt>
                <c:pt idx="4">
                  <c:v>0.3765086</c:v>
                </c:pt>
                <c:pt idx="5">
                  <c:v>0.2759054</c:v>
                </c:pt>
                <c:pt idx="6">
                  <c:v>0.0636716</c:v>
                </c:pt>
                <c:pt idx="7">
                  <c:v>-0.2614216</c:v>
                </c:pt>
                <c:pt idx="8">
                  <c:v>-0.131915</c:v>
                </c:pt>
                <c:pt idx="9">
                  <c:v>0.0287375</c:v>
                </c:pt>
                <c:pt idx="10">
                  <c:v>0.0912303</c:v>
                </c:pt>
                <c:pt idx="11">
                  <c:v>0.1119499</c:v>
                </c:pt>
                <c:pt idx="12">
                  <c:v>0.0648094</c:v>
                </c:pt>
                <c:pt idx="13">
                  <c:v>0.109464</c:v>
                </c:pt>
                <c:pt idx="14">
                  <c:v>0.1840548</c:v>
                </c:pt>
                <c:pt idx="15">
                  <c:v>0.1610631</c:v>
                </c:pt>
                <c:pt idx="16">
                  <c:v>0.1626577</c:v>
                </c:pt>
                <c:pt idx="17">
                  <c:v>0.0644181</c:v>
                </c:pt>
                <c:pt idx="18">
                  <c:v>0.0659999</c:v>
                </c:pt>
                <c:pt idx="19">
                  <c:v>0.049478</c:v>
                </c:pt>
                <c:pt idx="20">
                  <c:v>0.0418715</c:v>
                </c:pt>
                <c:pt idx="21">
                  <c:v>0.123443</c:v>
                </c:pt>
                <c:pt idx="22">
                  <c:v>0.1977905</c:v>
                </c:pt>
                <c:pt idx="23">
                  <c:v>0.1262826</c:v>
                </c:pt>
                <c:pt idx="24">
                  <c:v>-0.0234245</c:v>
                </c:pt>
                <c:pt idx="25">
                  <c:v>0.0103919</c:v>
                </c:pt>
                <c:pt idx="26">
                  <c:v>0.135229</c:v>
                </c:pt>
                <c:pt idx="27">
                  <c:v>0.0872393</c:v>
                </c:pt>
                <c:pt idx="28">
                  <c:v>0.0592049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'Tabell 5-6,7'!$I$35</c:f>
              <c:strCache>
                <c:ptCount val="1"/>
                <c:pt idx="0">
                  <c:v>All Property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'Tabell 5-6,7'!$C$36:$C$64</c:f>
              <c:numCache>
                <c:formatCode>General</c:formatCode>
                <c:ptCount val="29"/>
                <c:pt idx="0">
                  <c:v>1984.0</c:v>
                </c:pt>
                <c:pt idx="1">
                  <c:v>1985.0</c:v>
                </c:pt>
                <c:pt idx="2">
                  <c:v>1986.0</c:v>
                </c:pt>
                <c:pt idx="3">
                  <c:v>1987.0</c:v>
                </c:pt>
                <c:pt idx="4">
                  <c:v>1988.0</c:v>
                </c:pt>
                <c:pt idx="5">
                  <c:v>1989.0</c:v>
                </c:pt>
                <c:pt idx="6">
                  <c:v>1990.0</c:v>
                </c:pt>
                <c:pt idx="7">
                  <c:v>1991.0</c:v>
                </c:pt>
                <c:pt idx="8">
                  <c:v>1992.0</c:v>
                </c:pt>
                <c:pt idx="9">
                  <c:v>1993.0</c:v>
                </c:pt>
                <c:pt idx="10">
                  <c:v>1994.0</c:v>
                </c:pt>
                <c:pt idx="11">
                  <c:v>1995.0</c:v>
                </c:pt>
                <c:pt idx="12">
                  <c:v>1996.0</c:v>
                </c:pt>
                <c:pt idx="13">
                  <c:v>1997.0</c:v>
                </c:pt>
                <c:pt idx="14">
                  <c:v>1998.0</c:v>
                </c:pt>
                <c:pt idx="15">
                  <c:v>1999.0</c:v>
                </c:pt>
                <c:pt idx="16">
                  <c:v>2000.0</c:v>
                </c:pt>
                <c:pt idx="17">
                  <c:v>2001.0</c:v>
                </c:pt>
                <c:pt idx="18">
                  <c:v>2002.0</c:v>
                </c:pt>
                <c:pt idx="19">
                  <c:v>2003.0</c:v>
                </c:pt>
                <c:pt idx="20">
                  <c:v>2004.0</c:v>
                </c:pt>
                <c:pt idx="21">
                  <c:v>2005.0</c:v>
                </c:pt>
                <c:pt idx="22">
                  <c:v>2006.0</c:v>
                </c:pt>
                <c:pt idx="23">
                  <c:v>2007.0</c:v>
                </c:pt>
                <c:pt idx="24">
                  <c:v>2008.0</c:v>
                </c:pt>
                <c:pt idx="25">
                  <c:v>2009.0</c:v>
                </c:pt>
                <c:pt idx="26">
                  <c:v>2010.0</c:v>
                </c:pt>
                <c:pt idx="27">
                  <c:v>2011.0</c:v>
                </c:pt>
                <c:pt idx="28">
                  <c:v>2012.0</c:v>
                </c:pt>
              </c:numCache>
            </c:numRef>
          </c:xVal>
          <c:yVal>
            <c:numRef>
              <c:f>'Tabell 5-6,7'!$I$36:$I$64</c:f>
              <c:numCache>
                <c:formatCode>General</c:formatCode>
                <c:ptCount val="29"/>
                <c:pt idx="0">
                  <c:v>0.1578284</c:v>
                </c:pt>
                <c:pt idx="1">
                  <c:v>0.1865797</c:v>
                </c:pt>
                <c:pt idx="2">
                  <c:v>0.2408694</c:v>
                </c:pt>
                <c:pt idx="3">
                  <c:v>0.3789085</c:v>
                </c:pt>
                <c:pt idx="4">
                  <c:v>0.3180853</c:v>
                </c:pt>
                <c:pt idx="5">
                  <c:v>0.2825024</c:v>
                </c:pt>
                <c:pt idx="6">
                  <c:v>0.069163</c:v>
                </c:pt>
                <c:pt idx="7">
                  <c:v>-0.2209115</c:v>
                </c:pt>
                <c:pt idx="8">
                  <c:v>-0.1204792</c:v>
                </c:pt>
                <c:pt idx="9">
                  <c:v>0.0114308</c:v>
                </c:pt>
                <c:pt idx="10">
                  <c:v>0.0658644</c:v>
                </c:pt>
                <c:pt idx="11">
                  <c:v>0.0797579</c:v>
                </c:pt>
                <c:pt idx="12">
                  <c:v>0.0776215</c:v>
                </c:pt>
                <c:pt idx="13">
                  <c:v>0.1044928</c:v>
                </c:pt>
                <c:pt idx="14">
                  <c:v>0.1391187</c:v>
                </c:pt>
                <c:pt idx="15">
                  <c:v>0.1689784</c:v>
                </c:pt>
                <c:pt idx="16">
                  <c:v>0.2111092</c:v>
                </c:pt>
                <c:pt idx="17">
                  <c:v>0.0464031</c:v>
                </c:pt>
                <c:pt idx="18">
                  <c:v>0.025517</c:v>
                </c:pt>
                <c:pt idx="19">
                  <c:v>0.0115654</c:v>
                </c:pt>
                <c:pt idx="20">
                  <c:v>0.0576719</c:v>
                </c:pt>
                <c:pt idx="21">
                  <c:v>0.1236558</c:v>
                </c:pt>
                <c:pt idx="22">
                  <c:v>0.1565767</c:v>
                </c:pt>
                <c:pt idx="23">
                  <c:v>0.1428494</c:v>
                </c:pt>
                <c:pt idx="24">
                  <c:v>-0.0304933</c:v>
                </c:pt>
                <c:pt idx="25">
                  <c:v>0.0134623</c:v>
                </c:pt>
                <c:pt idx="26">
                  <c:v>0.1011124</c:v>
                </c:pt>
                <c:pt idx="27">
                  <c:v>0.0994316</c:v>
                </c:pt>
                <c:pt idx="28">
                  <c:v>0.063569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9983920"/>
        <c:axId val="2138151440"/>
      </c:scatterChart>
      <c:valAx>
        <c:axId val="-2099983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8151440"/>
        <c:crosses val="autoZero"/>
        <c:crossBetween val="midCat"/>
      </c:valAx>
      <c:valAx>
        <c:axId val="2138151440"/>
        <c:scaling>
          <c:orientation val="minMax"/>
          <c:max val="0.8"/>
          <c:min val="-1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99839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Aksjer</a:t>
            </a:r>
            <a:r>
              <a:rPr lang="nb-NO" baseline="0"/>
              <a:t> og selskapsobligasjoner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Selskapsobligasjoner!$FC$72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Selskapsobligasjoner!$FB$73:$FB$122</c:f>
              <c:numCache>
                <c:formatCode>0.00%</c:formatCode>
                <c:ptCount val="50"/>
                <c:pt idx="0">
                  <c:v>0.110876545414889</c:v>
                </c:pt>
                <c:pt idx="1">
                  <c:v>0.112943351455396</c:v>
                </c:pt>
                <c:pt idx="2">
                  <c:v>0.115010157495908</c:v>
                </c:pt>
                <c:pt idx="3">
                  <c:v>0.11707696353642</c:v>
                </c:pt>
                <c:pt idx="4">
                  <c:v>0.119143769576932</c:v>
                </c:pt>
                <c:pt idx="5">
                  <c:v>0.121210575617445</c:v>
                </c:pt>
                <c:pt idx="6">
                  <c:v>0.123277381657957</c:v>
                </c:pt>
                <c:pt idx="7">
                  <c:v>0.125344187698469</c:v>
                </c:pt>
                <c:pt idx="8">
                  <c:v>0.127410993738981</c:v>
                </c:pt>
                <c:pt idx="9">
                  <c:v>0.129477799779493</c:v>
                </c:pt>
                <c:pt idx="10">
                  <c:v>0.131544605820005</c:v>
                </c:pt>
                <c:pt idx="11">
                  <c:v>0.133611411860517</c:v>
                </c:pt>
                <c:pt idx="12">
                  <c:v>0.135678217901029</c:v>
                </c:pt>
                <c:pt idx="13">
                  <c:v>0.137745023941541</c:v>
                </c:pt>
                <c:pt idx="14">
                  <c:v>0.139811829982052</c:v>
                </c:pt>
                <c:pt idx="15">
                  <c:v>0.141878636022562</c:v>
                </c:pt>
                <c:pt idx="16">
                  <c:v>0.143945442063072</c:v>
                </c:pt>
                <c:pt idx="17">
                  <c:v>0.146012248103581</c:v>
                </c:pt>
                <c:pt idx="18">
                  <c:v>0.148079054144091</c:v>
                </c:pt>
                <c:pt idx="19">
                  <c:v>0.150145860184601</c:v>
                </c:pt>
                <c:pt idx="20">
                  <c:v>0.15221266622511</c:v>
                </c:pt>
                <c:pt idx="21">
                  <c:v>0.15427947226562</c:v>
                </c:pt>
                <c:pt idx="22">
                  <c:v>0.156346278306129</c:v>
                </c:pt>
                <c:pt idx="23">
                  <c:v>0.158413084346639</c:v>
                </c:pt>
                <c:pt idx="24">
                  <c:v>0.160479890387148</c:v>
                </c:pt>
                <c:pt idx="25">
                  <c:v>0.162546696427658</c:v>
                </c:pt>
                <c:pt idx="26">
                  <c:v>0.164613502468167</c:v>
                </c:pt>
                <c:pt idx="27">
                  <c:v>0.166680308508677</c:v>
                </c:pt>
                <c:pt idx="28">
                  <c:v>0.168747114549186</c:v>
                </c:pt>
                <c:pt idx="29">
                  <c:v>0.170813920589695</c:v>
                </c:pt>
                <c:pt idx="30">
                  <c:v>0.172880726630205</c:v>
                </c:pt>
                <c:pt idx="31">
                  <c:v>0.174947532670714</c:v>
                </c:pt>
                <c:pt idx="32">
                  <c:v>0.177014338711224</c:v>
                </c:pt>
                <c:pt idx="33">
                  <c:v>0.179081144751733</c:v>
                </c:pt>
                <c:pt idx="34">
                  <c:v>0.181147950792243</c:v>
                </c:pt>
                <c:pt idx="35">
                  <c:v>0.183214756832752</c:v>
                </c:pt>
                <c:pt idx="36">
                  <c:v>0.185281562873262</c:v>
                </c:pt>
                <c:pt idx="37">
                  <c:v>0.187348368913771</c:v>
                </c:pt>
                <c:pt idx="38">
                  <c:v>0.189415174954281</c:v>
                </c:pt>
                <c:pt idx="39">
                  <c:v>0.19148198099479</c:v>
                </c:pt>
                <c:pt idx="40">
                  <c:v>0.1935487870353</c:v>
                </c:pt>
                <c:pt idx="41">
                  <c:v>0.195615593075809</c:v>
                </c:pt>
                <c:pt idx="42">
                  <c:v>0.197682399116319</c:v>
                </c:pt>
                <c:pt idx="43">
                  <c:v>0.199749205156828</c:v>
                </c:pt>
                <c:pt idx="44">
                  <c:v>0.201816011197338</c:v>
                </c:pt>
                <c:pt idx="45">
                  <c:v>0.203882817237847</c:v>
                </c:pt>
                <c:pt idx="46">
                  <c:v>0.205949623278357</c:v>
                </c:pt>
                <c:pt idx="47">
                  <c:v>0.208016429318866</c:v>
                </c:pt>
                <c:pt idx="48">
                  <c:v>0.210083235359376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Selskapsobligasjoner!$FC$73:$FC$122</c:f>
              <c:numCache>
                <c:formatCode>General</c:formatCode>
                <c:ptCount val="50"/>
                <c:pt idx="0">
                  <c:v>0.392258427057718</c:v>
                </c:pt>
                <c:pt idx="1">
                  <c:v>0.404661316301407</c:v>
                </c:pt>
                <c:pt idx="2">
                  <c:v>0.417064205545125</c:v>
                </c:pt>
                <c:pt idx="3">
                  <c:v>0.429467094788843</c:v>
                </c:pt>
                <c:pt idx="4">
                  <c:v>0.44186998403256</c:v>
                </c:pt>
                <c:pt idx="5">
                  <c:v>0.45427287327629</c:v>
                </c:pt>
                <c:pt idx="6">
                  <c:v>0.466675762520008</c:v>
                </c:pt>
                <c:pt idx="7">
                  <c:v>0.479078651763725</c:v>
                </c:pt>
                <c:pt idx="8">
                  <c:v>0.491481541007444</c:v>
                </c:pt>
                <c:pt idx="9">
                  <c:v>0.503884430251161</c:v>
                </c:pt>
                <c:pt idx="10">
                  <c:v>0.516287319494879</c:v>
                </c:pt>
                <c:pt idx="11">
                  <c:v>0.528690208738592</c:v>
                </c:pt>
                <c:pt idx="12">
                  <c:v>0.541093097982307</c:v>
                </c:pt>
                <c:pt idx="13">
                  <c:v>0.553495987226022</c:v>
                </c:pt>
                <c:pt idx="14">
                  <c:v>0.565898876469736</c:v>
                </c:pt>
                <c:pt idx="15">
                  <c:v>0.578301765713445</c:v>
                </c:pt>
                <c:pt idx="16">
                  <c:v>0.590704654957147</c:v>
                </c:pt>
                <c:pt idx="17">
                  <c:v>0.603107544200848</c:v>
                </c:pt>
                <c:pt idx="18">
                  <c:v>0.615510433444552</c:v>
                </c:pt>
                <c:pt idx="19">
                  <c:v>0.627913322688255</c:v>
                </c:pt>
                <c:pt idx="20">
                  <c:v>0.640316211931957</c:v>
                </c:pt>
                <c:pt idx="21">
                  <c:v>0.65271910117566</c:v>
                </c:pt>
                <c:pt idx="22">
                  <c:v>0.665121990419362</c:v>
                </c:pt>
                <c:pt idx="23">
                  <c:v>0.677524879663065</c:v>
                </c:pt>
                <c:pt idx="24">
                  <c:v>0.689927768906767</c:v>
                </c:pt>
                <c:pt idx="25">
                  <c:v>0.702330658150469</c:v>
                </c:pt>
                <c:pt idx="26">
                  <c:v>0.714733547394171</c:v>
                </c:pt>
                <c:pt idx="27">
                  <c:v>0.727136436637875</c:v>
                </c:pt>
                <c:pt idx="28">
                  <c:v>0.739539325881574</c:v>
                </c:pt>
                <c:pt idx="29">
                  <c:v>0.751942215125276</c:v>
                </c:pt>
                <c:pt idx="30">
                  <c:v>0.764345104368978</c:v>
                </c:pt>
                <c:pt idx="31">
                  <c:v>0.77674799361268</c:v>
                </c:pt>
                <c:pt idx="32">
                  <c:v>0.789150882856382</c:v>
                </c:pt>
                <c:pt idx="33">
                  <c:v>0.801553772100084</c:v>
                </c:pt>
                <c:pt idx="34">
                  <c:v>0.813956661343786</c:v>
                </c:pt>
                <c:pt idx="35">
                  <c:v>0.826359550587488</c:v>
                </c:pt>
                <c:pt idx="36">
                  <c:v>0.838762439831191</c:v>
                </c:pt>
                <c:pt idx="37">
                  <c:v>0.851165329074893</c:v>
                </c:pt>
                <c:pt idx="38">
                  <c:v>0.863568218318595</c:v>
                </c:pt>
                <c:pt idx="39">
                  <c:v>0.875971107562298</c:v>
                </c:pt>
                <c:pt idx="40">
                  <c:v>0.888373996806</c:v>
                </c:pt>
                <c:pt idx="41">
                  <c:v>0.900776886049702</c:v>
                </c:pt>
                <c:pt idx="42">
                  <c:v>0.913179775293404</c:v>
                </c:pt>
                <c:pt idx="43">
                  <c:v>0.925582664537106</c:v>
                </c:pt>
                <c:pt idx="44">
                  <c:v>0.937985553780808</c:v>
                </c:pt>
                <c:pt idx="45">
                  <c:v>0.95038844302451</c:v>
                </c:pt>
                <c:pt idx="46">
                  <c:v>0.962791332268213</c:v>
                </c:pt>
                <c:pt idx="47">
                  <c:v>0.975194221511915</c:v>
                </c:pt>
                <c:pt idx="48">
                  <c:v>0.987597110755617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Selskapsobligasjoner!$FD$72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Selskapsobligasjoner!$FB$73:$FB$122</c:f>
              <c:numCache>
                <c:formatCode>0.00%</c:formatCode>
                <c:ptCount val="50"/>
                <c:pt idx="0">
                  <c:v>0.110876545414889</c:v>
                </c:pt>
                <c:pt idx="1">
                  <c:v>0.112943351455396</c:v>
                </c:pt>
                <c:pt idx="2">
                  <c:v>0.115010157495908</c:v>
                </c:pt>
                <c:pt idx="3">
                  <c:v>0.11707696353642</c:v>
                </c:pt>
                <c:pt idx="4">
                  <c:v>0.119143769576932</c:v>
                </c:pt>
                <c:pt idx="5">
                  <c:v>0.121210575617445</c:v>
                </c:pt>
                <c:pt idx="6">
                  <c:v>0.123277381657957</c:v>
                </c:pt>
                <c:pt idx="7">
                  <c:v>0.125344187698469</c:v>
                </c:pt>
                <c:pt idx="8">
                  <c:v>0.127410993738981</c:v>
                </c:pt>
                <c:pt idx="9">
                  <c:v>0.129477799779493</c:v>
                </c:pt>
                <c:pt idx="10">
                  <c:v>0.131544605820005</c:v>
                </c:pt>
                <c:pt idx="11">
                  <c:v>0.133611411860517</c:v>
                </c:pt>
                <c:pt idx="12">
                  <c:v>0.135678217901029</c:v>
                </c:pt>
                <c:pt idx="13">
                  <c:v>0.137745023941541</c:v>
                </c:pt>
                <c:pt idx="14">
                  <c:v>0.139811829982052</c:v>
                </c:pt>
                <c:pt idx="15">
                  <c:v>0.141878636022562</c:v>
                </c:pt>
                <c:pt idx="16">
                  <c:v>0.143945442063072</c:v>
                </c:pt>
                <c:pt idx="17">
                  <c:v>0.146012248103581</c:v>
                </c:pt>
                <c:pt idx="18">
                  <c:v>0.148079054144091</c:v>
                </c:pt>
                <c:pt idx="19">
                  <c:v>0.150145860184601</c:v>
                </c:pt>
                <c:pt idx="20">
                  <c:v>0.15221266622511</c:v>
                </c:pt>
                <c:pt idx="21">
                  <c:v>0.15427947226562</c:v>
                </c:pt>
                <c:pt idx="22">
                  <c:v>0.156346278306129</c:v>
                </c:pt>
                <c:pt idx="23">
                  <c:v>0.158413084346639</c:v>
                </c:pt>
                <c:pt idx="24">
                  <c:v>0.160479890387148</c:v>
                </c:pt>
                <c:pt idx="25">
                  <c:v>0.162546696427658</c:v>
                </c:pt>
                <c:pt idx="26">
                  <c:v>0.164613502468167</c:v>
                </c:pt>
                <c:pt idx="27">
                  <c:v>0.166680308508677</c:v>
                </c:pt>
                <c:pt idx="28">
                  <c:v>0.168747114549186</c:v>
                </c:pt>
                <c:pt idx="29">
                  <c:v>0.170813920589695</c:v>
                </c:pt>
                <c:pt idx="30">
                  <c:v>0.172880726630205</c:v>
                </c:pt>
                <c:pt idx="31">
                  <c:v>0.174947532670714</c:v>
                </c:pt>
                <c:pt idx="32">
                  <c:v>0.177014338711224</c:v>
                </c:pt>
                <c:pt idx="33">
                  <c:v>0.179081144751733</c:v>
                </c:pt>
                <c:pt idx="34">
                  <c:v>0.181147950792243</c:v>
                </c:pt>
                <c:pt idx="35">
                  <c:v>0.183214756832752</c:v>
                </c:pt>
                <c:pt idx="36">
                  <c:v>0.185281562873262</c:v>
                </c:pt>
                <c:pt idx="37">
                  <c:v>0.187348368913771</c:v>
                </c:pt>
                <c:pt idx="38">
                  <c:v>0.189415174954281</c:v>
                </c:pt>
                <c:pt idx="39">
                  <c:v>0.19148198099479</c:v>
                </c:pt>
                <c:pt idx="40">
                  <c:v>0.1935487870353</c:v>
                </c:pt>
                <c:pt idx="41">
                  <c:v>0.195615593075809</c:v>
                </c:pt>
                <c:pt idx="42">
                  <c:v>0.197682399116319</c:v>
                </c:pt>
                <c:pt idx="43">
                  <c:v>0.199749205156828</c:v>
                </c:pt>
                <c:pt idx="44">
                  <c:v>0.201816011197338</c:v>
                </c:pt>
                <c:pt idx="45">
                  <c:v>0.203882817237847</c:v>
                </c:pt>
                <c:pt idx="46">
                  <c:v>0.205949623278357</c:v>
                </c:pt>
                <c:pt idx="47">
                  <c:v>0.208016429318866</c:v>
                </c:pt>
                <c:pt idx="48">
                  <c:v>0.210083235359376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Selskapsobligasjoner!$FD$73:$FD$122</c:f>
              <c:numCache>
                <c:formatCode>0.00E+00</c:formatCode>
                <c:ptCount val="50"/>
                <c:pt idx="0">
                  <c:v>1.48284162726497E-14</c:v>
                </c:pt>
                <c:pt idx="1">
                  <c:v>1.44450423844589E-14</c:v>
                </c:pt>
                <c:pt idx="2">
                  <c:v>1.43825923393237E-14</c:v>
                </c:pt>
                <c:pt idx="3">
                  <c:v>1.44051437445114E-14</c:v>
                </c:pt>
                <c:pt idx="4">
                  <c:v>1.44276951496991E-14</c:v>
                </c:pt>
                <c:pt idx="5" formatCode="General">
                  <c:v>0.0</c:v>
                </c:pt>
                <c:pt idx="6" formatCode="General">
                  <c:v>0.0</c:v>
                </c:pt>
                <c:pt idx="7" formatCode="General">
                  <c:v>0.0</c:v>
                </c:pt>
                <c:pt idx="8" formatCode="General">
                  <c:v>0.0</c:v>
                </c:pt>
                <c:pt idx="9" formatCode="General">
                  <c:v>0.0</c:v>
                </c:pt>
                <c:pt idx="10" formatCode="General">
                  <c:v>0.0</c:v>
                </c:pt>
                <c:pt idx="11" formatCode="General">
                  <c:v>0.0</c:v>
                </c:pt>
                <c:pt idx="12" formatCode="General">
                  <c:v>0.0</c:v>
                </c:pt>
                <c:pt idx="13" formatCode="General">
                  <c:v>0.0</c:v>
                </c:pt>
                <c:pt idx="14" formatCode="General">
                  <c:v>0.0</c:v>
                </c:pt>
                <c:pt idx="15" formatCode="General">
                  <c:v>0.0</c:v>
                </c:pt>
                <c:pt idx="16" formatCode="General">
                  <c:v>0.0</c:v>
                </c:pt>
                <c:pt idx="17" formatCode="General">
                  <c:v>0.0</c:v>
                </c:pt>
                <c:pt idx="18" formatCode="General">
                  <c:v>0.0</c:v>
                </c:pt>
                <c:pt idx="19" formatCode="General">
                  <c:v>0.0</c:v>
                </c:pt>
                <c:pt idx="20" formatCode="General">
                  <c:v>0.0</c:v>
                </c:pt>
                <c:pt idx="21" formatCode="General">
                  <c:v>0.0</c:v>
                </c:pt>
                <c:pt idx="22" formatCode="General">
                  <c:v>0.0</c:v>
                </c:pt>
                <c:pt idx="23" formatCode="General">
                  <c:v>0.0</c:v>
                </c:pt>
                <c:pt idx="24" formatCode="General">
                  <c:v>0.0</c:v>
                </c:pt>
                <c:pt idx="25" formatCode="General">
                  <c:v>0.0</c:v>
                </c:pt>
                <c:pt idx="26" formatCode="General">
                  <c:v>0.0</c:v>
                </c:pt>
                <c:pt idx="27" formatCode="General">
                  <c:v>0.0</c:v>
                </c:pt>
                <c:pt idx="28" formatCode="General">
                  <c:v>0.0</c:v>
                </c:pt>
                <c:pt idx="29" formatCode="General">
                  <c:v>0.0</c:v>
                </c:pt>
                <c:pt idx="30" formatCode="General">
                  <c:v>0.0</c:v>
                </c:pt>
                <c:pt idx="31" formatCode="General">
                  <c:v>0.0</c:v>
                </c:pt>
                <c:pt idx="32" formatCode="General">
                  <c:v>0.0</c:v>
                </c:pt>
                <c:pt idx="33" formatCode="General">
                  <c:v>0.0</c:v>
                </c:pt>
                <c:pt idx="34" formatCode="General">
                  <c:v>0.0</c:v>
                </c:pt>
                <c:pt idx="35" formatCode="General">
                  <c:v>0.0</c:v>
                </c:pt>
                <c:pt idx="36" formatCode="General">
                  <c:v>0.0</c:v>
                </c:pt>
                <c:pt idx="37" formatCode="General">
                  <c:v>0.0</c:v>
                </c:pt>
                <c:pt idx="38" formatCode="General">
                  <c:v>0.0</c:v>
                </c:pt>
                <c:pt idx="39" formatCode="General">
                  <c:v>0.0</c:v>
                </c:pt>
                <c:pt idx="40" formatCode="General">
                  <c:v>0.0</c:v>
                </c:pt>
                <c:pt idx="41" formatCode="General">
                  <c:v>0.0</c:v>
                </c:pt>
                <c:pt idx="42" formatCode="General">
                  <c:v>0.0</c:v>
                </c:pt>
                <c:pt idx="43" formatCode="General">
                  <c:v>0.0</c:v>
                </c:pt>
                <c:pt idx="44" formatCode="General">
                  <c:v>0.0</c:v>
                </c:pt>
                <c:pt idx="45" formatCode="General">
                  <c:v>0.0</c:v>
                </c:pt>
                <c:pt idx="46" formatCode="General">
                  <c:v>0.0</c:v>
                </c:pt>
                <c:pt idx="47" formatCode="General">
                  <c:v>0.0</c:v>
                </c:pt>
                <c:pt idx="48" formatCode="General">
                  <c:v>0.0</c:v>
                </c:pt>
                <c:pt idx="49" formatCode="General">
                  <c:v>0.0</c:v>
                </c:pt>
              </c:numCache>
            </c:numRef>
          </c:val>
        </c:ser>
        <c:ser>
          <c:idx val="2"/>
          <c:order val="2"/>
          <c:tx>
            <c:strRef>
              <c:f>Selskapsobligasjoner!$FE$72</c:f>
              <c:strCache>
                <c:ptCount val="1"/>
                <c:pt idx="0">
                  <c:v>Statsobligasjoner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Selskapsobligasjoner!$FB$73:$FB$122</c:f>
              <c:numCache>
                <c:formatCode>0.00%</c:formatCode>
                <c:ptCount val="50"/>
                <c:pt idx="0">
                  <c:v>0.110876545414889</c:v>
                </c:pt>
                <c:pt idx="1">
                  <c:v>0.112943351455396</c:v>
                </c:pt>
                <c:pt idx="2">
                  <c:v>0.115010157495908</c:v>
                </c:pt>
                <c:pt idx="3">
                  <c:v>0.11707696353642</c:v>
                </c:pt>
                <c:pt idx="4">
                  <c:v>0.119143769576932</c:v>
                </c:pt>
                <c:pt idx="5">
                  <c:v>0.121210575617445</c:v>
                </c:pt>
                <c:pt idx="6">
                  <c:v>0.123277381657957</c:v>
                </c:pt>
                <c:pt idx="7">
                  <c:v>0.125344187698469</c:v>
                </c:pt>
                <c:pt idx="8">
                  <c:v>0.127410993738981</c:v>
                </c:pt>
                <c:pt idx="9">
                  <c:v>0.129477799779493</c:v>
                </c:pt>
                <c:pt idx="10">
                  <c:v>0.131544605820005</c:v>
                </c:pt>
                <c:pt idx="11">
                  <c:v>0.133611411860517</c:v>
                </c:pt>
                <c:pt idx="12">
                  <c:v>0.135678217901029</c:v>
                </c:pt>
                <c:pt idx="13">
                  <c:v>0.137745023941541</c:v>
                </c:pt>
                <c:pt idx="14">
                  <c:v>0.139811829982052</c:v>
                </c:pt>
                <c:pt idx="15">
                  <c:v>0.141878636022562</c:v>
                </c:pt>
                <c:pt idx="16">
                  <c:v>0.143945442063072</c:v>
                </c:pt>
                <c:pt idx="17">
                  <c:v>0.146012248103581</c:v>
                </c:pt>
                <c:pt idx="18">
                  <c:v>0.148079054144091</c:v>
                </c:pt>
                <c:pt idx="19">
                  <c:v>0.150145860184601</c:v>
                </c:pt>
                <c:pt idx="20">
                  <c:v>0.15221266622511</c:v>
                </c:pt>
                <c:pt idx="21">
                  <c:v>0.15427947226562</c:v>
                </c:pt>
                <c:pt idx="22">
                  <c:v>0.156346278306129</c:v>
                </c:pt>
                <c:pt idx="23">
                  <c:v>0.158413084346639</c:v>
                </c:pt>
                <c:pt idx="24">
                  <c:v>0.160479890387148</c:v>
                </c:pt>
                <c:pt idx="25">
                  <c:v>0.162546696427658</c:v>
                </c:pt>
                <c:pt idx="26">
                  <c:v>0.164613502468167</c:v>
                </c:pt>
                <c:pt idx="27">
                  <c:v>0.166680308508677</c:v>
                </c:pt>
                <c:pt idx="28">
                  <c:v>0.168747114549186</c:v>
                </c:pt>
                <c:pt idx="29">
                  <c:v>0.170813920589695</c:v>
                </c:pt>
                <c:pt idx="30">
                  <c:v>0.172880726630205</c:v>
                </c:pt>
                <c:pt idx="31">
                  <c:v>0.174947532670714</c:v>
                </c:pt>
                <c:pt idx="32">
                  <c:v>0.177014338711224</c:v>
                </c:pt>
                <c:pt idx="33">
                  <c:v>0.179081144751733</c:v>
                </c:pt>
                <c:pt idx="34">
                  <c:v>0.181147950792243</c:v>
                </c:pt>
                <c:pt idx="35">
                  <c:v>0.183214756832752</c:v>
                </c:pt>
                <c:pt idx="36">
                  <c:v>0.185281562873262</c:v>
                </c:pt>
                <c:pt idx="37">
                  <c:v>0.187348368913771</c:v>
                </c:pt>
                <c:pt idx="38">
                  <c:v>0.189415174954281</c:v>
                </c:pt>
                <c:pt idx="39">
                  <c:v>0.19148198099479</c:v>
                </c:pt>
                <c:pt idx="40">
                  <c:v>0.1935487870353</c:v>
                </c:pt>
                <c:pt idx="41">
                  <c:v>0.195615593075809</c:v>
                </c:pt>
                <c:pt idx="42">
                  <c:v>0.197682399116319</c:v>
                </c:pt>
                <c:pt idx="43">
                  <c:v>0.199749205156828</c:v>
                </c:pt>
                <c:pt idx="44">
                  <c:v>0.201816011197338</c:v>
                </c:pt>
                <c:pt idx="45">
                  <c:v>0.203882817237847</c:v>
                </c:pt>
                <c:pt idx="46">
                  <c:v>0.205949623278357</c:v>
                </c:pt>
                <c:pt idx="47">
                  <c:v>0.208016429318866</c:v>
                </c:pt>
                <c:pt idx="48">
                  <c:v>0.210083235359376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Selskapsobligasjoner!$FE$73:$FE$122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Selskapsobligasjoner!$FF$72</c:f>
              <c:strCache>
                <c:ptCount val="1"/>
                <c:pt idx="0">
                  <c:v>Selskapsobligasjoner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Selskapsobligasjoner!$FB$73:$FB$122</c:f>
              <c:numCache>
                <c:formatCode>0.00%</c:formatCode>
                <c:ptCount val="50"/>
                <c:pt idx="0">
                  <c:v>0.110876545414889</c:v>
                </c:pt>
                <c:pt idx="1">
                  <c:v>0.112943351455396</c:v>
                </c:pt>
                <c:pt idx="2">
                  <c:v>0.115010157495908</c:v>
                </c:pt>
                <c:pt idx="3">
                  <c:v>0.11707696353642</c:v>
                </c:pt>
                <c:pt idx="4">
                  <c:v>0.119143769576932</c:v>
                </c:pt>
                <c:pt idx="5">
                  <c:v>0.121210575617445</c:v>
                </c:pt>
                <c:pt idx="6">
                  <c:v>0.123277381657957</c:v>
                </c:pt>
                <c:pt idx="7">
                  <c:v>0.125344187698469</c:v>
                </c:pt>
                <c:pt idx="8">
                  <c:v>0.127410993738981</c:v>
                </c:pt>
                <c:pt idx="9">
                  <c:v>0.129477799779493</c:v>
                </c:pt>
                <c:pt idx="10">
                  <c:v>0.131544605820005</c:v>
                </c:pt>
                <c:pt idx="11">
                  <c:v>0.133611411860517</c:v>
                </c:pt>
                <c:pt idx="12">
                  <c:v>0.135678217901029</c:v>
                </c:pt>
                <c:pt idx="13">
                  <c:v>0.137745023941541</c:v>
                </c:pt>
                <c:pt idx="14">
                  <c:v>0.139811829982052</c:v>
                </c:pt>
                <c:pt idx="15">
                  <c:v>0.141878636022562</c:v>
                </c:pt>
                <c:pt idx="16">
                  <c:v>0.143945442063072</c:v>
                </c:pt>
                <c:pt idx="17">
                  <c:v>0.146012248103581</c:v>
                </c:pt>
                <c:pt idx="18">
                  <c:v>0.148079054144091</c:v>
                </c:pt>
                <c:pt idx="19">
                  <c:v>0.150145860184601</c:v>
                </c:pt>
                <c:pt idx="20">
                  <c:v>0.15221266622511</c:v>
                </c:pt>
                <c:pt idx="21">
                  <c:v>0.15427947226562</c:v>
                </c:pt>
                <c:pt idx="22">
                  <c:v>0.156346278306129</c:v>
                </c:pt>
                <c:pt idx="23">
                  <c:v>0.158413084346639</c:v>
                </c:pt>
                <c:pt idx="24">
                  <c:v>0.160479890387148</c:v>
                </c:pt>
                <c:pt idx="25">
                  <c:v>0.162546696427658</c:v>
                </c:pt>
                <c:pt idx="26">
                  <c:v>0.164613502468167</c:v>
                </c:pt>
                <c:pt idx="27">
                  <c:v>0.166680308508677</c:v>
                </c:pt>
                <c:pt idx="28">
                  <c:v>0.168747114549186</c:v>
                </c:pt>
                <c:pt idx="29">
                  <c:v>0.170813920589695</c:v>
                </c:pt>
                <c:pt idx="30">
                  <c:v>0.172880726630205</c:v>
                </c:pt>
                <c:pt idx="31">
                  <c:v>0.174947532670714</c:v>
                </c:pt>
                <c:pt idx="32">
                  <c:v>0.177014338711224</c:v>
                </c:pt>
                <c:pt idx="33">
                  <c:v>0.179081144751733</c:v>
                </c:pt>
                <c:pt idx="34">
                  <c:v>0.181147950792243</c:v>
                </c:pt>
                <c:pt idx="35">
                  <c:v>0.183214756832752</c:v>
                </c:pt>
                <c:pt idx="36">
                  <c:v>0.185281562873262</c:v>
                </c:pt>
                <c:pt idx="37">
                  <c:v>0.187348368913771</c:v>
                </c:pt>
                <c:pt idx="38">
                  <c:v>0.189415174954281</c:v>
                </c:pt>
                <c:pt idx="39">
                  <c:v>0.19148198099479</c:v>
                </c:pt>
                <c:pt idx="40">
                  <c:v>0.1935487870353</c:v>
                </c:pt>
                <c:pt idx="41">
                  <c:v>0.195615593075809</c:v>
                </c:pt>
                <c:pt idx="42">
                  <c:v>0.197682399116319</c:v>
                </c:pt>
                <c:pt idx="43">
                  <c:v>0.199749205156828</c:v>
                </c:pt>
                <c:pt idx="44">
                  <c:v>0.201816011197338</c:v>
                </c:pt>
                <c:pt idx="45">
                  <c:v>0.203882817237847</c:v>
                </c:pt>
                <c:pt idx="46">
                  <c:v>0.205949623278357</c:v>
                </c:pt>
                <c:pt idx="47">
                  <c:v>0.208016429318866</c:v>
                </c:pt>
                <c:pt idx="48">
                  <c:v>0.210083235359376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Selskapsobligasjoner!$FF$73:$FF$122</c:f>
              <c:numCache>
                <c:formatCode>General</c:formatCode>
                <c:ptCount val="50"/>
                <c:pt idx="0">
                  <c:v>0.607741572942249</c:v>
                </c:pt>
                <c:pt idx="1">
                  <c:v>0.59533868369856</c:v>
                </c:pt>
                <c:pt idx="2">
                  <c:v>0.582935794454842</c:v>
                </c:pt>
                <c:pt idx="3">
                  <c:v>0.570532905211124</c:v>
                </c:pt>
                <c:pt idx="4">
                  <c:v>0.558130015967406</c:v>
                </c:pt>
                <c:pt idx="5">
                  <c:v>0.54572712672369</c:v>
                </c:pt>
                <c:pt idx="6">
                  <c:v>0.533324237479972</c:v>
                </c:pt>
                <c:pt idx="7">
                  <c:v>0.520921348236255</c:v>
                </c:pt>
                <c:pt idx="8">
                  <c:v>0.508518458992536</c:v>
                </c:pt>
                <c:pt idx="9">
                  <c:v>0.496115569748818</c:v>
                </c:pt>
                <c:pt idx="10">
                  <c:v>0.4837126805051</c:v>
                </c:pt>
                <c:pt idx="11">
                  <c:v>0.471309791261404</c:v>
                </c:pt>
                <c:pt idx="12">
                  <c:v>0.458906902017687</c:v>
                </c:pt>
                <c:pt idx="13">
                  <c:v>0.44650401277397</c:v>
                </c:pt>
                <c:pt idx="14">
                  <c:v>0.434101123530255</c:v>
                </c:pt>
                <c:pt idx="15">
                  <c:v>0.421698234286555</c:v>
                </c:pt>
                <c:pt idx="16">
                  <c:v>0.409295345042852</c:v>
                </c:pt>
                <c:pt idx="17">
                  <c:v>0.396892455799149</c:v>
                </c:pt>
                <c:pt idx="18">
                  <c:v>0.384489566555447</c:v>
                </c:pt>
                <c:pt idx="19">
                  <c:v>0.372086677311744</c:v>
                </c:pt>
                <c:pt idx="20">
                  <c:v>0.359683788068041</c:v>
                </c:pt>
                <c:pt idx="21">
                  <c:v>0.347280898824338</c:v>
                </c:pt>
                <c:pt idx="22">
                  <c:v>0.334878009580635</c:v>
                </c:pt>
                <c:pt idx="23">
                  <c:v>0.322475120336932</c:v>
                </c:pt>
                <c:pt idx="24">
                  <c:v>0.310072231093229</c:v>
                </c:pt>
                <c:pt idx="25">
                  <c:v>0.297669341849526</c:v>
                </c:pt>
                <c:pt idx="26">
                  <c:v>0.285266452605824</c:v>
                </c:pt>
                <c:pt idx="27">
                  <c:v>0.27286356336212</c:v>
                </c:pt>
                <c:pt idx="28">
                  <c:v>0.260460674118413</c:v>
                </c:pt>
                <c:pt idx="29">
                  <c:v>0.24805778487471</c:v>
                </c:pt>
                <c:pt idx="30">
                  <c:v>0.235654895631007</c:v>
                </c:pt>
                <c:pt idx="31">
                  <c:v>0.223252006387304</c:v>
                </c:pt>
                <c:pt idx="32">
                  <c:v>0.210849117143601</c:v>
                </c:pt>
                <c:pt idx="33">
                  <c:v>0.198446227899897</c:v>
                </c:pt>
                <c:pt idx="34">
                  <c:v>0.186043338656195</c:v>
                </c:pt>
                <c:pt idx="35">
                  <c:v>0.173640449412491</c:v>
                </c:pt>
                <c:pt idx="36">
                  <c:v>0.161237560168787</c:v>
                </c:pt>
                <c:pt idx="37">
                  <c:v>0.148834670925085</c:v>
                </c:pt>
                <c:pt idx="38">
                  <c:v>0.136431781681381</c:v>
                </c:pt>
                <c:pt idx="39">
                  <c:v>0.124028892437678</c:v>
                </c:pt>
                <c:pt idx="40">
                  <c:v>0.111626003193974</c:v>
                </c:pt>
                <c:pt idx="41">
                  <c:v>0.0992231139502715</c:v>
                </c:pt>
                <c:pt idx="42">
                  <c:v>0.0868202247065683</c:v>
                </c:pt>
                <c:pt idx="43">
                  <c:v>0.0744173354628653</c:v>
                </c:pt>
                <c:pt idx="44">
                  <c:v>0.0620144462191621</c:v>
                </c:pt>
                <c:pt idx="45">
                  <c:v>0.0496115569754592</c:v>
                </c:pt>
                <c:pt idx="46">
                  <c:v>0.0372086677317557</c:v>
                </c:pt>
                <c:pt idx="47">
                  <c:v>0.0248057784880527</c:v>
                </c:pt>
                <c:pt idx="48">
                  <c:v>0.0124028892443497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Selskapsobligasjoner!$FG$72</c:f>
              <c:strCache>
                <c:ptCount val="1"/>
                <c:pt idx="0">
                  <c:v>Handel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Selskapsobligasjoner!$FB$73:$FB$122</c:f>
              <c:numCache>
                <c:formatCode>0.00%</c:formatCode>
                <c:ptCount val="50"/>
                <c:pt idx="0">
                  <c:v>0.110876545414889</c:v>
                </c:pt>
                <c:pt idx="1">
                  <c:v>0.112943351455396</c:v>
                </c:pt>
                <c:pt idx="2">
                  <c:v>0.115010157495908</c:v>
                </c:pt>
                <c:pt idx="3">
                  <c:v>0.11707696353642</c:v>
                </c:pt>
                <c:pt idx="4">
                  <c:v>0.119143769576932</c:v>
                </c:pt>
                <c:pt idx="5">
                  <c:v>0.121210575617445</c:v>
                </c:pt>
                <c:pt idx="6">
                  <c:v>0.123277381657957</c:v>
                </c:pt>
                <c:pt idx="7">
                  <c:v>0.125344187698469</c:v>
                </c:pt>
                <c:pt idx="8">
                  <c:v>0.127410993738981</c:v>
                </c:pt>
                <c:pt idx="9">
                  <c:v>0.129477799779493</c:v>
                </c:pt>
                <c:pt idx="10">
                  <c:v>0.131544605820005</c:v>
                </c:pt>
                <c:pt idx="11">
                  <c:v>0.133611411860517</c:v>
                </c:pt>
                <c:pt idx="12">
                  <c:v>0.135678217901029</c:v>
                </c:pt>
                <c:pt idx="13">
                  <c:v>0.137745023941541</c:v>
                </c:pt>
                <c:pt idx="14">
                  <c:v>0.139811829982052</c:v>
                </c:pt>
                <c:pt idx="15">
                  <c:v>0.141878636022562</c:v>
                </c:pt>
                <c:pt idx="16">
                  <c:v>0.143945442063072</c:v>
                </c:pt>
                <c:pt idx="17">
                  <c:v>0.146012248103581</c:v>
                </c:pt>
                <c:pt idx="18">
                  <c:v>0.148079054144091</c:v>
                </c:pt>
                <c:pt idx="19">
                  <c:v>0.150145860184601</c:v>
                </c:pt>
                <c:pt idx="20">
                  <c:v>0.15221266622511</c:v>
                </c:pt>
                <c:pt idx="21">
                  <c:v>0.15427947226562</c:v>
                </c:pt>
                <c:pt idx="22">
                  <c:v>0.156346278306129</c:v>
                </c:pt>
                <c:pt idx="23">
                  <c:v>0.158413084346639</c:v>
                </c:pt>
                <c:pt idx="24">
                  <c:v>0.160479890387148</c:v>
                </c:pt>
                <c:pt idx="25">
                  <c:v>0.162546696427658</c:v>
                </c:pt>
                <c:pt idx="26">
                  <c:v>0.164613502468167</c:v>
                </c:pt>
                <c:pt idx="27">
                  <c:v>0.166680308508677</c:v>
                </c:pt>
                <c:pt idx="28">
                  <c:v>0.168747114549186</c:v>
                </c:pt>
                <c:pt idx="29">
                  <c:v>0.170813920589695</c:v>
                </c:pt>
                <c:pt idx="30">
                  <c:v>0.172880726630205</c:v>
                </c:pt>
                <c:pt idx="31">
                  <c:v>0.174947532670714</c:v>
                </c:pt>
                <c:pt idx="32">
                  <c:v>0.177014338711224</c:v>
                </c:pt>
                <c:pt idx="33">
                  <c:v>0.179081144751733</c:v>
                </c:pt>
                <c:pt idx="34">
                  <c:v>0.181147950792243</c:v>
                </c:pt>
                <c:pt idx="35">
                  <c:v>0.183214756832752</c:v>
                </c:pt>
                <c:pt idx="36">
                  <c:v>0.185281562873262</c:v>
                </c:pt>
                <c:pt idx="37">
                  <c:v>0.187348368913771</c:v>
                </c:pt>
                <c:pt idx="38">
                  <c:v>0.189415174954281</c:v>
                </c:pt>
                <c:pt idx="39">
                  <c:v>0.19148198099479</c:v>
                </c:pt>
                <c:pt idx="40">
                  <c:v>0.1935487870353</c:v>
                </c:pt>
                <c:pt idx="41">
                  <c:v>0.195615593075809</c:v>
                </c:pt>
                <c:pt idx="42">
                  <c:v>0.197682399116319</c:v>
                </c:pt>
                <c:pt idx="43">
                  <c:v>0.199749205156828</c:v>
                </c:pt>
                <c:pt idx="44">
                  <c:v>0.201816011197338</c:v>
                </c:pt>
                <c:pt idx="45">
                  <c:v>0.203882817237847</c:v>
                </c:pt>
                <c:pt idx="46">
                  <c:v>0.205949623278357</c:v>
                </c:pt>
                <c:pt idx="47">
                  <c:v>0.208016429318866</c:v>
                </c:pt>
                <c:pt idx="48">
                  <c:v>0.210083235359376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Selskapsobligasjoner!$FG$73:$FG$122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 formatCode="0.00E+00">
                  <c:v>9.70252524157278E-15</c:v>
                </c:pt>
                <c:pt idx="13" formatCode="0.00E+00">
                  <c:v>1.0095656949316E-14</c:v>
                </c:pt>
                <c:pt idx="14" formatCode="0.00E+00">
                  <c:v>1.05080874557295E-14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Selskapsobligasjoner!$FH$72</c:f>
              <c:strCache>
                <c:ptCount val="1"/>
                <c:pt idx="0">
                  <c:v>Kontor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Selskapsobligasjoner!$FB$73:$FB$122</c:f>
              <c:numCache>
                <c:formatCode>0.00%</c:formatCode>
                <c:ptCount val="50"/>
                <c:pt idx="0">
                  <c:v>0.110876545414889</c:v>
                </c:pt>
                <c:pt idx="1">
                  <c:v>0.112943351455396</c:v>
                </c:pt>
                <c:pt idx="2">
                  <c:v>0.115010157495908</c:v>
                </c:pt>
                <c:pt idx="3">
                  <c:v>0.11707696353642</c:v>
                </c:pt>
                <c:pt idx="4">
                  <c:v>0.119143769576932</c:v>
                </c:pt>
                <c:pt idx="5">
                  <c:v>0.121210575617445</c:v>
                </c:pt>
                <c:pt idx="6">
                  <c:v>0.123277381657957</c:v>
                </c:pt>
                <c:pt idx="7">
                  <c:v>0.125344187698469</c:v>
                </c:pt>
                <c:pt idx="8">
                  <c:v>0.127410993738981</c:v>
                </c:pt>
                <c:pt idx="9">
                  <c:v>0.129477799779493</c:v>
                </c:pt>
                <c:pt idx="10">
                  <c:v>0.131544605820005</c:v>
                </c:pt>
                <c:pt idx="11">
                  <c:v>0.133611411860517</c:v>
                </c:pt>
                <c:pt idx="12">
                  <c:v>0.135678217901029</c:v>
                </c:pt>
                <c:pt idx="13">
                  <c:v>0.137745023941541</c:v>
                </c:pt>
                <c:pt idx="14">
                  <c:v>0.139811829982052</c:v>
                </c:pt>
                <c:pt idx="15">
                  <c:v>0.141878636022562</c:v>
                </c:pt>
                <c:pt idx="16">
                  <c:v>0.143945442063072</c:v>
                </c:pt>
                <c:pt idx="17">
                  <c:v>0.146012248103581</c:v>
                </c:pt>
                <c:pt idx="18">
                  <c:v>0.148079054144091</c:v>
                </c:pt>
                <c:pt idx="19">
                  <c:v>0.150145860184601</c:v>
                </c:pt>
                <c:pt idx="20">
                  <c:v>0.15221266622511</c:v>
                </c:pt>
                <c:pt idx="21">
                  <c:v>0.15427947226562</c:v>
                </c:pt>
                <c:pt idx="22">
                  <c:v>0.156346278306129</c:v>
                </c:pt>
                <c:pt idx="23">
                  <c:v>0.158413084346639</c:v>
                </c:pt>
                <c:pt idx="24">
                  <c:v>0.160479890387148</c:v>
                </c:pt>
                <c:pt idx="25">
                  <c:v>0.162546696427658</c:v>
                </c:pt>
                <c:pt idx="26">
                  <c:v>0.164613502468167</c:v>
                </c:pt>
                <c:pt idx="27">
                  <c:v>0.166680308508677</c:v>
                </c:pt>
                <c:pt idx="28">
                  <c:v>0.168747114549186</c:v>
                </c:pt>
                <c:pt idx="29">
                  <c:v>0.170813920589695</c:v>
                </c:pt>
                <c:pt idx="30">
                  <c:v>0.172880726630205</c:v>
                </c:pt>
                <c:pt idx="31">
                  <c:v>0.174947532670714</c:v>
                </c:pt>
                <c:pt idx="32">
                  <c:v>0.177014338711224</c:v>
                </c:pt>
                <c:pt idx="33">
                  <c:v>0.179081144751733</c:v>
                </c:pt>
                <c:pt idx="34">
                  <c:v>0.181147950792243</c:v>
                </c:pt>
                <c:pt idx="35">
                  <c:v>0.183214756832752</c:v>
                </c:pt>
                <c:pt idx="36">
                  <c:v>0.185281562873262</c:v>
                </c:pt>
                <c:pt idx="37">
                  <c:v>0.187348368913771</c:v>
                </c:pt>
                <c:pt idx="38">
                  <c:v>0.189415174954281</c:v>
                </c:pt>
                <c:pt idx="39">
                  <c:v>0.19148198099479</c:v>
                </c:pt>
                <c:pt idx="40">
                  <c:v>0.1935487870353</c:v>
                </c:pt>
                <c:pt idx="41">
                  <c:v>0.195615593075809</c:v>
                </c:pt>
                <c:pt idx="42">
                  <c:v>0.197682399116319</c:v>
                </c:pt>
                <c:pt idx="43">
                  <c:v>0.199749205156828</c:v>
                </c:pt>
                <c:pt idx="44">
                  <c:v>0.201816011197338</c:v>
                </c:pt>
                <c:pt idx="45">
                  <c:v>0.203882817237847</c:v>
                </c:pt>
                <c:pt idx="46">
                  <c:v>0.205949623278357</c:v>
                </c:pt>
                <c:pt idx="47">
                  <c:v>0.208016429318866</c:v>
                </c:pt>
                <c:pt idx="48">
                  <c:v>0.210083235359376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Selskapsobligasjoner!$FH$73:$FH$122</c:f>
              <c:numCache>
                <c:formatCode>0.00E+00</c:formatCode>
                <c:ptCount val="50"/>
                <c:pt idx="0">
                  <c:v>8.40300051763165E-15</c:v>
                </c:pt>
                <c:pt idx="1">
                  <c:v>8.38044911244396E-15</c:v>
                </c:pt>
                <c:pt idx="2" formatCode="General">
                  <c:v>0.0</c:v>
                </c:pt>
                <c:pt idx="3" formatCode="General">
                  <c:v>0.0</c:v>
                </c:pt>
                <c:pt idx="4" formatCode="General">
                  <c:v>0.0</c:v>
                </c:pt>
                <c:pt idx="5" formatCode="General">
                  <c:v>0.0</c:v>
                </c:pt>
                <c:pt idx="6" formatCode="General">
                  <c:v>0.0</c:v>
                </c:pt>
                <c:pt idx="7" formatCode="General">
                  <c:v>0.0</c:v>
                </c:pt>
                <c:pt idx="8" formatCode="General">
                  <c:v>0.0</c:v>
                </c:pt>
                <c:pt idx="9" formatCode="General">
                  <c:v>0.0</c:v>
                </c:pt>
                <c:pt idx="10" formatCode="General">
                  <c:v>0.0</c:v>
                </c:pt>
                <c:pt idx="11" formatCode="General">
                  <c:v>0.0</c:v>
                </c:pt>
                <c:pt idx="12" formatCode="General">
                  <c:v>0.0</c:v>
                </c:pt>
                <c:pt idx="13" formatCode="General">
                  <c:v>0.0</c:v>
                </c:pt>
                <c:pt idx="14" formatCode="General">
                  <c:v>0.0</c:v>
                </c:pt>
                <c:pt idx="15" formatCode="General">
                  <c:v>0.0</c:v>
                </c:pt>
                <c:pt idx="16" formatCode="General">
                  <c:v>0.0</c:v>
                </c:pt>
                <c:pt idx="17" formatCode="General">
                  <c:v>0.0</c:v>
                </c:pt>
                <c:pt idx="18" formatCode="General">
                  <c:v>0.0</c:v>
                </c:pt>
                <c:pt idx="19" formatCode="General">
                  <c:v>0.0</c:v>
                </c:pt>
                <c:pt idx="20" formatCode="General">
                  <c:v>0.0</c:v>
                </c:pt>
                <c:pt idx="21" formatCode="General">
                  <c:v>0.0</c:v>
                </c:pt>
                <c:pt idx="22" formatCode="General">
                  <c:v>0.0</c:v>
                </c:pt>
                <c:pt idx="23" formatCode="General">
                  <c:v>0.0</c:v>
                </c:pt>
                <c:pt idx="24" formatCode="General">
                  <c:v>0.0</c:v>
                </c:pt>
                <c:pt idx="25" formatCode="General">
                  <c:v>0.0</c:v>
                </c:pt>
                <c:pt idx="26" formatCode="General">
                  <c:v>0.0</c:v>
                </c:pt>
                <c:pt idx="27" formatCode="General">
                  <c:v>0.0</c:v>
                </c:pt>
                <c:pt idx="28" formatCode="General">
                  <c:v>0.0</c:v>
                </c:pt>
                <c:pt idx="29" formatCode="General">
                  <c:v>0.0</c:v>
                </c:pt>
                <c:pt idx="30" formatCode="General">
                  <c:v>0.0</c:v>
                </c:pt>
                <c:pt idx="31" formatCode="General">
                  <c:v>0.0</c:v>
                </c:pt>
                <c:pt idx="32" formatCode="General">
                  <c:v>0.0</c:v>
                </c:pt>
                <c:pt idx="33" formatCode="General">
                  <c:v>0.0</c:v>
                </c:pt>
                <c:pt idx="34" formatCode="General">
                  <c:v>0.0</c:v>
                </c:pt>
                <c:pt idx="35" formatCode="General">
                  <c:v>0.0</c:v>
                </c:pt>
                <c:pt idx="36" formatCode="General">
                  <c:v>0.0</c:v>
                </c:pt>
                <c:pt idx="37" formatCode="General">
                  <c:v>0.0</c:v>
                </c:pt>
                <c:pt idx="38" formatCode="General">
                  <c:v>0.0</c:v>
                </c:pt>
                <c:pt idx="39" formatCode="General">
                  <c:v>0.0</c:v>
                </c:pt>
                <c:pt idx="40" formatCode="General">
                  <c:v>0.0</c:v>
                </c:pt>
                <c:pt idx="41" formatCode="General">
                  <c:v>0.0</c:v>
                </c:pt>
                <c:pt idx="42" formatCode="General">
                  <c:v>0.0</c:v>
                </c:pt>
                <c:pt idx="43" formatCode="General">
                  <c:v>0.0</c:v>
                </c:pt>
                <c:pt idx="44" formatCode="General">
                  <c:v>0.0</c:v>
                </c:pt>
                <c:pt idx="45" formatCode="General">
                  <c:v>0.0</c:v>
                </c:pt>
                <c:pt idx="46" formatCode="General">
                  <c:v>0.0</c:v>
                </c:pt>
                <c:pt idx="47" formatCode="General">
                  <c:v>0.0</c:v>
                </c:pt>
                <c:pt idx="48" formatCode="General">
                  <c:v>0.0</c:v>
                </c:pt>
                <c:pt idx="49" formatCode="General">
                  <c:v>0.0</c:v>
                </c:pt>
              </c:numCache>
            </c:numRef>
          </c:val>
        </c:ser>
        <c:ser>
          <c:idx val="6"/>
          <c:order val="6"/>
          <c:tx>
            <c:strRef>
              <c:f>Selskapsobligasjoner!$FI$72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Selskapsobligasjoner!$FB$73:$FB$122</c:f>
              <c:numCache>
                <c:formatCode>0.00%</c:formatCode>
                <c:ptCount val="50"/>
                <c:pt idx="0">
                  <c:v>0.110876545414889</c:v>
                </c:pt>
                <c:pt idx="1">
                  <c:v>0.112943351455396</c:v>
                </c:pt>
                <c:pt idx="2">
                  <c:v>0.115010157495908</c:v>
                </c:pt>
                <c:pt idx="3">
                  <c:v>0.11707696353642</c:v>
                </c:pt>
                <c:pt idx="4">
                  <c:v>0.119143769576932</c:v>
                </c:pt>
                <c:pt idx="5">
                  <c:v>0.121210575617445</c:v>
                </c:pt>
                <c:pt idx="6">
                  <c:v>0.123277381657957</c:v>
                </c:pt>
                <c:pt idx="7">
                  <c:v>0.125344187698469</c:v>
                </c:pt>
                <c:pt idx="8">
                  <c:v>0.127410993738981</c:v>
                </c:pt>
                <c:pt idx="9">
                  <c:v>0.129477799779493</c:v>
                </c:pt>
                <c:pt idx="10">
                  <c:v>0.131544605820005</c:v>
                </c:pt>
                <c:pt idx="11">
                  <c:v>0.133611411860517</c:v>
                </c:pt>
                <c:pt idx="12">
                  <c:v>0.135678217901029</c:v>
                </c:pt>
                <c:pt idx="13">
                  <c:v>0.137745023941541</c:v>
                </c:pt>
                <c:pt idx="14">
                  <c:v>0.139811829982052</c:v>
                </c:pt>
                <c:pt idx="15">
                  <c:v>0.141878636022562</c:v>
                </c:pt>
                <c:pt idx="16">
                  <c:v>0.143945442063072</c:v>
                </c:pt>
                <c:pt idx="17">
                  <c:v>0.146012248103581</c:v>
                </c:pt>
                <c:pt idx="18">
                  <c:v>0.148079054144091</c:v>
                </c:pt>
                <c:pt idx="19">
                  <c:v>0.150145860184601</c:v>
                </c:pt>
                <c:pt idx="20">
                  <c:v>0.15221266622511</c:v>
                </c:pt>
                <c:pt idx="21">
                  <c:v>0.15427947226562</c:v>
                </c:pt>
                <c:pt idx="22">
                  <c:v>0.156346278306129</c:v>
                </c:pt>
                <c:pt idx="23">
                  <c:v>0.158413084346639</c:v>
                </c:pt>
                <c:pt idx="24">
                  <c:v>0.160479890387148</c:v>
                </c:pt>
                <c:pt idx="25">
                  <c:v>0.162546696427658</c:v>
                </c:pt>
                <c:pt idx="26">
                  <c:v>0.164613502468167</c:v>
                </c:pt>
                <c:pt idx="27">
                  <c:v>0.166680308508677</c:v>
                </c:pt>
                <c:pt idx="28">
                  <c:v>0.168747114549186</c:v>
                </c:pt>
                <c:pt idx="29">
                  <c:v>0.170813920589695</c:v>
                </c:pt>
                <c:pt idx="30">
                  <c:v>0.172880726630205</c:v>
                </c:pt>
                <c:pt idx="31">
                  <c:v>0.174947532670714</c:v>
                </c:pt>
                <c:pt idx="32">
                  <c:v>0.177014338711224</c:v>
                </c:pt>
                <c:pt idx="33">
                  <c:v>0.179081144751733</c:v>
                </c:pt>
                <c:pt idx="34">
                  <c:v>0.181147950792243</c:v>
                </c:pt>
                <c:pt idx="35">
                  <c:v>0.183214756832752</c:v>
                </c:pt>
                <c:pt idx="36">
                  <c:v>0.185281562873262</c:v>
                </c:pt>
                <c:pt idx="37">
                  <c:v>0.187348368913771</c:v>
                </c:pt>
                <c:pt idx="38">
                  <c:v>0.189415174954281</c:v>
                </c:pt>
                <c:pt idx="39">
                  <c:v>0.19148198099479</c:v>
                </c:pt>
                <c:pt idx="40">
                  <c:v>0.1935487870353</c:v>
                </c:pt>
                <c:pt idx="41">
                  <c:v>0.195615593075809</c:v>
                </c:pt>
                <c:pt idx="42">
                  <c:v>0.197682399116319</c:v>
                </c:pt>
                <c:pt idx="43">
                  <c:v>0.199749205156828</c:v>
                </c:pt>
                <c:pt idx="44">
                  <c:v>0.201816011197338</c:v>
                </c:pt>
                <c:pt idx="45">
                  <c:v>0.203882817237847</c:v>
                </c:pt>
                <c:pt idx="46">
                  <c:v>0.205949623278357</c:v>
                </c:pt>
                <c:pt idx="47">
                  <c:v>0.208016429318866</c:v>
                </c:pt>
                <c:pt idx="48">
                  <c:v>0.210083235359376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Selskapsobligasjoner!$FI$73:$FI$122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Selskapsobligasjoner!$FJ$72</c:f>
              <c:strCache>
                <c:ptCount val="1"/>
                <c:pt idx="0">
                  <c:v>Andre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Selskapsobligasjoner!$FB$73:$FB$122</c:f>
              <c:numCache>
                <c:formatCode>0.00%</c:formatCode>
                <c:ptCount val="50"/>
                <c:pt idx="0">
                  <c:v>0.110876545414889</c:v>
                </c:pt>
                <c:pt idx="1">
                  <c:v>0.112943351455396</c:v>
                </c:pt>
                <c:pt idx="2">
                  <c:v>0.115010157495908</c:v>
                </c:pt>
                <c:pt idx="3">
                  <c:v>0.11707696353642</c:v>
                </c:pt>
                <c:pt idx="4">
                  <c:v>0.119143769576932</c:v>
                </c:pt>
                <c:pt idx="5">
                  <c:v>0.121210575617445</c:v>
                </c:pt>
                <c:pt idx="6">
                  <c:v>0.123277381657957</c:v>
                </c:pt>
                <c:pt idx="7">
                  <c:v>0.125344187698469</c:v>
                </c:pt>
                <c:pt idx="8">
                  <c:v>0.127410993738981</c:v>
                </c:pt>
                <c:pt idx="9">
                  <c:v>0.129477799779493</c:v>
                </c:pt>
                <c:pt idx="10">
                  <c:v>0.131544605820005</c:v>
                </c:pt>
                <c:pt idx="11">
                  <c:v>0.133611411860517</c:v>
                </c:pt>
                <c:pt idx="12">
                  <c:v>0.135678217901029</c:v>
                </c:pt>
                <c:pt idx="13">
                  <c:v>0.137745023941541</c:v>
                </c:pt>
                <c:pt idx="14">
                  <c:v>0.139811829982052</c:v>
                </c:pt>
                <c:pt idx="15">
                  <c:v>0.141878636022562</c:v>
                </c:pt>
                <c:pt idx="16">
                  <c:v>0.143945442063072</c:v>
                </c:pt>
                <c:pt idx="17">
                  <c:v>0.146012248103581</c:v>
                </c:pt>
                <c:pt idx="18">
                  <c:v>0.148079054144091</c:v>
                </c:pt>
                <c:pt idx="19">
                  <c:v>0.150145860184601</c:v>
                </c:pt>
                <c:pt idx="20">
                  <c:v>0.15221266622511</c:v>
                </c:pt>
                <c:pt idx="21">
                  <c:v>0.15427947226562</c:v>
                </c:pt>
                <c:pt idx="22">
                  <c:v>0.156346278306129</c:v>
                </c:pt>
                <c:pt idx="23">
                  <c:v>0.158413084346639</c:v>
                </c:pt>
                <c:pt idx="24">
                  <c:v>0.160479890387148</c:v>
                </c:pt>
                <c:pt idx="25">
                  <c:v>0.162546696427658</c:v>
                </c:pt>
                <c:pt idx="26">
                  <c:v>0.164613502468167</c:v>
                </c:pt>
                <c:pt idx="27">
                  <c:v>0.166680308508677</c:v>
                </c:pt>
                <c:pt idx="28">
                  <c:v>0.168747114549186</c:v>
                </c:pt>
                <c:pt idx="29">
                  <c:v>0.170813920589695</c:v>
                </c:pt>
                <c:pt idx="30">
                  <c:v>0.172880726630205</c:v>
                </c:pt>
                <c:pt idx="31">
                  <c:v>0.174947532670714</c:v>
                </c:pt>
                <c:pt idx="32">
                  <c:v>0.177014338711224</c:v>
                </c:pt>
                <c:pt idx="33">
                  <c:v>0.179081144751733</c:v>
                </c:pt>
                <c:pt idx="34">
                  <c:v>0.181147950792243</c:v>
                </c:pt>
                <c:pt idx="35">
                  <c:v>0.183214756832752</c:v>
                </c:pt>
                <c:pt idx="36">
                  <c:v>0.185281562873262</c:v>
                </c:pt>
                <c:pt idx="37">
                  <c:v>0.187348368913771</c:v>
                </c:pt>
                <c:pt idx="38">
                  <c:v>0.189415174954281</c:v>
                </c:pt>
                <c:pt idx="39">
                  <c:v>0.19148198099479</c:v>
                </c:pt>
                <c:pt idx="40">
                  <c:v>0.1935487870353</c:v>
                </c:pt>
                <c:pt idx="41">
                  <c:v>0.195615593075809</c:v>
                </c:pt>
                <c:pt idx="42">
                  <c:v>0.197682399116319</c:v>
                </c:pt>
                <c:pt idx="43">
                  <c:v>0.199749205156828</c:v>
                </c:pt>
                <c:pt idx="44">
                  <c:v>0.201816011197338</c:v>
                </c:pt>
                <c:pt idx="45">
                  <c:v>0.203882817237847</c:v>
                </c:pt>
                <c:pt idx="46">
                  <c:v>0.205949623278357</c:v>
                </c:pt>
                <c:pt idx="47">
                  <c:v>0.208016429318866</c:v>
                </c:pt>
                <c:pt idx="48">
                  <c:v>0.210083235359376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Selskapsobligasjoner!$FJ$73:$FJ$122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 formatCode="0.00E+00">
                  <c:v>8.45721062625593E-15</c:v>
                </c:pt>
                <c:pt idx="3" formatCode="0.00E+00">
                  <c:v>8.56172771568353E-15</c:v>
                </c:pt>
                <c:pt idx="4" formatCode="0.00E+00">
                  <c:v>8.67188265640806E-15</c:v>
                </c:pt>
                <c:pt idx="5" formatCode="0.00E+00">
                  <c:v>8.78008603322211E-15</c:v>
                </c:pt>
                <c:pt idx="6" formatCode="0.00E+00">
                  <c:v>8.88221787787025E-15</c:v>
                </c:pt>
                <c:pt idx="7" formatCode="0.00E+00">
                  <c:v>8.98933705251181E-15</c:v>
                </c:pt>
                <c:pt idx="8" formatCode="0.00E+00">
                  <c:v>9.09688990802238E-15</c:v>
                </c:pt>
                <c:pt idx="9" formatCode="0.00E+00">
                  <c:v>9.20097331658099E-15</c:v>
                </c:pt>
                <c:pt idx="10" formatCode="0.00E+00">
                  <c:v>9.30679144861557E-15</c:v>
                </c:pt>
                <c:pt idx="11" formatCode="0.00E+00">
                  <c:v>9.405562266529E-15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134991536"/>
        <c:axId val="-2100282528"/>
      </c:barChart>
      <c:catAx>
        <c:axId val="2134991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0282528"/>
        <c:crosses val="autoZero"/>
        <c:auto val="1"/>
        <c:lblAlgn val="ctr"/>
        <c:lblOffset val="100"/>
        <c:tickLblSkip val="7"/>
        <c:noMultiLvlLbl val="0"/>
      </c:catAx>
      <c:valAx>
        <c:axId val="-21002825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Andel av porteføljen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4991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Aksjer ,</a:t>
            </a:r>
            <a:r>
              <a:rPr lang="nb-NO" baseline="0"/>
              <a:t> selskapsobligasjoner og unotert eiendom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Selskapsobligasjoner!$FC$124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Selskapsobligasjoner!$FB$125:$FB$174</c:f>
              <c:numCache>
                <c:formatCode>0.00%</c:formatCode>
                <c:ptCount val="50"/>
                <c:pt idx="0">
                  <c:v>0.0718233428425108</c:v>
                </c:pt>
                <c:pt idx="1">
                  <c:v>0.0746871530171499</c:v>
                </c:pt>
                <c:pt idx="2">
                  <c:v>0.0775509631917923</c:v>
                </c:pt>
                <c:pt idx="3">
                  <c:v>0.0804147733664346</c:v>
                </c:pt>
                <c:pt idx="4">
                  <c:v>0.083278583541077</c:v>
                </c:pt>
                <c:pt idx="5">
                  <c:v>0.0861423937157193</c:v>
                </c:pt>
                <c:pt idx="6">
                  <c:v>0.0890062038903617</c:v>
                </c:pt>
                <c:pt idx="7">
                  <c:v>0.091870014065004</c:v>
                </c:pt>
                <c:pt idx="8">
                  <c:v>0.0947338242396462</c:v>
                </c:pt>
                <c:pt idx="9">
                  <c:v>0.0975976344142885</c:v>
                </c:pt>
                <c:pt idx="10">
                  <c:v>0.100461444588931</c:v>
                </c:pt>
                <c:pt idx="11">
                  <c:v>0.103325254763573</c:v>
                </c:pt>
                <c:pt idx="12">
                  <c:v>0.106189064938215</c:v>
                </c:pt>
                <c:pt idx="13">
                  <c:v>0.109052875112858</c:v>
                </c:pt>
                <c:pt idx="14">
                  <c:v>0.1119166852875</c:v>
                </c:pt>
                <c:pt idx="15">
                  <c:v>0.114780495462142</c:v>
                </c:pt>
                <c:pt idx="16">
                  <c:v>0.117644305636784</c:v>
                </c:pt>
                <c:pt idx="17">
                  <c:v>0.120508115811427</c:v>
                </c:pt>
                <c:pt idx="18">
                  <c:v>0.123371925986069</c:v>
                </c:pt>
                <c:pt idx="19">
                  <c:v>0.126235736160711</c:v>
                </c:pt>
                <c:pt idx="20">
                  <c:v>0.129099546335353</c:v>
                </c:pt>
                <c:pt idx="21">
                  <c:v>0.131963356509996</c:v>
                </c:pt>
                <c:pt idx="22">
                  <c:v>0.134827166684638</c:v>
                </c:pt>
                <c:pt idx="23">
                  <c:v>0.13769097685928</c:v>
                </c:pt>
                <c:pt idx="24">
                  <c:v>0.140554787033922</c:v>
                </c:pt>
                <c:pt idx="25">
                  <c:v>0.143418597208561</c:v>
                </c:pt>
                <c:pt idx="26">
                  <c:v>0.146282407383199</c:v>
                </c:pt>
                <c:pt idx="27">
                  <c:v>0.149146217557838</c:v>
                </c:pt>
                <c:pt idx="28">
                  <c:v>0.152010027732476</c:v>
                </c:pt>
                <c:pt idx="29">
                  <c:v>0.154873837907115</c:v>
                </c:pt>
                <c:pt idx="30">
                  <c:v>0.157737648081753</c:v>
                </c:pt>
                <c:pt idx="31">
                  <c:v>0.160601458256392</c:v>
                </c:pt>
                <c:pt idx="32">
                  <c:v>0.16346526843103</c:v>
                </c:pt>
                <c:pt idx="33">
                  <c:v>0.166329078605669</c:v>
                </c:pt>
                <c:pt idx="34">
                  <c:v>0.169192888780307</c:v>
                </c:pt>
                <c:pt idx="35">
                  <c:v>0.172056698954946</c:v>
                </c:pt>
                <c:pt idx="36">
                  <c:v>0.174920509129584</c:v>
                </c:pt>
                <c:pt idx="37">
                  <c:v>0.177784319304223</c:v>
                </c:pt>
                <c:pt idx="38">
                  <c:v>0.180648129478861</c:v>
                </c:pt>
                <c:pt idx="39">
                  <c:v>0.1835119396535</c:v>
                </c:pt>
                <c:pt idx="40">
                  <c:v>0.186375749828138</c:v>
                </c:pt>
                <c:pt idx="41">
                  <c:v>0.189239560002777</c:v>
                </c:pt>
                <c:pt idx="42">
                  <c:v>0.192103370177415</c:v>
                </c:pt>
                <c:pt idx="43">
                  <c:v>0.194967180352054</c:v>
                </c:pt>
                <c:pt idx="44">
                  <c:v>0.197830990526692</c:v>
                </c:pt>
                <c:pt idx="45">
                  <c:v>0.200694800701331</c:v>
                </c:pt>
                <c:pt idx="46">
                  <c:v>0.203558610875969</c:v>
                </c:pt>
                <c:pt idx="47">
                  <c:v>0.206422421050608</c:v>
                </c:pt>
                <c:pt idx="48">
                  <c:v>0.209286231225246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Selskapsobligasjoner!$FC$125:$FC$174</c:f>
              <c:numCache>
                <c:formatCode>General</c:formatCode>
                <c:ptCount val="50"/>
                <c:pt idx="0">
                  <c:v>0.0</c:v>
                </c:pt>
                <c:pt idx="1">
                  <c:v>0.018502915145327</c:v>
                </c:pt>
                <c:pt idx="2">
                  <c:v>0.0426509668185493</c:v>
                </c:pt>
                <c:pt idx="3">
                  <c:v>0.0667990184917668</c:v>
                </c:pt>
                <c:pt idx="4">
                  <c:v>0.0909470701649856</c:v>
                </c:pt>
                <c:pt idx="5">
                  <c:v>0.115095121838204</c:v>
                </c:pt>
                <c:pt idx="6">
                  <c:v>0.136620485302808</c:v>
                </c:pt>
                <c:pt idx="7">
                  <c:v>0.157249263823136</c:v>
                </c:pt>
                <c:pt idx="8">
                  <c:v>0.177878042343463</c:v>
                </c:pt>
                <c:pt idx="9">
                  <c:v>0.198506820863791</c:v>
                </c:pt>
                <c:pt idx="10">
                  <c:v>0.219135599384119</c:v>
                </c:pt>
                <c:pt idx="11">
                  <c:v>0.239764377904447</c:v>
                </c:pt>
                <c:pt idx="12">
                  <c:v>0.261818748597087</c:v>
                </c:pt>
                <c:pt idx="13">
                  <c:v>0.287522945997885</c:v>
                </c:pt>
                <c:pt idx="14">
                  <c:v>0.313227143398681</c:v>
                </c:pt>
                <c:pt idx="15">
                  <c:v>0.338931340799478</c:v>
                </c:pt>
                <c:pt idx="16">
                  <c:v>0.364635538200275</c:v>
                </c:pt>
                <c:pt idx="17">
                  <c:v>0.390339735601071</c:v>
                </c:pt>
                <c:pt idx="18">
                  <c:v>0.416043933001869</c:v>
                </c:pt>
                <c:pt idx="19">
                  <c:v>0.441748130402665</c:v>
                </c:pt>
                <c:pt idx="20">
                  <c:v>0.467452327803462</c:v>
                </c:pt>
                <c:pt idx="21">
                  <c:v>0.49315652520426</c:v>
                </c:pt>
                <c:pt idx="22">
                  <c:v>0.518860722605056</c:v>
                </c:pt>
                <c:pt idx="23">
                  <c:v>0.544564920005852</c:v>
                </c:pt>
                <c:pt idx="24">
                  <c:v>0.57026911740665</c:v>
                </c:pt>
                <c:pt idx="25">
                  <c:v>0.58754306250433</c:v>
                </c:pt>
                <c:pt idx="26">
                  <c:v>0.604728768233288</c:v>
                </c:pt>
                <c:pt idx="27">
                  <c:v>0.621914473962245</c:v>
                </c:pt>
                <c:pt idx="28">
                  <c:v>0.639100179691203</c:v>
                </c:pt>
                <c:pt idx="29">
                  <c:v>0.656285885420161</c:v>
                </c:pt>
                <c:pt idx="30">
                  <c:v>0.673471591149119</c:v>
                </c:pt>
                <c:pt idx="31">
                  <c:v>0.690657296878077</c:v>
                </c:pt>
                <c:pt idx="32">
                  <c:v>0.707843002607034</c:v>
                </c:pt>
                <c:pt idx="33">
                  <c:v>0.725028708335993</c:v>
                </c:pt>
                <c:pt idx="34">
                  <c:v>0.74221441406495</c:v>
                </c:pt>
                <c:pt idx="35">
                  <c:v>0.759400119793908</c:v>
                </c:pt>
                <c:pt idx="36">
                  <c:v>0.776585825522866</c:v>
                </c:pt>
                <c:pt idx="37">
                  <c:v>0.793771531251824</c:v>
                </c:pt>
                <c:pt idx="38">
                  <c:v>0.810957236980782</c:v>
                </c:pt>
                <c:pt idx="39">
                  <c:v>0.828142942709739</c:v>
                </c:pt>
                <c:pt idx="40">
                  <c:v>0.845328648438698</c:v>
                </c:pt>
                <c:pt idx="41">
                  <c:v>0.862514354167655</c:v>
                </c:pt>
                <c:pt idx="42">
                  <c:v>0.879700059896613</c:v>
                </c:pt>
                <c:pt idx="43">
                  <c:v>0.896885765625571</c:v>
                </c:pt>
                <c:pt idx="44">
                  <c:v>0.914071471354529</c:v>
                </c:pt>
                <c:pt idx="45">
                  <c:v>0.931257177083487</c:v>
                </c:pt>
                <c:pt idx="46">
                  <c:v>0.948442882812444</c:v>
                </c:pt>
                <c:pt idx="47">
                  <c:v>0.965628588541402</c:v>
                </c:pt>
                <c:pt idx="48">
                  <c:v>0.98281429427036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Selskapsobligasjoner!$FD$124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Selskapsobligasjoner!$FB$125:$FB$174</c:f>
              <c:numCache>
                <c:formatCode>0.00%</c:formatCode>
                <c:ptCount val="50"/>
                <c:pt idx="0">
                  <c:v>0.0718233428425108</c:v>
                </c:pt>
                <c:pt idx="1">
                  <c:v>0.0746871530171499</c:v>
                </c:pt>
                <c:pt idx="2">
                  <c:v>0.0775509631917923</c:v>
                </c:pt>
                <c:pt idx="3">
                  <c:v>0.0804147733664346</c:v>
                </c:pt>
                <c:pt idx="4">
                  <c:v>0.083278583541077</c:v>
                </c:pt>
                <c:pt idx="5">
                  <c:v>0.0861423937157193</c:v>
                </c:pt>
                <c:pt idx="6">
                  <c:v>0.0890062038903617</c:v>
                </c:pt>
                <c:pt idx="7">
                  <c:v>0.091870014065004</c:v>
                </c:pt>
                <c:pt idx="8">
                  <c:v>0.0947338242396462</c:v>
                </c:pt>
                <c:pt idx="9">
                  <c:v>0.0975976344142885</c:v>
                </c:pt>
                <c:pt idx="10">
                  <c:v>0.100461444588931</c:v>
                </c:pt>
                <c:pt idx="11">
                  <c:v>0.103325254763573</c:v>
                </c:pt>
                <c:pt idx="12">
                  <c:v>0.106189064938215</c:v>
                </c:pt>
                <c:pt idx="13">
                  <c:v>0.109052875112858</c:v>
                </c:pt>
                <c:pt idx="14">
                  <c:v>0.1119166852875</c:v>
                </c:pt>
                <c:pt idx="15">
                  <c:v>0.114780495462142</c:v>
                </c:pt>
                <c:pt idx="16">
                  <c:v>0.117644305636784</c:v>
                </c:pt>
                <c:pt idx="17">
                  <c:v>0.120508115811427</c:v>
                </c:pt>
                <c:pt idx="18">
                  <c:v>0.123371925986069</c:v>
                </c:pt>
                <c:pt idx="19">
                  <c:v>0.126235736160711</c:v>
                </c:pt>
                <c:pt idx="20">
                  <c:v>0.129099546335353</c:v>
                </c:pt>
                <c:pt idx="21">
                  <c:v>0.131963356509996</c:v>
                </c:pt>
                <c:pt idx="22">
                  <c:v>0.134827166684638</c:v>
                </c:pt>
                <c:pt idx="23">
                  <c:v>0.13769097685928</c:v>
                </c:pt>
                <c:pt idx="24">
                  <c:v>0.140554787033922</c:v>
                </c:pt>
                <c:pt idx="25">
                  <c:v>0.143418597208561</c:v>
                </c:pt>
                <c:pt idx="26">
                  <c:v>0.146282407383199</c:v>
                </c:pt>
                <c:pt idx="27">
                  <c:v>0.149146217557838</c:v>
                </c:pt>
                <c:pt idx="28">
                  <c:v>0.152010027732476</c:v>
                </c:pt>
                <c:pt idx="29">
                  <c:v>0.154873837907115</c:v>
                </c:pt>
                <c:pt idx="30">
                  <c:v>0.157737648081753</c:v>
                </c:pt>
                <c:pt idx="31">
                  <c:v>0.160601458256392</c:v>
                </c:pt>
                <c:pt idx="32">
                  <c:v>0.16346526843103</c:v>
                </c:pt>
                <c:pt idx="33">
                  <c:v>0.166329078605669</c:v>
                </c:pt>
                <c:pt idx="34">
                  <c:v>0.169192888780307</c:v>
                </c:pt>
                <c:pt idx="35">
                  <c:v>0.172056698954946</c:v>
                </c:pt>
                <c:pt idx="36">
                  <c:v>0.174920509129584</c:v>
                </c:pt>
                <c:pt idx="37">
                  <c:v>0.177784319304223</c:v>
                </c:pt>
                <c:pt idx="38">
                  <c:v>0.180648129478861</c:v>
                </c:pt>
                <c:pt idx="39">
                  <c:v>0.1835119396535</c:v>
                </c:pt>
                <c:pt idx="40">
                  <c:v>0.186375749828138</c:v>
                </c:pt>
                <c:pt idx="41">
                  <c:v>0.189239560002777</c:v>
                </c:pt>
                <c:pt idx="42">
                  <c:v>0.192103370177415</c:v>
                </c:pt>
                <c:pt idx="43">
                  <c:v>0.194967180352054</c:v>
                </c:pt>
                <c:pt idx="44">
                  <c:v>0.197830990526692</c:v>
                </c:pt>
                <c:pt idx="45">
                  <c:v>0.200694800701331</c:v>
                </c:pt>
                <c:pt idx="46">
                  <c:v>0.203558610875969</c:v>
                </c:pt>
                <c:pt idx="47">
                  <c:v>0.206422421050608</c:v>
                </c:pt>
                <c:pt idx="48">
                  <c:v>0.209286231225246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Selskapsobligasjoner!$FD$125:$FD$174</c:f>
              <c:numCache>
                <c:formatCode>0.00E+00</c:formatCode>
                <c:ptCount val="50"/>
                <c:pt idx="0" formatCode="General">
                  <c:v>0.0</c:v>
                </c:pt>
                <c:pt idx="1">
                  <c:v>5.39802577637083E-15</c:v>
                </c:pt>
                <c:pt idx="2" formatCode="General">
                  <c:v>0.0</c:v>
                </c:pt>
                <c:pt idx="3" formatCode="General">
                  <c:v>0.0</c:v>
                </c:pt>
                <c:pt idx="4" formatCode="General">
                  <c:v>0.0</c:v>
                </c:pt>
                <c:pt idx="5" formatCode="General">
                  <c:v>0.0</c:v>
                </c:pt>
                <c:pt idx="6" formatCode="General">
                  <c:v>0.0</c:v>
                </c:pt>
                <c:pt idx="7" formatCode="General">
                  <c:v>0.0</c:v>
                </c:pt>
                <c:pt idx="8" formatCode="General">
                  <c:v>0.0</c:v>
                </c:pt>
                <c:pt idx="9" formatCode="General">
                  <c:v>0.0</c:v>
                </c:pt>
                <c:pt idx="10" formatCode="General">
                  <c:v>0.0</c:v>
                </c:pt>
                <c:pt idx="11" formatCode="General">
                  <c:v>0.0</c:v>
                </c:pt>
                <c:pt idx="12" formatCode="General">
                  <c:v>0.0</c:v>
                </c:pt>
                <c:pt idx="13" formatCode="General">
                  <c:v>0.0</c:v>
                </c:pt>
                <c:pt idx="14" formatCode="General">
                  <c:v>0.0</c:v>
                </c:pt>
                <c:pt idx="15" formatCode="General">
                  <c:v>0.0</c:v>
                </c:pt>
                <c:pt idx="16" formatCode="General">
                  <c:v>0.0</c:v>
                </c:pt>
                <c:pt idx="17" formatCode="General">
                  <c:v>0.0</c:v>
                </c:pt>
                <c:pt idx="18" formatCode="General">
                  <c:v>0.0</c:v>
                </c:pt>
                <c:pt idx="19" formatCode="General">
                  <c:v>0.0</c:v>
                </c:pt>
                <c:pt idx="20" formatCode="General">
                  <c:v>0.0</c:v>
                </c:pt>
                <c:pt idx="21" formatCode="General">
                  <c:v>0.0</c:v>
                </c:pt>
                <c:pt idx="22" formatCode="General">
                  <c:v>0.0</c:v>
                </c:pt>
                <c:pt idx="23" formatCode="General">
                  <c:v>0.0</c:v>
                </c:pt>
                <c:pt idx="24" formatCode="General">
                  <c:v>0.0</c:v>
                </c:pt>
                <c:pt idx="25" formatCode="General">
                  <c:v>0.0</c:v>
                </c:pt>
                <c:pt idx="26" formatCode="General">
                  <c:v>0.0</c:v>
                </c:pt>
                <c:pt idx="27" formatCode="General">
                  <c:v>0.0</c:v>
                </c:pt>
                <c:pt idx="28" formatCode="General">
                  <c:v>0.0</c:v>
                </c:pt>
                <c:pt idx="29" formatCode="General">
                  <c:v>0.0</c:v>
                </c:pt>
                <c:pt idx="30" formatCode="General">
                  <c:v>0.0</c:v>
                </c:pt>
                <c:pt idx="31" formatCode="General">
                  <c:v>0.0</c:v>
                </c:pt>
                <c:pt idx="32" formatCode="General">
                  <c:v>0.0</c:v>
                </c:pt>
                <c:pt idx="33" formatCode="General">
                  <c:v>0.0</c:v>
                </c:pt>
                <c:pt idx="34" formatCode="General">
                  <c:v>0.0</c:v>
                </c:pt>
                <c:pt idx="35" formatCode="General">
                  <c:v>0.0</c:v>
                </c:pt>
                <c:pt idx="36" formatCode="General">
                  <c:v>0.0</c:v>
                </c:pt>
                <c:pt idx="37" formatCode="General">
                  <c:v>0.0</c:v>
                </c:pt>
                <c:pt idx="38" formatCode="General">
                  <c:v>0.0</c:v>
                </c:pt>
                <c:pt idx="39" formatCode="General">
                  <c:v>0.0</c:v>
                </c:pt>
                <c:pt idx="40" formatCode="General">
                  <c:v>0.0</c:v>
                </c:pt>
                <c:pt idx="41" formatCode="General">
                  <c:v>0.0</c:v>
                </c:pt>
                <c:pt idx="42" formatCode="General">
                  <c:v>0.0</c:v>
                </c:pt>
                <c:pt idx="43" formatCode="General">
                  <c:v>0.0</c:v>
                </c:pt>
                <c:pt idx="44" formatCode="General">
                  <c:v>0.0</c:v>
                </c:pt>
                <c:pt idx="45" formatCode="General">
                  <c:v>0.0</c:v>
                </c:pt>
                <c:pt idx="46" formatCode="General">
                  <c:v>0.0</c:v>
                </c:pt>
                <c:pt idx="47" formatCode="General">
                  <c:v>0.0</c:v>
                </c:pt>
                <c:pt idx="48" formatCode="General">
                  <c:v>0.0</c:v>
                </c:pt>
                <c:pt idx="49" formatCode="General">
                  <c:v>0.0</c:v>
                </c:pt>
              </c:numCache>
            </c:numRef>
          </c:val>
        </c:ser>
        <c:ser>
          <c:idx val="2"/>
          <c:order val="2"/>
          <c:tx>
            <c:strRef>
              <c:f>Selskapsobligasjoner!$FE$124</c:f>
              <c:strCache>
                <c:ptCount val="1"/>
                <c:pt idx="0">
                  <c:v>Statsobligasjoner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Selskapsobligasjoner!$FB$125:$FB$174</c:f>
              <c:numCache>
                <c:formatCode>0.00%</c:formatCode>
                <c:ptCount val="50"/>
                <c:pt idx="0">
                  <c:v>0.0718233428425108</c:v>
                </c:pt>
                <c:pt idx="1">
                  <c:v>0.0746871530171499</c:v>
                </c:pt>
                <c:pt idx="2">
                  <c:v>0.0775509631917923</c:v>
                </c:pt>
                <c:pt idx="3">
                  <c:v>0.0804147733664346</c:v>
                </c:pt>
                <c:pt idx="4">
                  <c:v>0.083278583541077</c:v>
                </c:pt>
                <c:pt idx="5">
                  <c:v>0.0861423937157193</c:v>
                </c:pt>
                <c:pt idx="6">
                  <c:v>0.0890062038903617</c:v>
                </c:pt>
                <c:pt idx="7">
                  <c:v>0.091870014065004</c:v>
                </c:pt>
                <c:pt idx="8">
                  <c:v>0.0947338242396462</c:v>
                </c:pt>
                <c:pt idx="9">
                  <c:v>0.0975976344142885</c:v>
                </c:pt>
                <c:pt idx="10">
                  <c:v>0.100461444588931</c:v>
                </c:pt>
                <c:pt idx="11">
                  <c:v>0.103325254763573</c:v>
                </c:pt>
                <c:pt idx="12">
                  <c:v>0.106189064938215</c:v>
                </c:pt>
                <c:pt idx="13">
                  <c:v>0.109052875112858</c:v>
                </c:pt>
                <c:pt idx="14">
                  <c:v>0.1119166852875</c:v>
                </c:pt>
                <c:pt idx="15">
                  <c:v>0.114780495462142</c:v>
                </c:pt>
                <c:pt idx="16">
                  <c:v>0.117644305636784</c:v>
                </c:pt>
                <c:pt idx="17">
                  <c:v>0.120508115811427</c:v>
                </c:pt>
                <c:pt idx="18">
                  <c:v>0.123371925986069</c:v>
                </c:pt>
                <c:pt idx="19">
                  <c:v>0.126235736160711</c:v>
                </c:pt>
                <c:pt idx="20">
                  <c:v>0.129099546335353</c:v>
                </c:pt>
                <c:pt idx="21">
                  <c:v>0.131963356509996</c:v>
                </c:pt>
                <c:pt idx="22">
                  <c:v>0.134827166684638</c:v>
                </c:pt>
                <c:pt idx="23">
                  <c:v>0.13769097685928</c:v>
                </c:pt>
                <c:pt idx="24">
                  <c:v>0.140554787033922</c:v>
                </c:pt>
                <c:pt idx="25">
                  <c:v>0.143418597208561</c:v>
                </c:pt>
                <c:pt idx="26">
                  <c:v>0.146282407383199</c:v>
                </c:pt>
                <c:pt idx="27">
                  <c:v>0.149146217557838</c:v>
                </c:pt>
                <c:pt idx="28">
                  <c:v>0.152010027732476</c:v>
                </c:pt>
                <c:pt idx="29">
                  <c:v>0.154873837907115</c:v>
                </c:pt>
                <c:pt idx="30">
                  <c:v>0.157737648081753</c:v>
                </c:pt>
                <c:pt idx="31">
                  <c:v>0.160601458256392</c:v>
                </c:pt>
                <c:pt idx="32">
                  <c:v>0.16346526843103</c:v>
                </c:pt>
                <c:pt idx="33">
                  <c:v>0.166329078605669</c:v>
                </c:pt>
                <c:pt idx="34">
                  <c:v>0.169192888780307</c:v>
                </c:pt>
                <c:pt idx="35">
                  <c:v>0.172056698954946</c:v>
                </c:pt>
                <c:pt idx="36">
                  <c:v>0.174920509129584</c:v>
                </c:pt>
                <c:pt idx="37">
                  <c:v>0.177784319304223</c:v>
                </c:pt>
                <c:pt idx="38">
                  <c:v>0.180648129478861</c:v>
                </c:pt>
                <c:pt idx="39">
                  <c:v>0.1835119396535</c:v>
                </c:pt>
                <c:pt idx="40">
                  <c:v>0.186375749828138</c:v>
                </c:pt>
                <c:pt idx="41">
                  <c:v>0.189239560002777</c:v>
                </c:pt>
                <c:pt idx="42">
                  <c:v>0.192103370177415</c:v>
                </c:pt>
                <c:pt idx="43">
                  <c:v>0.194967180352054</c:v>
                </c:pt>
                <c:pt idx="44">
                  <c:v>0.197830990526692</c:v>
                </c:pt>
                <c:pt idx="45">
                  <c:v>0.200694800701331</c:v>
                </c:pt>
                <c:pt idx="46">
                  <c:v>0.203558610875969</c:v>
                </c:pt>
                <c:pt idx="47">
                  <c:v>0.206422421050608</c:v>
                </c:pt>
                <c:pt idx="48">
                  <c:v>0.209286231225246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Selskapsobligasjoner!$FE$125:$FE$174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Selskapsobligasjoner!$FF$124</c:f>
              <c:strCache>
                <c:ptCount val="1"/>
                <c:pt idx="0">
                  <c:v>Selskapsobligasjoner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Selskapsobligasjoner!$FB$125:$FB$174</c:f>
              <c:numCache>
                <c:formatCode>0.00%</c:formatCode>
                <c:ptCount val="50"/>
                <c:pt idx="0">
                  <c:v>0.0718233428425108</c:v>
                </c:pt>
                <c:pt idx="1">
                  <c:v>0.0746871530171499</c:v>
                </c:pt>
                <c:pt idx="2">
                  <c:v>0.0775509631917923</c:v>
                </c:pt>
                <c:pt idx="3">
                  <c:v>0.0804147733664346</c:v>
                </c:pt>
                <c:pt idx="4">
                  <c:v>0.083278583541077</c:v>
                </c:pt>
                <c:pt idx="5">
                  <c:v>0.0861423937157193</c:v>
                </c:pt>
                <c:pt idx="6">
                  <c:v>0.0890062038903617</c:v>
                </c:pt>
                <c:pt idx="7">
                  <c:v>0.091870014065004</c:v>
                </c:pt>
                <c:pt idx="8">
                  <c:v>0.0947338242396462</c:v>
                </c:pt>
                <c:pt idx="9">
                  <c:v>0.0975976344142885</c:v>
                </c:pt>
                <c:pt idx="10">
                  <c:v>0.100461444588931</c:v>
                </c:pt>
                <c:pt idx="11">
                  <c:v>0.103325254763573</c:v>
                </c:pt>
                <c:pt idx="12">
                  <c:v>0.106189064938215</c:v>
                </c:pt>
                <c:pt idx="13">
                  <c:v>0.109052875112858</c:v>
                </c:pt>
                <c:pt idx="14">
                  <c:v>0.1119166852875</c:v>
                </c:pt>
                <c:pt idx="15">
                  <c:v>0.114780495462142</c:v>
                </c:pt>
                <c:pt idx="16">
                  <c:v>0.117644305636784</c:v>
                </c:pt>
                <c:pt idx="17">
                  <c:v>0.120508115811427</c:v>
                </c:pt>
                <c:pt idx="18">
                  <c:v>0.123371925986069</c:v>
                </c:pt>
                <c:pt idx="19">
                  <c:v>0.126235736160711</c:v>
                </c:pt>
                <c:pt idx="20">
                  <c:v>0.129099546335353</c:v>
                </c:pt>
                <c:pt idx="21">
                  <c:v>0.131963356509996</c:v>
                </c:pt>
                <c:pt idx="22">
                  <c:v>0.134827166684638</c:v>
                </c:pt>
                <c:pt idx="23">
                  <c:v>0.13769097685928</c:v>
                </c:pt>
                <c:pt idx="24">
                  <c:v>0.140554787033922</c:v>
                </c:pt>
                <c:pt idx="25">
                  <c:v>0.143418597208561</c:v>
                </c:pt>
                <c:pt idx="26">
                  <c:v>0.146282407383199</c:v>
                </c:pt>
                <c:pt idx="27">
                  <c:v>0.149146217557838</c:v>
                </c:pt>
                <c:pt idx="28">
                  <c:v>0.152010027732476</c:v>
                </c:pt>
                <c:pt idx="29">
                  <c:v>0.154873837907115</c:v>
                </c:pt>
                <c:pt idx="30">
                  <c:v>0.157737648081753</c:v>
                </c:pt>
                <c:pt idx="31">
                  <c:v>0.160601458256392</c:v>
                </c:pt>
                <c:pt idx="32">
                  <c:v>0.16346526843103</c:v>
                </c:pt>
                <c:pt idx="33">
                  <c:v>0.166329078605669</c:v>
                </c:pt>
                <c:pt idx="34">
                  <c:v>0.169192888780307</c:v>
                </c:pt>
                <c:pt idx="35">
                  <c:v>0.172056698954946</c:v>
                </c:pt>
                <c:pt idx="36">
                  <c:v>0.174920509129584</c:v>
                </c:pt>
                <c:pt idx="37">
                  <c:v>0.177784319304223</c:v>
                </c:pt>
                <c:pt idx="38">
                  <c:v>0.180648129478861</c:v>
                </c:pt>
                <c:pt idx="39">
                  <c:v>0.1835119396535</c:v>
                </c:pt>
                <c:pt idx="40">
                  <c:v>0.186375749828138</c:v>
                </c:pt>
                <c:pt idx="41">
                  <c:v>0.189239560002777</c:v>
                </c:pt>
                <c:pt idx="42">
                  <c:v>0.192103370177415</c:v>
                </c:pt>
                <c:pt idx="43">
                  <c:v>0.194967180352054</c:v>
                </c:pt>
                <c:pt idx="44">
                  <c:v>0.197830990526692</c:v>
                </c:pt>
                <c:pt idx="45">
                  <c:v>0.200694800701331</c:v>
                </c:pt>
                <c:pt idx="46">
                  <c:v>0.203558610875969</c:v>
                </c:pt>
                <c:pt idx="47">
                  <c:v>0.206422421050608</c:v>
                </c:pt>
                <c:pt idx="48">
                  <c:v>0.209286231225246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Selskapsobligasjoner!$FF$125:$FF$174</c:f>
              <c:numCache>
                <c:formatCode>General</c:formatCode>
                <c:ptCount val="50"/>
                <c:pt idx="0">
                  <c:v>0.400195178059502</c:v>
                </c:pt>
                <c:pt idx="1">
                  <c:v>0.386695850384349</c:v>
                </c:pt>
                <c:pt idx="2">
                  <c:v>0.388995155142589</c:v>
                </c:pt>
                <c:pt idx="3">
                  <c:v>0.391294459900829</c:v>
                </c:pt>
                <c:pt idx="4">
                  <c:v>0.39359376465907</c:v>
                </c:pt>
                <c:pt idx="5">
                  <c:v>0.395893069417311</c:v>
                </c:pt>
                <c:pt idx="6">
                  <c:v>0.39058723172507</c:v>
                </c:pt>
                <c:pt idx="7">
                  <c:v>0.382681521048393</c:v>
                </c:pt>
                <c:pt idx="8">
                  <c:v>0.374775810371717</c:v>
                </c:pt>
                <c:pt idx="9">
                  <c:v>0.366870099695041</c:v>
                </c:pt>
                <c:pt idx="10">
                  <c:v>0.358964389018364</c:v>
                </c:pt>
                <c:pt idx="11">
                  <c:v>0.351058678341687</c:v>
                </c:pt>
                <c:pt idx="12">
                  <c:v>0.347295201901286</c:v>
                </c:pt>
                <c:pt idx="13">
                  <c:v>0.354136748019588</c:v>
                </c:pt>
                <c:pt idx="14">
                  <c:v>0.360978294137889</c:v>
                </c:pt>
                <c:pt idx="15">
                  <c:v>0.36781984025619</c:v>
                </c:pt>
                <c:pt idx="16">
                  <c:v>0.374661386374491</c:v>
                </c:pt>
                <c:pt idx="17">
                  <c:v>0.381502932492792</c:v>
                </c:pt>
                <c:pt idx="18">
                  <c:v>0.388344478611093</c:v>
                </c:pt>
                <c:pt idx="19">
                  <c:v>0.395186024729394</c:v>
                </c:pt>
                <c:pt idx="20">
                  <c:v>0.402027570847695</c:v>
                </c:pt>
                <c:pt idx="21">
                  <c:v>0.408869116965997</c:v>
                </c:pt>
                <c:pt idx="22">
                  <c:v>0.415710663084297</c:v>
                </c:pt>
                <c:pt idx="23">
                  <c:v>0.422552209202598</c:v>
                </c:pt>
                <c:pt idx="24">
                  <c:v>0.4293937553209</c:v>
                </c:pt>
                <c:pt idx="25">
                  <c:v>0.412456937495669</c:v>
                </c:pt>
                <c:pt idx="26">
                  <c:v>0.39527123176671</c:v>
                </c:pt>
                <c:pt idx="27">
                  <c:v>0.378085526037751</c:v>
                </c:pt>
                <c:pt idx="28">
                  <c:v>0.360899820308791</c:v>
                </c:pt>
                <c:pt idx="29">
                  <c:v>0.343714114579832</c:v>
                </c:pt>
                <c:pt idx="30">
                  <c:v>0.326528408850872</c:v>
                </c:pt>
                <c:pt idx="31">
                  <c:v>0.309342703121913</c:v>
                </c:pt>
                <c:pt idx="32">
                  <c:v>0.292156997392953</c:v>
                </c:pt>
                <c:pt idx="33">
                  <c:v>0.274971291663993</c:v>
                </c:pt>
                <c:pt idx="34">
                  <c:v>0.257785585935034</c:v>
                </c:pt>
                <c:pt idx="35">
                  <c:v>0.240599880206075</c:v>
                </c:pt>
                <c:pt idx="36">
                  <c:v>0.223414174477115</c:v>
                </c:pt>
                <c:pt idx="37">
                  <c:v>0.206228468748156</c:v>
                </c:pt>
                <c:pt idx="38">
                  <c:v>0.189042763019196</c:v>
                </c:pt>
                <c:pt idx="39">
                  <c:v>0.171857057290237</c:v>
                </c:pt>
                <c:pt idx="40">
                  <c:v>0.154671351561277</c:v>
                </c:pt>
                <c:pt idx="41">
                  <c:v>0.137485645832318</c:v>
                </c:pt>
                <c:pt idx="42">
                  <c:v>0.120299940103359</c:v>
                </c:pt>
                <c:pt idx="43">
                  <c:v>0.103114234374399</c:v>
                </c:pt>
                <c:pt idx="44">
                  <c:v>0.0859285286454396</c:v>
                </c:pt>
                <c:pt idx="45">
                  <c:v>0.0687428229164802</c:v>
                </c:pt>
                <c:pt idx="46">
                  <c:v>0.0515571171875214</c:v>
                </c:pt>
                <c:pt idx="47">
                  <c:v>0.0343714114585617</c:v>
                </c:pt>
                <c:pt idx="48">
                  <c:v>0.017185705729602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Selskapsobligasjoner!$FG$124</c:f>
              <c:strCache>
                <c:ptCount val="1"/>
                <c:pt idx="0">
                  <c:v>Handel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Selskapsobligasjoner!$FB$125:$FB$174</c:f>
              <c:numCache>
                <c:formatCode>0.00%</c:formatCode>
                <c:ptCount val="50"/>
                <c:pt idx="0">
                  <c:v>0.0718233428425108</c:v>
                </c:pt>
                <c:pt idx="1">
                  <c:v>0.0746871530171499</c:v>
                </c:pt>
                <c:pt idx="2">
                  <c:v>0.0775509631917923</c:v>
                </c:pt>
                <c:pt idx="3">
                  <c:v>0.0804147733664346</c:v>
                </c:pt>
                <c:pt idx="4">
                  <c:v>0.083278583541077</c:v>
                </c:pt>
                <c:pt idx="5">
                  <c:v>0.0861423937157193</c:v>
                </c:pt>
                <c:pt idx="6">
                  <c:v>0.0890062038903617</c:v>
                </c:pt>
                <c:pt idx="7">
                  <c:v>0.091870014065004</c:v>
                </c:pt>
                <c:pt idx="8">
                  <c:v>0.0947338242396462</c:v>
                </c:pt>
                <c:pt idx="9">
                  <c:v>0.0975976344142885</c:v>
                </c:pt>
                <c:pt idx="10">
                  <c:v>0.100461444588931</c:v>
                </c:pt>
                <c:pt idx="11">
                  <c:v>0.103325254763573</c:v>
                </c:pt>
                <c:pt idx="12">
                  <c:v>0.106189064938215</c:v>
                </c:pt>
                <c:pt idx="13">
                  <c:v>0.109052875112858</c:v>
                </c:pt>
                <c:pt idx="14">
                  <c:v>0.1119166852875</c:v>
                </c:pt>
                <c:pt idx="15">
                  <c:v>0.114780495462142</c:v>
                </c:pt>
                <c:pt idx="16">
                  <c:v>0.117644305636784</c:v>
                </c:pt>
                <c:pt idx="17">
                  <c:v>0.120508115811427</c:v>
                </c:pt>
                <c:pt idx="18">
                  <c:v>0.123371925986069</c:v>
                </c:pt>
                <c:pt idx="19">
                  <c:v>0.126235736160711</c:v>
                </c:pt>
                <c:pt idx="20">
                  <c:v>0.129099546335353</c:v>
                </c:pt>
                <c:pt idx="21">
                  <c:v>0.131963356509996</c:v>
                </c:pt>
                <c:pt idx="22">
                  <c:v>0.134827166684638</c:v>
                </c:pt>
                <c:pt idx="23">
                  <c:v>0.13769097685928</c:v>
                </c:pt>
                <c:pt idx="24">
                  <c:v>0.140554787033922</c:v>
                </c:pt>
                <c:pt idx="25">
                  <c:v>0.143418597208561</c:v>
                </c:pt>
                <c:pt idx="26">
                  <c:v>0.146282407383199</c:v>
                </c:pt>
                <c:pt idx="27">
                  <c:v>0.149146217557838</c:v>
                </c:pt>
                <c:pt idx="28">
                  <c:v>0.152010027732476</c:v>
                </c:pt>
                <c:pt idx="29">
                  <c:v>0.154873837907115</c:v>
                </c:pt>
                <c:pt idx="30">
                  <c:v>0.157737648081753</c:v>
                </c:pt>
                <c:pt idx="31">
                  <c:v>0.160601458256392</c:v>
                </c:pt>
                <c:pt idx="32">
                  <c:v>0.16346526843103</c:v>
                </c:pt>
                <c:pt idx="33">
                  <c:v>0.166329078605669</c:v>
                </c:pt>
                <c:pt idx="34">
                  <c:v>0.169192888780307</c:v>
                </c:pt>
                <c:pt idx="35">
                  <c:v>0.172056698954946</c:v>
                </c:pt>
                <c:pt idx="36">
                  <c:v>0.174920509129584</c:v>
                </c:pt>
                <c:pt idx="37">
                  <c:v>0.177784319304223</c:v>
                </c:pt>
                <c:pt idx="38">
                  <c:v>0.180648129478861</c:v>
                </c:pt>
                <c:pt idx="39">
                  <c:v>0.1835119396535</c:v>
                </c:pt>
                <c:pt idx="40">
                  <c:v>0.186375749828138</c:v>
                </c:pt>
                <c:pt idx="41">
                  <c:v>0.189239560002777</c:v>
                </c:pt>
                <c:pt idx="42">
                  <c:v>0.192103370177415</c:v>
                </c:pt>
                <c:pt idx="43">
                  <c:v>0.194967180352054</c:v>
                </c:pt>
                <c:pt idx="44">
                  <c:v>0.197830990526692</c:v>
                </c:pt>
                <c:pt idx="45">
                  <c:v>0.200694800701331</c:v>
                </c:pt>
                <c:pt idx="46">
                  <c:v>0.203558610875969</c:v>
                </c:pt>
                <c:pt idx="47">
                  <c:v>0.206422421050608</c:v>
                </c:pt>
                <c:pt idx="48">
                  <c:v>0.209286231225246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Selskapsobligasjoner!$FG$125:$FG$174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0.0461167247284721</c:v>
                </c:pt>
                <c:pt idx="7">
                  <c:v>0.107998785548002</c:v>
                </c:pt>
                <c:pt idx="8">
                  <c:v>0.16988084636753</c:v>
                </c:pt>
                <c:pt idx="9">
                  <c:v>0.231762907187062</c:v>
                </c:pt>
                <c:pt idx="10">
                  <c:v>0.293644968006592</c:v>
                </c:pt>
                <c:pt idx="11">
                  <c:v>0.355527028826124</c:v>
                </c:pt>
                <c:pt idx="12">
                  <c:v>0.390886049501628</c:v>
                </c:pt>
                <c:pt idx="13">
                  <c:v>0.358340305982528</c:v>
                </c:pt>
                <c:pt idx="14">
                  <c:v>0.325794562463431</c:v>
                </c:pt>
                <c:pt idx="15">
                  <c:v>0.293248818944334</c:v>
                </c:pt>
                <c:pt idx="16">
                  <c:v>0.260703075425235</c:v>
                </c:pt>
                <c:pt idx="17">
                  <c:v>0.228157331906137</c:v>
                </c:pt>
                <c:pt idx="18">
                  <c:v>0.195611588387039</c:v>
                </c:pt>
                <c:pt idx="19">
                  <c:v>0.163065844867941</c:v>
                </c:pt>
                <c:pt idx="20">
                  <c:v>0.130520101348843</c:v>
                </c:pt>
                <c:pt idx="21">
                  <c:v>0.0979743578297442</c:v>
                </c:pt>
                <c:pt idx="22">
                  <c:v>0.0654286143106474</c:v>
                </c:pt>
                <c:pt idx="23">
                  <c:v>0.0328828707915498</c:v>
                </c:pt>
                <c:pt idx="24">
                  <c:v>0.000337127272451346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Selskapsobligasjoner!$FH$124</c:f>
              <c:strCache>
                <c:ptCount val="1"/>
                <c:pt idx="0">
                  <c:v>Kontor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Selskapsobligasjoner!$FB$125:$FB$174</c:f>
              <c:numCache>
                <c:formatCode>0.00%</c:formatCode>
                <c:ptCount val="50"/>
                <c:pt idx="0">
                  <c:v>0.0718233428425108</c:v>
                </c:pt>
                <c:pt idx="1">
                  <c:v>0.0746871530171499</c:v>
                </c:pt>
                <c:pt idx="2">
                  <c:v>0.0775509631917923</c:v>
                </c:pt>
                <c:pt idx="3">
                  <c:v>0.0804147733664346</c:v>
                </c:pt>
                <c:pt idx="4">
                  <c:v>0.083278583541077</c:v>
                </c:pt>
                <c:pt idx="5">
                  <c:v>0.0861423937157193</c:v>
                </c:pt>
                <c:pt idx="6">
                  <c:v>0.0890062038903617</c:v>
                </c:pt>
                <c:pt idx="7">
                  <c:v>0.091870014065004</c:v>
                </c:pt>
                <c:pt idx="8">
                  <c:v>0.0947338242396462</c:v>
                </c:pt>
                <c:pt idx="9">
                  <c:v>0.0975976344142885</c:v>
                </c:pt>
                <c:pt idx="10">
                  <c:v>0.100461444588931</c:v>
                </c:pt>
                <c:pt idx="11">
                  <c:v>0.103325254763573</c:v>
                </c:pt>
                <c:pt idx="12">
                  <c:v>0.106189064938215</c:v>
                </c:pt>
                <c:pt idx="13">
                  <c:v>0.109052875112858</c:v>
                </c:pt>
                <c:pt idx="14">
                  <c:v>0.1119166852875</c:v>
                </c:pt>
                <c:pt idx="15">
                  <c:v>0.114780495462142</c:v>
                </c:pt>
                <c:pt idx="16">
                  <c:v>0.117644305636784</c:v>
                </c:pt>
                <c:pt idx="17">
                  <c:v>0.120508115811427</c:v>
                </c:pt>
                <c:pt idx="18">
                  <c:v>0.123371925986069</c:v>
                </c:pt>
                <c:pt idx="19">
                  <c:v>0.126235736160711</c:v>
                </c:pt>
                <c:pt idx="20">
                  <c:v>0.129099546335353</c:v>
                </c:pt>
                <c:pt idx="21">
                  <c:v>0.131963356509996</c:v>
                </c:pt>
                <c:pt idx="22">
                  <c:v>0.134827166684638</c:v>
                </c:pt>
                <c:pt idx="23">
                  <c:v>0.13769097685928</c:v>
                </c:pt>
                <c:pt idx="24">
                  <c:v>0.140554787033922</c:v>
                </c:pt>
                <c:pt idx="25">
                  <c:v>0.143418597208561</c:v>
                </c:pt>
                <c:pt idx="26">
                  <c:v>0.146282407383199</c:v>
                </c:pt>
                <c:pt idx="27">
                  <c:v>0.149146217557838</c:v>
                </c:pt>
                <c:pt idx="28">
                  <c:v>0.152010027732476</c:v>
                </c:pt>
                <c:pt idx="29">
                  <c:v>0.154873837907115</c:v>
                </c:pt>
                <c:pt idx="30">
                  <c:v>0.157737648081753</c:v>
                </c:pt>
                <c:pt idx="31">
                  <c:v>0.160601458256392</c:v>
                </c:pt>
                <c:pt idx="32">
                  <c:v>0.16346526843103</c:v>
                </c:pt>
                <c:pt idx="33">
                  <c:v>0.166329078605669</c:v>
                </c:pt>
                <c:pt idx="34">
                  <c:v>0.169192888780307</c:v>
                </c:pt>
                <c:pt idx="35">
                  <c:v>0.172056698954946</c:v>
                </c:pt>
                <c:pt idx="36">
                  <c:v>0.174920509129584</c:v>
                </c:pt>
                <c:pt idx="37">
                  <c:v>0.177784319304223</c:v>
                </c:pt>
                <c:pt idx="38">
                  <c:v>0.180648129478861</c:v>
                </c:pt>
                <c:pt idx="39">
                  <c:v>0.1835119396535</c:v>
                </c:pt>
                <c:pt idx="40">
                  <c:v>0.186375749828138</c:v>
                </c:pt>
                <c:pt idx="41">
                  <c:v>0.189239560002777</c:v>
                </c:pt>
                <c:pt idx="42">
                  <c:v>0.192103370177415</c:v>
                </c:pt>
                <c:pt idx="43">
                  <c:v>0.194967180352054</c:v>
                </c:pt>
                <c:pt idx="44">
                  <c:v>0.197830990526692</c:v>
                </c:pt>
                <c:pt idx="45">
                  <c:v>0.200694800701331</c:v>
                </c:pt>
                <c:pt idx="46">
                  <c:v>0.203558610875969</c:v>
                </c:pt>
                <c:pt idx="47">
                  <c:v>0.206422421050608</c:v>
                </c:pt>
                <c:pt idx="48">
                  <c:v>0.209286231225246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Selskapsobligasjoner!$FH$125:$FH$174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Selskapsobligasjoner!$FI$124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Selskapsobligasjoner!$FB$125:$FB$174</c:f>
              <c:numCache>
                <c:formatCode>0.00%</c:formatCode>
                <c:ptCount val="50"/>
                <c:pt idx="0">
                  <c:v>0.0718233428425108</c:v>
                </c:pt>
                <c:pt idx="1">
                  <c:v>0.0746871530171499</c:v>
                </c:pt>
                <c:pt idx="2">
                  <c:v>0.0775509631917923</c:v>
                </c:pt>
                <c:pt idx="3">
                  <c:v>0.0804147733664346</c:v>
                </c:pt>
                <c:pt idx="4">
                  <c:v>0.083278583541077</c:v>
                </c:pt>
                <c:pt idx="5">
                  <c:v>0.0861423937157193</c:v>
                </c:pt>
                <c:pt idx="6">
                  <c:v>0.0890062038903617</c:v>
                </c:pt>
                <c:pt idx="7">
                  <c:v>0.091870014065004</c:v>
                </c:pt>
                <c:pt idx="8">
                  <c:v>0.0947338242396462</c:v>
                </c:pt>
                <c:pt idx="9">
                  <c:v>0.0975976344142885</c:v>
                </c:pt>
                <c:pt idx="10">
                  <c:v>0.100461444588931</c:v>
                </c:pt>
                <c:pt idx="11">
                  <c:v>0.103325254763573</c:v>
                </c:pt>
                <c:pt idx="12">
                  <c:v>0.106189064938215</c:v>
                </c:pt>
                <c:pt idx="13">
                  <c:v>0.109052875112858</c:v>
                </c:pt>
                <c:pt idx="14">
                  <c:v>0.1119166852875</c:v>
                </c:pt>
                <c:pt idx="15">
                  <c:v>0.114780495462142</c:v>
                </c:pt>
                <c:pt idx="16">
                  <c:v>0.117644305636784</c:v>
                </c:pt>
                <c:pt idx="17">
                  <c:v>0.120508115811427</c:v>
                </c:pt>
                <c:pt idx="18">
                  <c:v>0.123371925986069</c:v>
                </c:pt>
                <c:pt idx="19">
                  <c:v>0.126235736160711</c:v>
                </c:pt>
                <c:pt idx="20">
                  <c:v>0.129099546335353</c:v>
                </c:pt>
                <c:pt idx="21">
                  <c:v>0.131963356509996</c:v>
                </c:pt>
                <c:pt idx="22">
                  <c:v>0.134827166684638</c:v>
                </c:pt>
                <c:pt idx="23">
                  <c:v>0.13769097685928</c:v>
                </c:pt>
                <c:pt idx="24">
                  <c:v>0.140554787033922</c:v>
                </c:pt>
                <c:pt idx="25">
                  <c:v>0.143418597208561</c:v>
                </c:pt>
                <c:pt idx="26">
                  <c:v>0.146282407383199</c:v>
                </c:pt>
                <c:pt idx="27">
                  <c:v>0.149146217557838</c:v>
                </c:pt>
                <c:pt idx="28">
                  <c:v>0.152010027732476</c:v>
                </c:pt>
                <c:pt idx="29">
                  <c:v>0.154873837907115</c:v>
                </c:pt>
                <c:pt idx="30">
                  <c:v>0.157737648081753</c:v>
                </c:pt>
                <c:pt idx="31">
                  <c:v>0.160601458256392</c:v>
                </c:pt>
                <c:pt idx="32">
                  <c:v>0.16346526843103</c:v>
                </c:pt>
                <c:pt idx="33">
                  <c:v>0.166329078605669</c:v>
                </c:pt>
                <c:pt idx="34">
                  <c:v>0.169192888780307</c:v>
                </c:pt>
                <c:pt idx="35">
                  <c:v>0.172056698954946</c:v>
                </c:pt>
                <c:pt idx="36">
                  <c:v>0.174920509129584</c:v>
                </c:pt>
                <c:pt idx="37">
                  <c:v>0.177784319304223</c:v>
                </c:pt>
                <c:pt idx="38">
                  <c:v>0.180648129478861</c:v>
                </c:pt>
                <c:pt idx="39">
                  <c:v>0.1835119396535</c:v>
                </c:pt>
                <c:pt idx="40">
                  <c:v>0.186375749828138</c:v>
                </c:pt>
                <c:pt idx="41">
                  <c:v>0.189239560002777</c:v>
                </c:pt>
                <c:pt idx="42">
                  <c:v>0.192103370177415</c:v>
                </c:pt>
                <c:pt idx="43">
                  <c:v>0.194967180352054</c:v>
                </c:pt>
                <c:pt idx="44">
                  <c:v>0.197830990526692</c:v>
                </c:pt>
                <c:pt idx="45">
                  <c:v>0.200694800701331</c:v>
                </c:pt>
                <c:pt idx="46">
                  <c:v>0.203558610875969</c:v>
                </c:pt>
                <c:pt idx="47">
                  <c:v>0.206422421050608</c:v>
                </c:pt>
                <c:pt idx="48">
                  <c:v>0.209286231225246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Selskapsobligasjoner!$FI$125:$FI$174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Selskapsobligasjoner!$FJ$124</c:f>
              <c:strCache>
                <c:ptCount val="1"/>
                <c:pt idx="0">
                  <c:v>Andre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Selskapsobligasjoner!$FB$125:$FB$174</c:f>
              <c:numCache>
                <c:formatCode>0.00%</c:formatCode>
                <c:ptCount val="50"/>
                <c:pt idx="0">
                  <c:v>0.0718233428425108</c:v>
                </c:pt>
                <c:pt idx="1">
                  <c:v>0.0746871530171499</c:v>
                </c:pt>
                <c:pt idx="2">
                  <c:v>0.0775509631917923</c:v>
                </c:pt>
                <c:pt idx="3">
                  <c:v>0.0804147733664346</c:v>
                </c:pt>
                <c:pt idx="4">
                  <c:v>0.083278583541077</c:v>
                </c:pt>
                <c:pt idx="5">
                  <c:v>0.0861423937157193</c:v>
                </c:pt>
                <c:pt idx="6">
                  <c:v>0.0890062038903617</c:v>
                </c:pt>
                <c:pt idx="7">
                  <c:v>0.091870014065004</c:v>
                </c:pt>
                <c:pt idx="8">
                  <c:v>0.0947338242396462</c:v>
                </c:pt>
                <c:pt idx="9">
                  <c:v>0.0975976344142885</c:v>
                </c:pt>
                <c:pt idx="10">
                  <c:v>0.100461444588931</c:v>
                </c:pt>
                <c:pt idx="11">
                  <c:v>0.103325254763573</c:v>
                </c:pt>
                <c:pt idx="12">
                  <c:v>0.106189064938215</c:v>
                </c:pt>
                <c:pt idx="13">
                  <c:v>0.109052875112858</c:v>
                </c:pt>
                <c:pt idx="14">
                  <c:v>0.1119166852875</c:v>
                </c:pt>
                <c:pt idx="15">
                  <c:v>0.114780495462142</c:v>
                </c:pt>
                <c:pt idx="16">
                  <c:v>0.117644305636784</c:v>
                </c:pt>
                <c:pt idx="17">
                  <c:v>0.120508115811427</c:v>
                </c:pt>
                <c:pt idx="18">
                  <c:v>0.123371925986069</c:v>
                </c:pt>
                <c:pt idx="19">
                  <c:v>0.126235736160711</c:v>
                </c:pt>
                <c:pt idx="20">
                  <c:v>0.129099546335353</c:v>
                </c:pt>
                <c:pt idx="21">
                  <c:v>0.131963356509996</c:v>
                </c:pt>
                <c:pt idx="22">
                  <c:v>0.134827166684638</c:v>
                </c:pt>
                <c:pt idx="23">
                  <c:v>0.13769097685928</c:v>
                </c:pt>
                <c:pt idx="24">
                  <c:v>0.140554787033922</c:v>
                </c:pt>
                <c:pt idx="25">
                  <c:v>0.143418597208561</c:v>
                </c:pt>
                <c:pt idx="26">
                  <c:v>0.146282407383199</c:v>
                </c:pt>
                <c:pt idx="27">
                  <c:v>0.149146217557838</c:v>
                </c:pt>
                <c:pt idx="28">
                  <c:v>0.152010027732476</c:v>
                </c:pt>
                <c:pt idx="29">
                  <c:v>0.154873837907115</c:v>
                </c:pt>
                <c:pt idx="30">
                  <c:v>0.157737648081753</c:v>
                </c:pt>
                <c:pt idx="31">
                  <c:v>0.160601458256392</c:v>
                </c:pt>
                <c:pt idx="32">
                  <c:v>0.16346526843103</c:v>
                </c:pt>
                <c:pt idx="33">
                  <c:v>0.166329078605669</c:v>
                </c:pt>
                <c:pt idx="34">
                  <c:v>0.169192888780307</c:v>
                </c:pt>
                <c:pt idx="35">
                  <c:v>0.172056698954946</c:v>
                </c:pt>
                <c:pt idx="36">
                  <c:v>0.174920509129584</c:v>
                </c:pt>
                <c:pt idx="37">
                  <c:v>0.177784319304223</c:v>
                </c:pt>
                <c:pt idx="38">
                  <c:v>0.180648129478861</c:v>
                </c:pt>
                <c:pt idx="39">
                  <c:v>0.1835119396535</c:v>
                </c:pt>
                <c:pt idx="40">
                  <c:v>0.186375749828138</c:v>
                </c:pt>
                <c:pt idx="41">
                  <c:v>0.189239560002777</c:v>
                </c:pt>
                <c:pt idx="42">
                  <c:v>0.192103370177415</c:v>
                </c:pt>
                <c:pt idx="43">
                  <c:v>0.194967180352054</c:v>
                </c:pt>
                <c:pt idx="44">
                  <c:v>0.197830990526692</c:v>
                </c:pt>
                <c:pt idx="45">
                  <c:v>0.200694800701331</c:v>
                </c:pt>
                <c:pt idx="46">
                  <c:v>0.203558610875969</c:v>
                </c:pt>
                <c:pt idx="47">
                  <c:v>0.206422421050608</c:v>
                </c:pt>
                <c:pt idx="48">
                  <c:v>0.209286231225246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Selskapsobligasjoner!$FJ$125:$FJ$174</c:f>
              <c:numCache>
                <c:formatCode>General</c:formatCode>
                <c:ptCount val="50"/>
                <c:pt idx="0">
                  <c:v>0.59980482194049</c:v>
                </c:pt>
                <c:pt idx="1">
                  <c:v>0.594801234470312</c:v>
                </c:pt>
                <c:pt idx="2">
                  <c:v>0.568353878038856</c:v>
                </c:pt>
                <c:pt idx="3">
                  <c:v>0.541906521607398</c:v>
                </c:pt>
                <c:pt idx="4">
                  <c:v>0.515459165175938</c:v>
                </c:pt>
                <c:pt idx="5">
                  <c:v>0.489011808744478</c:v>
                </c:pt>
                <c:pt idx="6">
                  <c:v>0.426675558243643</c:v>
                </c:pt>
                <c:pt idx="7">
                  <c:v>0.352070429580461</c:v>
                </c:pt>
                <c:pt idx="8">
                  <c:v>0.277465300917282</c:v>
                </c:pt>
                <c:pt idx="9">
                  <c:v>0.202860172254099</c:v>
                </c:pt>
                <c:pt idx="10">
                  <c:v>0.128255043590917</c:v>
                </c:pt>
                <c:pt idx="11">
                  <c:v>0.0536499149277324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134785888"/>
        <c:axId val="2134712992"/>
      </c:barChart>
      <c:catAx>
        <c:axId val="2134785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4712992"/>
        <c:crosses val="autoZero"/>
        <c:auto val="1"/>
        <c:lblAlgn val="ctr"/>
        <c:lblOffset val="100"/>
        <c:tickLblSkip val="7"/>
        <c:noMultiLvlLbl val="0"/>
      </c:catAx>
      <c:valAx>
        <c:axId val="21347129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Andel av porteføljen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478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Aksjer,</a:t>
            </a:r>
            <a:r>
              <a:rPr lang="nb-NO" baseline="0"/>
              <a:t> selskapsobligasjoner og eiendomsaksjer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Selskapsobligasjoner!$FC$176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Selskapsobligasjoner!$FB$177:$FB$226</c:f>
              <c:numCache>
                <c:formatCode>0.00%</c:formatCode>
                <c:ptCount val="50"/>
                <c:pt idx="0">
                  <c:v>0.0934936663366116</c:v>
                </c:pt>
                <c:pt idx="1">
                  <c:v>0.0959152250113729</c:v>
                </c:pt>
                <c:pt idx="2">
                  <c:v>0.0983367836861354</c:v>
                </c:pt>
                <c:pt idx="3">
                  <c:v>0.100758342360898</c:v>
                </c:pt>
                <c:pt idx="4">
                  <c:v>0.103179901035661</c:v>
                </c:pt>
                <c:pt idx="5">
                  <c:v>0.105601459710423</c:v>
                </c:pt>
                <c:pt idx="6">
                  <c:v>0.108023018385186</c:v>
                </c:pt>
                <c:pt idx="7">
                  <c:v>0.110444577059948</c:v>
                </c:pt>
                <c:pt idx="8">
                  <c:v>0.112866135734711</c:v>
                </c:pt>
                <c:pt idx="9">
                  <c:v>0.115287694409473</c:v>
                </c:pt>
                <c:pt idx="10">
                  <c:v>0.117709253084236</c:v>
                </c:pt>
                <c:pt idx="11">
                  <c:v>0.120130811758999</c:v>
                </c:pt>
                <c:pt idx="12">
                  <c:v>0.122552370433761</c:v>
                </c:pt>
                <c:pt idx="13">
                  <c:v>0.124973929108524</c:v>
                </c:pt>
                <c:pt idx="14">
                  <c:v>0.127395487783286</c:v>
                </c:pt>
                <c:pt idx="15">
                  <c:v>0.129817046458049</c:v>
                </c:pt>
                <c:pt idx="16">
                  <c:v>0.132238605132812</c:v>
                </c:pt>
                <c:pt idx="17">
                  <c:v>0.134660163807574</c:v>
                </c:pt>
                <c:pt idx="18">
                  <c:v>0.137081722482336</c:v>
                </c:pt>
                <c:pt idx="19">
                  <c:v>0.139503281157098</c:v>
                </c:pt>
                <c:pt idx="20">
                  <c:v>0.141924839831859</c:v>
                </c:pt>
                <c:pt idx="21">
                  <c:v>0.144346398506618</c:v>
                </c:pt>
                <c:pt idx="22">
                  <c:v>0.146767957181378</c:v>
                </c:pt>
                <c:pt idx="23">
                  <c:v>0.149189515856137</c:v>
                </c:pt>
                <c:pt idx="24">
                  <c:v>0.151611074530897</c:v>
                </c:pt>
                <c:pt idx="25">
                  <c:v>0.154032633205656</c:v>
                </c:pt>
                <c:pt idx="26">
                  <c:v>0.156454191880416</c:v>
                </c:pt>
                <c:pt idx="27">
                  <c:v>0.158875750555175</c:v>
                </c:pt>
                <c:pt idx="28">
                  <c:v>0.161297309229935</c:v>
                </c:pt>
                <c:pt idx="29">
                  <c:v>0.163718867904694</c:v>
                </c:pt>
                <c:pt idx="30">
                  <c:v>0.166140426579454</c:v>
                </c:pt>
                <c:pt idx="31">
                  <c:v>0.168561985254213</c:v>
                </c:pt>
                <c:pt idx="32">
                  <c:v>0.170983543928973</c:v>
                </c:pt>
                <c:pt idx="33">
                  <c:v>0.173405102603732</c:v>
                </c:pt>
                <c:pt idx="34">
                  <c:v>0.175826661278492</c:v>
                </c:pt>
                <c:pt idx="35">
                  <c:v>0.178248219953252</c:v>
                </c:pt>
                <c:pt idx="36">
                  <c:v>0.180669778628011</c:v>
                </c:pt>
                <c:pt idx="37">
                  <c:v>0.183091337302771</c:v>
                </c:pt>
                <c:pt idx="38">
                  <c:v>0.18551289597753</c:v>
                </c:pt>
                <c:pt idx="39">
                  <c:v>0.18793445465229</c:v>
                </c:pt>
                <c:pt idx="40">
                  <c:v>0.190356013327049</c:v>
                </c:pt>
                <c:pt idx="41">
                  <c:v>0.192777572001809</c:v>
                </c:pt>
                <c:pt idx="42">
                  <c:v>0.195199130676568</c:v>
                </c:pt>
                <c:pt idx="43">
                  <c:v>0.197620689351328</c:v>
                </c:pt>
                <c:pt idx="44">
                  <c:v>0.200042248026087</c:v>
                </c:pt>
                <c:pt idx="45">
                  <c:v>0.202463806700847</c:v>
                </c:pt>
                <c:pt idx="46">
                  <c:v>0.204885365375606</c:v>
                </c:pt>
                <c:pt idx="47">
                  <c:v>0.207306924050366</c:v>
                </c:pt>
                <c:pt idx="48">
                  <c:v>0.209728482725125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Selskapsobligasjoner!$FC$177:$FC$226</c:f>
              <c:numCache>
                <c:formatCode>General</c:formatCode>
                <c:ptCount val="50"/>
                <c:pt idx="0">
                  <c:v>0.0</c:v>
                </c:pt>
                <c:pt idx="1">
                  <c:v>0.0239352515649468</c:v>
                </c:pt>
                <c:pt idx="2">
                  <c:v>0.0660109911309618</c:v>
                </c:pt>
                <c:pt idx="3">
                  <c:v>0.108086730696976</c:v>
                </c:pt>
                <c:pt idx="4">
                  <c:v>0.150162470262993</c:v>
                </c:pt>
                <c:pt idx="5">
                  <c:v>0.192238209829007</c:v>
                </c:pt>
                <c:pt idx="6">
                  <c:v>0.234313949395022</c:v>
                </c:pt>
                <c:pt idx="7">
                  <c:v>0.276389688961036</c:v>
                </c:pt>
                <c:pt idx="8">
                  <c:v>0.318465428527051</c:v>
                </c:pt>
                <c:pt idx="9">
                  <c:v>0.360541168093065</c:v>
                </c:pt>
                <c:pt idx="10">
                  <c:v>0.40261690765908</c:v>
                </c:pt>
                <c:pt idx="11">
                  <c:v>0.444692647225096</c:v>
                </c:pt>
                <c:pt idx="12">
                  <c:v>0.462324975006381</c:v>
                </c:pt>
                <c:pt idx="13">
                  <c:v>0.476856732438637</c:v>
                </c:pt>
                <c:pt idx="14">
                  <c:v>0.491388489870894</c:v>
                </c:pt>
                <c:pt idx="15">
                  <c:v>0.50592024730315</c:v>
                </c:pt>
                <c:pt idx="16">
                  <c:v>0.520452004735406</c:v>
                </c:pt>
                <c:pt idx="17">
                  <c:v>0.534983762167658</c:v>
                </c:pt>
                <c:pt idx="18">
                  <c:v>0.549515519599911</c:v>
                </c:pt>
                <c:pt idx="19">
                  <c:v>0.564047277032162</c:v>
                </c:pt>
                <c:pt idx="20">
                  <c:v>0.57857903446441</c:v>
                </c:pt>
                <c:pt idx="21">
                  <c:v>0.593110791896648</c:v>
                </c:pt>
                <c:pt idx="22">
                  <c:v>0.607642549328886</c:v>
                </c:pt>
                <c:pt idx="23">
                  <c:v>0.622174306761124</c:v>
                </c:pt>
                <c:pt idx="24">
                  <c:v>0.636706064193362</c:v>
                </c:pt>
                <c:pt idx="25">
                  <c:v>0.651237821625601</c:v>
                </c:pt>
                <c:pt idx="26">
                  <c:v>0.665769579057839</c:v>
                </c:pt>
                <c:pt idx="27">
                  <c:v>0.680301336490078</c:v>
                </c:pt>
                <c:pt idx="28">
                  <c:v>0.694833093922316</c:v>
                </c:pt>
                <c:pt idx="29">
                  <c:v>0.709364851354554</c:v>
                </c:pt>
                <c:pt idx="30">
                  <c:v>0.723896608786792</c:v>
                </c:pt>
                <c:pt idx="31">
                  <c:v>0.73842836621903</c:v>
                </c:pt>
                <c:pt idx="32">
                  <c:v>0.752960123651269</c:v>
                </c:pt>
                <c:pt idx="33">
                  <c:v>0.767491881083506</c:v>
                </c:pt>
                <c:pt idx="34">
                  <c:v>0.782023638515746</c:v>
                </c:pt>
                <c:pt idx="35">
                  <c:v>0.796555395947983</c:v>
                </c:pt>
                <c:pt idx="36">
                  <c:v>0.811087153380222</c:v>
                </c:pt>
                <c:pt idx="37">
                  <c:v>0.82561891081246</c:v>
                </c:pt>
                <c:pt idx="38">
                  <c:v>0.840150668244698</c:v>
                </c:pt>
                <c:pt idx="39">
                  <c:v>0.854682425676937</c:v>
                </c:pt>
                <c:pt idx="40">
                  <c:v>0.869214183109174</c:v>
                </c:pt>
                <c:pt idx="41">
                  <c:v>0.883745940541413</c:v>
                </c:pt>
                <c:pt idx="42">
                  <c:v>0.898277697973651</c:v>
                </c:pt>
                <c:pt idx="43">
                  <c:v>0.912809455405889</c:v>
                </c:pt>
                <c:pt idx="44">
                  <c:v>0.927341212838127</c:v>
                </c:pt>
                <c:pt idx="45">
                  <c:v>0.941872970270366</c:v>
                </c:pt>
                <c:pt idx="46">
                  <c:v>0.956404727702605</c:v>
                </c:pt>
                <c:pt idx="47">
                  <c:v>0.970936485134842</c:v>
                </c:pt>
                <c:pt idx="48">
                  <c:v>0.985468242567081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Selskapsobligasjoner!$FD$176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Selskapsobligasjoner!$FB$177:$FB$226</c:f>
              <c:numCache>
                <c:formatCode>0.00%</c:formatCode>
                <c:ptCount val="50"/>
                <c:pt idx="0">
                  <c:v>0.0934936663366116</c:v>
                </c:pt>
                <c:pt idx="1">
                  <c:v>0.0959152250113729</c:v>
                </c:pt>
                <c:pt idx="2">
                  <c:v>0.0983367836861354</c:v>
                </c:pt>
                <c:pt idx="3">
                  <c:v>0.100758342360898</c:v>
                </c:pt>
                <c:pt idx="4">
                  <c:v>0.103179901035661</c:v>
                </c:pt>
                <c:pt idx="5">
                  <c:v>0.105601459710423</c:v>
                </c:pt>
                <c:pt idx="6">
                  <c:v>0.108023018385186</c:v>
                </c:pt>
                <c:pt idx="7">
                  <c:v>0.110444577059948</c:v>
                </c:pt>
                <c:pt idx="8">
                  <c:v>0.112866135734711</c:v>
                </c:pt>
                <c:pt idx="9">
                  <c:v>0.115287694409473</c:v>
                </c:pt>
                <c:pt idx="10">
                  <c:v>0.117709253084236</c:v>
                </c:pt>
                <c:pt idx="11">
                  <c:v>0.120130811758999</c:v>
                </c:pt>
                <c:pt idx="12">
                  <c:v>0.122552370433761</c:v>
                </c:pt>
                <c:pt idx="13">
                  <c:v>0.124973929108524</c:v>
                </c:pt>
                <c:pt idx="14">
                  <c:v>0.127395487783286</c:v>
                </c:pt>
                <c:pt idx="15">
                  <c:v>0.129817046458049</c:v>
                </c:pt>
                <c:pt idx="16">
                  <c:v>0.132238605132812</c:v>
                </c:pt>
                <c:pt idx="17">
                  <c:v>0.134660163807574</c:v>
                </c:pt>
                <c:pt idx="18">
                  <c:v>0.137081722482336</c:v>
                </c:pt>
                <c:pt idx="19">
                  <c:v>0.139503281157098</c:v>
                </c:pt>
                <c:pt idx="20">
                  <c:v>0.141924839831859</c:v>
                </c:pt>
                <c:pt idx="21">
                  <c:v>0.144346398506618</c:v>
                </c:pt>
                <c:pt idx="22">
                  <c:v>0.146767957181378</c:v>
                </c:pt>
                <c:pt idx="23">
                  <c:v>0.149189515856137</c:v>
                </c:pt>
                <c:pt idx="24">
                  <c:v>0.151611074530897</c:v>
                </c:pt>
                <c:pt idx="25">
                  <c:v>0.154032633205656</c:v>
                </c:pt>
                <c:pt idx="26">
                  <c:v>0.156454191880416</c:v>
                </c:pt>
                <c:pt idx="27">
                  <c:v>0.158875750555175</c:v>
                </c:pt>
                <c:pt idx="28">
                  <c:v>0.161297309229935</c:v>
                </c:pt>
                <c:pt idx="29">
                  <c:v>0.163718867904694</c:v>
                </c:pt>
                <c:pt idx="30">
                  <c:v>0.166140426579454</c:v>
                </c:pt>
                <c:pt idx="31">
                  <c:v>0.168561985254213</c:v>
                </c:pt>
                <c:pt idx="32">
                  <c:v>0.170983543928973</c:v>
                </c:pt>
                <c:pt idx="33">
                  <c:v>0.173405102603732</c:v>
                </c:pt>
                <c:pt idx="34">
                  <c:v>0.175826661278492</c:v>
                </c:pt>
                <c:pt idx="35">
                  <c:v>0.178248219953252</c:v>
                </c:pt>
                <c:pt idx="36">
                  <c:v>0.180669778628011</c:v>
                </c:pt>
                <c:pt idx="37">
                  <c:v>0.183091337302771</c:v>
                </c:pt>
                <c:pt idx="38">
                  <c:v>0.18551289597753</c:v>
                </c:pt>
                <c:pt idx="39">
                  <c:v>0.18793445465229</c:v>
                </c:pt>
                <c:pt idx="40">
                  <c:v>0.190356013327049</c:v>
                </c:pt>
                <c:pt idx="41">
                  <c:v>0.192777572001809</c:v>
                </c:pt>
                <c:pt idx="42">
                  <c:v>0.195199130676568</c:v>
                </c:pt>
                <c:pt idx="43">
                  <c:v>0.197620689351328</c:v>
                </c:pt>
                <c:pt idx="44">
                  <c:v>0.200042248026087</c:v>
                </c:pt>
                <c:pt idx="45">
                  <c:v>0.202463806700847</c:v>
                </c:pt>
                <c:pt idx="46">
                  <c:v>0.204885365375606</c:v>
                </c:pt>
                <c:pt idx="47">
                  <c:v>0.207306924050366</c:v>
                </c:pt>
                <c:pt idx="48">
                  <c:v>0.209728482725125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Selskapsobligasjoner!$FD$177:$FD$226</c:f>
              <c:numCache>
                <c:formatCode>General</c:formatCode>
                <c:ptCount val="50"/>
                <c:pt idx="0">
                  <c:v>0.334297583084428</c:v>
                </c:pt>
                <c:pt idx="1">
                  <c:v>0.323380298446954</c:v>
                </c:pt>
                <c:pt idx="2">
                  <c:v>0.291402239146837</c:v>
                </c:pt>
                <c:pt idx="3">
                  <c:v>0.25942417984672</c:v>
                </c:pt>
                <c:pt idx="4">
                  <c:v>0.227446120546602</c:v>
                </c:pt>
                <c:pt idx="5">
                  <c:v>0.195468061246485</c:v>
                </c:pt>
                <c:pt idx="6">
                  <c:v>0.163490001946368</c:v>
                </c:pt>
                <c:pt idx="7">
                  <c:v>0.131511942646251</c:v>
                </c:pt>
                <c:pt idx="8">
                  <c:v>0.0995338833461339</c:v>
                </c:pt>
                <c:pt idx="9">
                  <c:v>0.0675558240460173</c:v>
                </c:pt>
                <c:pt idx="10">
                  <c:v>0.0355777647459002</c:v>
                </c:pt>
                <c:pt idx="11">
                  <c:v>0.00359970544578209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Selskapsobligasjoner!$FE$176</c:f>
              <c:strCache>
                <c:ptCount val="1"/>
                <c:pt idx="0">
                  <c:v>Statsobligasjoner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Selskapsobligasjoner!$FB$177:$FB$226</c:f>
              <c:numCache>
                <c:formatCode>0.00%</c:formatCode>
                <c:ptCount val="50"/>
                <c:pt idx="0">
                  <c:v>0.0934936663366116</c:v>
                </c:pt>
                <c:pt idx="1">
                  <c:v>0.0959152250113729</c:v>
                </c:pt>
                <c:pt idx="2">
                  <c:v>0.0983367836861354</c:v>
                </c:pt>
                <c:pt idx="3">
                  <c:v>0.100758342360898</c:v>
                </c:pt>
                <c:pt idx="4">
                  <c:v>0.103179901035661</c:v>
                </c:pt>
                <c:pt idx="5">
                  <c:v>0.105601459710423</c:v>
                </c:pt>
                <c:pt idx="6">
                  <c:v>0.108023018385186</c:v>
                </c:pt>
                <c:pt idx="7">
                  <c:v>0.110444577059948</c:v>
                </c:pt>
                <c:pt idx="8">
                  <c:v>0.112866135734711</c:v>
                </c:pt>
                <c:pt idx="9">
                  <c:v>0.115287694409473</c:v>
                </c:pt>
                <c:pt idx="10">
                  <c:v>0.117709253084236</c:v>
                </c:pt>
                <c:pt idx="11">
                  <c:v>0.120130811758999</c:v>
                </c:pt>
                <c:pt idx="12">
                  <c:v>0.122552370433761</c:v>
                </c:pt>
                <c:pt idx="13">
                  <c:v>0.124973929108524</c:v>
                </c:pt>
                <c:pt idx="14">
                  <c:v>0.127395487783286</c:v>
                </c:pt>
                <c:pt idx="15">
                  <c:v>0.129817046458049</c:v>
                </c:pt>
                <c:pt idx="16">
                  <c:v>0.132238605132812</c:v>
                </c:pt>
                <c:pt idx="17">
                  <c:v>0.134660163807574</c:v>
                </c:pt>
                <c:pt idx="18">
                  <c:v>0.137081722482336</c:v>
                </c:pt>
                <c:pt idx="19">
                  <c:v>0.139503281157098</c:v>
                </c:pt>
                <c:pt idx="20">
                  <c:v>0.141924839831859</c:v>
                </c:pt>
                <c:pt idx="21">
                  <c:v>0.144346398506618</c:v>
                </c:pt>
                <c:pt idx="22">
                  <c:v>0.146767957181378</c:v>
                </c:pt>
                <c:pt idx="23">
                  <c:v>0.149189515856137</c:v>
                </c:pt>
                <c:pt idx="24">
                  <c:v>0.151611074530897</c:v>
                </c:pt>
                <c:pt idx="25">
                  <c:v>0.154032633205656</c:v>
                </c:pt>
                <c:pt idx="26">
                  <c:v>0.156454191880416</c:v>
                </c:pt>
                <c:pt idx="27">
                  <c:v>0.158875750555175</c:v>
                </c:pt>
                <c:pt idx="28">
                  <c:v>0.161297309229935</c:v>
                </c:pt>
                <c:pt idx="29">
                  <c:v>0.163718867904694</c:v>
                </c:pt>
                <c:pt idx="30">
                  <c:v>0.166140426579454</c:v>
                </c:pt>
                <c:pt idx="31">
                  <c:v>0.168561985254213</c:v>
                </c:pt>
                <c:pt idx="32">
                  <c:v>0.170983543928973</c:v>
                </c:pt>
                <c:pt idx="33">
                  <c:v>0.173405102603732</c:v>
                </c:pt>
                <c:pt idx="34">
                  <c:v>0.175826661278492</c:v>
                </c:pt>
                <c:pt idx="35">
                  <c:v>0.178248219953252</c:v>
                </c:pt>
                <c:pt idx="36">
                  <c:v>0.180669778628011</c:v>
                </c:pt>
                <c:pt idx="37">
                  <c:v>0.183091337302771</c:v>
                </c:pt>
                <c:pt idx="38">
                  <c:v>0.18551289597753</c:v>
                </c:pt>
                <c:pt idx="39">
                  <c:v>0.18793445465229</c:v>
                </c:pt>
                <c:pt idx="40">
                  <c:v>0.190356013327049</c:v>
                </c:pt>
                <c:pt idx="41">
                  <c:v>0.192777572001809</c:v>
                </c:pt>
                <c:pt idx="42">
                  <c:v>0.195199130676568</c:v>
                </c:pt>
                <c:pt idx="43">
                  <c:v>0.197620689351328</c:v>
                </c:pt>
                <c:pt idx="44">
                  <c:v>0.200042248026087</c:v>
                </c:pt>
                <c:pt idx="45">
                  <c:v>0.202463806700847</c:v>
                </c:pt>
                <c:pt idx="46">
                  <c:v>0.204885365375606</c:v>
                </c:pt>
                <c:pt idx="47">
                  <c:v>0.207306924050366</c:v>
                </c:pt>
                <c:pt idx="48">
                  <c:v>0.209728482725125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Selskapsobligasjoner!$FE$177:$FE$226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Selskapsobligasjoner!$FF$176</c:f>
              <c:strCache>
                <c:ptCount val="1"/>
                <c:pt idx="0">
                  <c:v>Selskapsobligasjoner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Selskapsobligasjoner!$FB$177:$FB$226</c:f>
              <c:numCache>
                <c:formatCode>0.00%</c:formatCode>
                <c:ptCount val="50"/>
                <c:pt idx="0">
                  <c:v>0.0934936663366116</c:v>
                </c:pt>
                <c:pt idx="1">
                  <c:v>0.0959152250113729</c:v>
                </c:pt>
                <c:pt idx="2">
                  <c:v>0.0983367836861354</c:v>
                </c:pt>
                <c:pt idx="3">
                  <c:v>0.100758342360898</c:v>
                </c:pt>
                <c:pt idx="4">
                  <c:v>0.103179901035661</c:v>
                </c:pt>
                <c:pt idx="5">
                  <c:v>0.105601459710423</c:v>
                </c:pt>
                <c:pt idx="6">
                  <c:v>0.108023018385186</c:v>
                </c:pt>
                <c:pt idx="7">
                  <c:v>0.110444577059948</c:v>
                </c:pt>
                <c:pt idx="8">
                  <c:v>0.112866135734711</c:v>
                </c:pt>
                <c:pt idx="9">
                  <c:v>0.115287694409473</c:v>
                </c:pt>
                <c:pt idx="10">
                  <c:v>0.117709253084236</c:v>
                </c:pt>
                <c:pt idx="11">
                  <c:v>0.120130811758999</c:v>
                </c:pt>
                <c:pt idx="12">
                  <c:v>0.122552370433761</c:v>
                </c:pt>
                <c:pt idx="13">
                  <c:v>0.124973929108524</c:v>
                </c:pt>
                <c:pt idx="14">
                  <c:v>0.127395487783286</c:v>
                </c:pt>
                <c:pt idx="15">
                  <c:v>0.129817046458049</c:v>
                </c:pt>
                <c:pt idx="16">
                  <c:v>0.132238605132812</c:v>
                </c:pt>
                <c:pt idx="17">
                  <c:v>0.134660163807574</c:v>
                </c:pt>
                <c:pt idx="18">
                  <c:v>0.137081722482336</c:v>
                </c:pt>
                <c:pt idx="19">
                  <c:v>0.139503281157098</c:v>
                </c:pt>
                <c:pt idx="20">
                  <c:v>0.141924839831859</c:v>
                </c:pt>
                <c:pt idx="21">
                  <c:v>0.144346398506618</c:v>
                </c:pt>
                <c:pt idx="22">
                  <c:v>0.146767957181378</c:v>
                </c:pt>
                <c:pt idx="23">
                  <c:v>0.149189515856137</c:v>
                </c:pt>
                <c:pt idx="24">
                  <c:v>0.151611074530897</c:v>
                </c:pt>
                <c:pt idx="25">
                  <c:v>0.154032633205656</c:v>
                </c:pt>
                <c:pt idx="26">
                  <c:v>0.156454191880416</c:v>
                </c:pt>
                <c:pt idx="27">
                  <c:v>0.158875750555175</c:v>
                </c:pt>
                <c:pt idx="28">
                  <c:v>0.161297309229935</c:v>
                </c:pt>
                <c:pt idx="29">
                  <c:v>0.163718867904694</c:v>
                </c:pt>
                <c:pt idx="30">
                  <c:v>0.166140426579454</c:v>
                </c:pt>
                <c:pt idx="31">
                  <c:v>0.168561985254213</c:v>
                </c:pt>
                <c:pt idx="32">
                  <c:v>0.170983543928973</c:v>
                </c:pt>
                <c:pt idx="33">
                  <c:v>0.173405102603732</c:v>
                </c:pt>
                <c:pt idx="34">
                  <c:v>0.175826661278492</c:v>
                </c:pt>
                <c:pt idx="35">
                  <c:v>0.178248219953252</c:v>
                </c:pt>
                <c:pt idx="36">
                  <c:v>0.180669778628011</c:v>
                </c:pt>
                <c:pt idx="37">
                  <c:v>0.183091337302771</c:v>
                </c:pt>
                <c:pt idx="38">
                  <c:v>0.18551289597753</c:v>
                </c:pt>
                <c:pt idx="39">
                  <c:v>0.18793445465229</c:v>
                </c:pt>
                <c:pt idx="40">
                  <c:v>0.190356013327049</c:v>
                </c:pt>
                <c:pt idx="41">
                  <c:v>0.192777572001809</c:v>
                </c:pt>
                <c:pt idx="42">
                  <c:v>0.195199130676568</c:v>
                </c:pt>
                <c:pt idx="43">
                  <c:v>0.197620689351328</c:v>
                </c:pt>
                <c:pt idx="44">
                  <c:v>0.200042248026087</c:v>
                </c:pt>
                <c:pt idx="45">
                  <c:v>0.202463806700847</c:v>
                </c:pt>
                <c:pt idx="46">
                  <c:v>0.204885365375606</c:v>
                </c:pt>
                <c:pt idx="47">
                  <c:v>0.207306924050366</c:v>
                </c:pt>
                <c:pt idx="48">
                  <c:v>0.209728482725125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Selskapsobligasjoner!$FF$177:$FF$226</c:f>
              <c:numCache>
                <c:formatCode>General</c:formatCode>
                <c:ptCount val="50"/>
                <c:pt idx="0">
                  <c:v>0.665702416915562</c:v>
                </c:pt>
                <c:pt idx="1">
                  <c:v>0.652684449988089</c:v>
                </c:pt>
                <c:pt idx="2">
                  <c:v>0.64258676972219</c:v>
                </c:pt>
                <c:pt idx="3">
                  <c:v>0.632489089456292</c:v>
                </c:pt>
                <c:pt idx="4">
                  <c:v>0.622391409190393</c:v>
                </c:pt>
                <c:pt idx="5">
                  <c:v>0.612293728924494</c:v>
                </c:pt>
                <c:pt idx="6">
                  <c:v>0.602196048658595</c:v>
                </c:pt>
                <c:pt idx="7">
                  <c:v>0.592098368392697</c:v>
                </c:pt>
                <c:pt idx="8">
                  <c:v>0.582000688126798</c:v>
                </c:pt>
                <c:pt idx="9">
                  <c:v>0.5719030078609</c:v>
                </c:pt>
                <c:pt idx="10">
                  <c:v>0.561805327595001</c:v>
                </c:pt>
                <c:pt idx="11">
                  <c:v>0.551707647329102</c:v>
                </c:pt>
                <c:pt idx="12">
                  <c:v>0.537675024993599</c:v>
                </c:pt>
                <c:pt idx="13">
                  <c:v>0.523143267561342</c:v>
                </c:pt>
                <c:pt idx="14">
                  <c:v>0.508611510129086</c:v>
                </c:pt>
                <c:pt idx="15">
                  <c:v>0.494079752696829</c:v>
                </c:pt>
                <c:pt idx="16">
                  <c:v>0.479547995264572</c:v>
                </c:pt>
                <c:pt idx="17">
                  <c:v>0.465016237832337</c:v>
                </c:pt>
                <c:pt idx="18">
                  <c:v>0.450484480400082</c:v>
                </c:pt>
                <c:pt idx="19">
                  <c:v>0.435952722967829</c:v>
                </c:pt>
                <c:pt idx="20">
                  <c:v>0.42142096553559</c:v>
                </c:pt>
                <c:pt idx="21">
                  <c:v>0.406889208103351</c:v>
                </c:pt>
                <c:pt idx="22">
                  <c:v>0.392357450671111</c:v>
                </c:pt>
                <c:pt idx="23">
                  <c:v>0.377825693238872</c:v>
                </c:pt>
                <c:pt idx="24">
                  <c:v>0.363293935806633</c:v>
                </c:pt>
                <c:pt idx="25">
                  <c:v>0.348762178374393</c:v>
                </c:pt>
                <c:pt idx="26">
                  <c:v>0.334230420942154</c:v>
                </c:pt>
                <c:pt idx="27">
                  <c:v>0.319698663509914</c:v>
                </c:pt>
                <c:pt idx="28">
                  <c:v>0.305166906077675</c:v>
                </c:pt>
                <c:pt idx="29">
                  <c:v>0.290635148645435</c:v>
                </c:pt>
                <c:pt idx="30">
                  <c:v>0.276103391213196</c:v>
                </c:pt>
                <c:pt idx="31">
                  <c:v>0.261571633780957</c:v>
                </c:pt>
                <c:pt idx="32">
                  <c:v>0.247039876348716</c:v>
                </c:pt>
                <c:pt idx="33">
                  <c:v>0.232508118916478</c:v>
                </c:pt>
                <c:pt idx="34">
                  <c:v>0.217976361484238</c:v>
                </c:pt>
                <c:pt idx="35">
                  <c:v>0.203444604051999</c:v>
                </c:pt>
                <c:pt idx="36">
                  <c:v>0.188912846619759</c:v>
                </c:pt>
                <c:pt idx="37">
                  <c:v>0.17438108918752</c:v>
                </c:pt>
                <c:pt idx="38">
                  <c:v>0.15984933175528</c:v>
                </c:pt>
                <c:pt idx="39">
                  <c:v>0.14531757432304</c:v>
                </c:pt>
                <c:pt idx="40">
                  <c:v>0.130785816890802</c:v>
                </c:pt>
                <c:pt idx="41">
                  <c:v>0.116254059458562</c:v>
                </c:pt>
                <c:pt idx="42">
                  <c:v>0.101722302026322</c:v>
                </c:pt>
                <c:pt idx="43">
                  <c:v>0.087190544594083</c:v>
                </c:pt>
                <c:pt idx="44">
                  <c:v>0.0726587871618435</c:v>
                </c:pt>
                <c:pt idx="45">
                  <c:v>0.0581270297296041</c:v>
                </c:pt>
                <c:pt idx="46">
                  <c:v>0.0435952722973644</c:v>
                </c:pt>
                <c:pt idx="47">
                  <c:v>0.0290635148651255</c:v>
                </c:pt>
                <c:pt idx="48">
                  <c:v>0.0145317574328856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Selskapsobligasjoner!$FG$176</c:f>
              <c:strCache>
                <c:ptCount val="1"/>
                <c:pt idx="0">
                  <c:v>Handel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Selskapsobligasjoner!$FB$177:$FB$226</c:f>
              <c:numCache>
                <c:formatCode>0.00%</c:formatCode>
                <c:ptCount val="50"/>
                <c:pt idx="0">
                  <c:v>0.0934936663366116</c:v>
                </c:pt>
                <c:pt idx="1">
                  <c:v>0.0959152250113729</c:v>
                </c:pt>
                <c:pt idx="2">
                  <c:v>0.0983367836861354</c:v>
                </c:pt>
                <c:pt idx="3">
                  <c:v>0.100758342360898</c:v>
                </c:pt>
                <c:pt idx="4">
                  <c:v>0.103179901035661</c:v>
                </c:pt>
                <c:pt idx="5">
                  <c:v>0.105601459710423</c:v>
                </c:pt>
                <c:pt idx="6">
                  <c:v>0.108023018385186</c:v>
                </c:pt>
                <c:pt idx="7">
                  <c:v>0.110444577059948</c:v>
                </c:pt>
                <c:pt idx="8">
                  <c:v>0.112866135734711</c:v>
                </c:pt>
                <c:pt idx="9">
                  <c:v>0.115287694409473</c:v>
                </c:pt>
                <c:pt idx="10">
                  <c:v>0.117709253084236</c:v>
                </c:pt>
                <c:pt idx="11">
                  <c:v>0.120130811758999</c:v>
                </c:pt>
                <c:pt idx="12">
                  <c:v>0.122552370433761</c:v>
                </c:pt>
                <c:pt idx="13">
                  <c:v>0.124973929108524</c:v>
                </c:pt>
                <c:pt idx="14">
                  <c:v>0.127395487783286</c:v>
                </c:pt>
                <c:pt idx="15">
                  <c:v>0.129817046458049</c:v>
                </c:pt>
                <c:pt idx="16">
                  <c:v>0.132238605132812</c:v>
                </c:pt>
                <c:pt idx="17">
                  <c:v>0.134660163807574</c:v>
                </c:pt>
                <c:pt idx="18">
                  <c:v>0.137081722482336</c:v>
                </c:pt>
                <c:pt idx="19">
                  <c:v>0.139503281157098</c:v>
                </c:pt>
                <c:pt idx="20">
                  <c:v>0.141924839831859</c:v>
                </c:pt>
                <c:pt idx="21">
                  <c:v>0.144346398506618</c:v>
                </c:pt>
                <c:pt idx="22">
                  <c:v>0.146767957181378</c:v>
                </c:pt>
                <c:pt idx="23">
                  <c:v>0.149189515856137</c:v>
                </c:pt>
                <c:pt idx="24">
                  <c:v>0.151611074530897</c:v>
                </c:pt>
                <c:pt idx="25">
                  <c:v>0.154032633205656</c:v>
                </c:pt>
                <c:pt idx="26">
                  <c:v>0.156454191880416</c:v>
                </c:pt>
                <c:pt idx="27">
                  <c:v>0.158875750555175</c:v>
                </c:pt>
                <c:pt idx="28">
                  <c:v>0.161297309229935</c:v>
                </c:pt>
                <c:pt idx="29">
                  <c:v>0.163718867904694</c:v>
                </c:pt>
                <c:pt idx="30">
                  <c:v>0.166140426579454</c:v>
                </c:pt>
                <c:pt idx="31">
                  <c:v>0.168561985254213</c:v>
                </c:pt>
                <c:pt idx="32">
                  <c:v>0.170983543928973</c:v>
                </c:pt>
                <c:pt idx="33">
                  <c:v>0.173405102603732</c:v>
                </c:pt>
                <c:pt idx="34">
                  <c:v>0.175826661278492</c:v>
                </c:pt>
                <c:pt idx="35">
                  <c:v>0.178248219953252</c:v>
                </c:pt>
                <c:pt idx="36">
                  <c:v>0.180669778628011</c:v>
                </c:pt>
                <c:pt idx="37">
                  <c:v>0.183091337302771</c:v>
                </c:pt>
                <c:pt idx="38">
                  <c:v>0.18551289597753</c:v>
                </c:pt>
                <c:pt idx="39">
                  <c:v>0.18793445465229</c:v>
                </c:pt>
                <c:pt idx="40">
                  <c:v>0.190356013327049</c:v>
                </c:pt>
                <c:pt idx="41">
                  <c:v>0.192777572001809</c:v>
                </c:pt>
                <c:pt idx="42">
                  <c:v>0.195199130676568</c:v>
                </c:pt>
                <c:pt idx="43">
                  <c:v>0.197620689351328</c:v>
                </c:pt>
                <c:pt idx="44">
                  <c:v>0.200042248026087</c:v>
                </c:pt>
                <c:pt idx="45">
                  <c:v>0.202463806700847</c:v>
                </c:pt>
                <c:pt idx="46">
                  <c:v>0.204885365375606</c:v>
                </c:pt>
                <c:pt idx="47">
                  <c:v>0.207306924050366</c:v>
                </c:pt>
                <c:pt idx="48">
                  <c:v>0.209728482725125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Selskapsobligasjoner!$FG$177:$FG$226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 formatCode="0.00E+00">
                  <c:v>9.55930213458744E-15</c:v>
                </c:pt>
                <c:pt idx="18" formatCode="0.00E+00">
                  <c:v>1.00605287989275E-14</c:v>
                </c:pt>
                <c:pt idx="19" formatCode="0.00E+00">
                  <c:v>1.05718385434717E-14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Selskapsobligasjoner!$FH$176</c:f>
              <c:strCache>
                <c:ptCount val="1"/>
                <c:pt idx="0">
                  <c:v>Kontor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Selskapsobligasjoner!$FB$177:$FB$226</c:f>
              <c:numCache>
                <c:formatCode>0.00%</c:formatCode>
                <c:ptCount val="50"/>
                <c:pt idx="0">
                  <c:v>0.0934936663366116</c:v>
                </c:pt>
                <c:pt idx="1">
                  <c:v>0.0959152250113729</c:v>
                </c:pt>
                <c:pt idx="2">
                  <c:v>0.0983367836861354</c:v>
                </c:pt>
                <c:pt idx="3">
                  <c:v>0.100758342360898</c:v>
                </c:pt>
                <c:pt idx="4">
                  <c:v>0.103179901035661</c:v>
                </c:pt>
                <c:pt idx="5">
                  <c:v>0.105601459710423</c:v>
                </c:pt>
                <c:pt idx="6">
                  <c:v>0.108023018385186</c:v>
                </c:pt>
                <c:pt idx="7">
                  <c:v>0.110444577059948</c:v>
                </c:pt>
                <c:pt idx="8">
                  <c:v>0.112866135734711</c:v>
                </c:pt>
                <c:pt idx="9">
                  <c:v>0.115287694409473</c:v>
                </c:pt>
                <c:pt idx="10">
                  <c:v>0.117709253084236</c:v>
                </c:pt>
                <c:pt idx="11">
                  <c:v>0.120130811758999</c:v>
                </c:pt>
                <c:pt idx="12">
                  <c:v>0.122552370433761</c:v>
                </c:pt>
                <c:pt idx="13">
                  <c:v>0.124973929108524</c:v>
                </c:pt>
                <c:pt idx="14">
                  <c:v>0.127395487783286</c:v>
                </c:pt>
                <c:pt idx="15">
                  <c:v>0.129817046458049</c:v>
                </c:pt>
                <c:pt idx="16">
                  <c:v>0.132238605132812</c:v>
                </c:pt>
                <c:pt idx="17">
                  <c:v>0.134660163807574</c:v>
                </c:pt>
                <c:pt idx="18">
                  <c:v>0.137081722482336</c:v>
                </c:pt>
                <c:pt idx="19">
                  <c:v>0.139503281157098</c:v>
                </c:pt>
                <c:pt idx="20">
                  <c:v>0.141924839831859</c:v>
                </c:pt>
                <c:pt idx="21">
                  <c:v>0.144346398506618</c:v>
                </c:pt>
                <c:pt idx="22">
                  <c:v>0.146767957181378</c:v>
                </c:pt>
                <c:pt idx="23">
                  <c:v>0.149189515856137</c:v>
                </c:pt>
                <c:pt idx="24">
                  <c:v>0.151611074530897</c:v>
                </c:pt>
                <c:pt idx="25">
                  <c:v>0.154032633205656</c:v>
                </c:pt>
                <c:pt idx="26">
                  <c:v>0.156454191880416</c:v>
                </c:pt>
                <c:pt idx="27">
                  <c:v>0.158875750555175</c:v>
                </c:pt>
                <c:pt idx="28">
                  <c:v>0.161297309229935</c:v>
                </c:pt>
                <c:pt idx="29">
                  <c:v>0.163718867904694</c:v>
                </c:pt>
                <c:pt idx="30">
                  <c:v>0.166140426579454</c:v>
                </c:pt>
                <c:pt idx="31">
                  <c:v>0.168561985254213</c:v>
                </c:pt>
                <c:pt idx="32">
                  <c:v>0.170983543928973</c:v>
                </c:pt>
                <c:pt idx="33">
                  <c:v>0.173405102603732</c:v>
                </c:pt>
                <c:pt idx="34">
                  <c:v>0.175826661278492</c:v>
                </c:pt>
                <c:pt idx="35">
                  <c:v>0.178248219953252</c:v>
                </c:pt>
                <c:pt idx="36">
                  <c:v>0.180669778628011</c:v>
                </c:pt>
                <c:pt idx="37">
                  <c:v>0.183091337302771</c:v>
                </c:pt>
                <c:pt idx="38">
                  <c:v>0.18551289597753</c:v>
                </c:pt>
                <c:pt idx="39">
                  <c:v>0.18793445465229</c:v>
                </c:pt>
                <c:pt idx="40">
                  <c:v>0.190356013327049</c:v>
                </c:pt>
                <c:pt idx="41">
                  <c:v>0.192777572001809</c:v>
                </c:pt>
                <c:pt idx="42">
                  <c:v>0.195199130676568</c:v>
                </c:pt>
                <c:pt idx="43">
                  <c:v>0.197620689351328</c:v>
                </c:pt>
                <c:pt idx="44">
                  <c:v>0.200042248026087</c:v>
                </c:pt>
                <c:pt idx="45">
                  <c:v>0.202463806700847</c:v>
                </c:pt>
                <c:pt idx="46">
                  <c:v>0.204885365375606</c:v>
                </c:pt>
                <c:pt idx="47">
                  <c:v>0.207306924050366</c:v>
                </c:pt>
                <c:pt idx="48">
                  <c:v>0.209728482725125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Selskapsobligasjoner!$FH$177:$FH$226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Selskapsobligasjoner!$FI$176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Selskapsobligasjoner!$FB$177:$FB$226</c:f>
              <c:numCache>
                <c:formatCode>0.00%</c:formatCode>
                <c:ptCount val="50"/>
                <c:pt idx="0">
                  <c:v>0.0934936663366116</c:v>
                </c:pt>
                <c:pt idx="1">
                  <c:v>0.0959152250113729</c:v>
                </c:pt>
                <c:pt idx="2">
                  <c:v>0.0983367836861354</c:v>
                </c:pt>
                <c:pt idx="3">
                  <c:v>0.100758342360898</c:v>
                </c:pt>
                <c:pt idx="4">
                  <c:v>0.103179901035661</c:v>
                </c:pt>
                <c:pt idx="5">
                  <c:v>0.105601459710423</c:v>
                </c:pt>
                <c:pt idx="6">
                  <c:v>0.108023018385186</c:v>
                </c:pt>
                <c:pt idx="7">
                  <c:v>0.110444577059948</c:v>
                </c:pt>
                <c:pt idx="8">
                  <c:v>0.112866135734711</c:v>
                </c:pt>
                <c:pt idx="9">
                  <c:v>0.115287694409473</c:v>
                </c:pt>
                <c:pt idx="10">
                  <c:v>0.117709253084236</c:v>
                </c:pt>
                <c:pt idx="11">
                  <c:v>0.120130811758999</c:v>
                </c:pt>
                <c:pt idx="12">
                  <c:v>0.122552370433761</c:v>
                </c:pt>
                <c:pt idx="13">
                  <c:v>0.124973929108524</c:v>
                </c:pt>
                <c:pt idx="14">
                  <c:v>0.127395487783286</c:v>
                </c:pt>
                <c:pt idx="15">
                  <c:v>0.129817046458049</c:v>
                </c:pt>
                <c:pt idx="16">
                  <c:v>0.132238605132812</c:v>
                </c:pt>
                <c:pt idx="17">
                  <c:v>0.134660163807574</c:v>
                </c:pt>
                <c:pt idx="18">
                  <c:v>0.137081722482336</c:v>
                </c:pt>
                <c:pt idx="19">
                  <c:v>0.139503281157098</c:v>
                </c:pt>
                <c:pt idx="20">
                  <c:v>0.141924839831859</c:v>
                </c:pt>
                <c:pt idx="21">
                  <c:v>0.144346398506618</c:v>
                </c:pt>
                <c:pt idx="22">
                  <c:v>0.146767957181378</c:v>
                </c:pt>
                <c:pt idx="23">
                  <c:v>0.149189515856137</c:v>
                </c:pt>
                <c:pt idx="24">
                  <c:v>0.151611074530897</c:v>
                </c:pt>
                <c:pt idx="25">
                  <c:v>0.154032633205656</c:v>
                </c:pt>
                <c:pt idx="26">
                  <c:v>0.156454191880416</c:v>
                </c:pt>
                <c:pt idx="27">
                  <c:v>0.158875750555175</c:v>
                </c:pt>
                <c:pt idx="28">
                  <c:v>0.161297309229935</c:v>
                </c:pt>
                <c:pt idx="29">
                  <c:v>0.163718867904694</c:v>
                </c:pt>
                <c:pt idx="30">
                  <c:v>0.166140426579454</c:v>
                </c:pt>
                <c:pt idx="31">
                  <c:v>0.168561985254213</c:v>
                </c:pt>
                <c:pt idx="32">
                  <c:v>0.170983543928973</c:v>
                </c:pt>
                <c:pt idx="33">
                  <c:v>0.173405102603732</c:v>
                </c:pt>
                <c:pt idx="34">
                  <c:v>0.175826661278492</c:v>
                </c:pt>
                <c:pt idx="35">
                  <c:v>0.178248219953252</c:v>
                </c:pt>
                <c:pt idx="36">
                  <c:v>0.180669778628011</c:v>
                </c:pt>
                <c:pt idx="37">
                  <c:v>0.183091337302771</c:v>
                </c:pt>
                <c:pt idx="38">
                  <c:v>0.18551289597753</c:v>
                </c:pt>
                <c:pt idx="39">
                  <c:v>0.18793445465229</c:v>
                </c:pt>
                <c:pt idx="40">
                  <c:v>0.190356013327049</c:v>
                </c:pt>
                <c:pt idx="41">
                  <c:v>0.192777572001809</c:v>
                </c:pt>
                <c:pt idx="42">
                  <c:v>0.195199130676568</c:v>
                </c:pt>
                <c:pt idx="43">
                  <c:v>0.197620689351328</c:v>
                </c:pt>
                <c:pt idx="44">
                  <c:v>0.200042248026087</c:v>
                </c:pt>
                <c:pt idx="45">
                  <c:v>0.202463806700847</c:v>
                </c:pt>
                <c:pt idx="46">
                  <c:v>0.204885365375606</c:v>
                </c:pt>
                <c:pt idx="47">
                  <c:v>0.207306924050366</c:v>
                </c:pt>
                <c:pt idx="48">
                  <c:v>0.209728482725125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Selskapsobligasjoner!$FI$177:$FI$226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Selskapsobligasjoner!$FJ$176</c:f>
              <c:strCache>
                <c:ptCount val="1"/>
                <c:pt idx="0">
                  <c:v>Andre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Selskapsobligasjoner!$FB$177:$FB$226</c:f>
              <c:numCache>
                <c:formatCode>0.00%</c:formatCode>
                <c:ptCount val="50"/>
                <c:pt idx="0">
                  <c:v>0.0934936663366116</c:v>
                </c:pt>
                <c:pt idx="1">
                  <c:v>0.0959152250113729</c:v>
                </c:pt>
                <c:pt idx="2">
                  <c:v>0.0983367836861354</c:v>
                </c:pt>
                <c:pt idx="3">
                  <c:v>0.100758342360898</c:v>
                </c:pt>
                <c:pt idx="4">
                  <c:v>0.103179901035661</c:v>
                </c:pt>
                <c:pt idx="5">
                  <c:v>0.105601459710423</c:v>
                </c:pt>
                <c:pt idx="6">
                  <c:v>0.108023018385186</c:v>
                </c:pt>
                <c:pt idx="7">
                  <c:v>0.110444577059948</c:v>
                </c:pt>
                <c:pt idx="8">
                  <c:v>0.112866135734711</c:v>
                </c:pt>
                <c:pt idx="9">
                  <c:v>0.115287694409473</c:v>
                </c:pt>
                <c:pt idx="10">
                  <c:v>0.117709253084236</c:v>
                </c:pt>
                <c:pt idx="11">
                  <c:v>0.120130811758999</c:v>
                </c:pt>
                <c:pt idx="12">
                  <c:v>0.122552370433761</c:v>
                </c:pt>
                <c:pt idx="13">
                  <c:v>0.124973929108524</c:v>
                </c:pt>
                <c:pt idx="14">
                  <c:v>0.127395487783286</c:v>
                </c:pt>
                <c:pt idx="15">
                  <c:v>0.129817046458049</c:v>
                </c:pt>
                <c:pt idx="16">
                  <c:v>0.132238605132812</c:v>
                </c:pt>
                <c:pt idx="17">
                  <c:v>0.134660163807574</c:v>
                </c:pt>
                <c:pt idx="18">
                  <c:v>0.137081722482336</c:v>
                </c:pt>
                <c:pt idx="19">
                  <c:v>0.139503281157098</c:v>
                </c:pt>
                <c:pt idx="20">
                  <c:v>0.141924839831859</c:v>
                </c:pt>
                <c:pt idx="21">
                  <c:v>0.144346398506618</c:v>
                </c:pt>
                <c:pt idx="22">
                  <c:v>0.146767957181378</c:v>
                </c:pt>
                <c:pt idx="23">
                  <c:v>0.149189515856137</c:v>
                </c:pt>
                <c:pt idx="24">
                  <c:v>0.151611074530897</c:v>
                </c:pt>
                <c:pt idx="25">
                  <c:v>0.154032633205656</c:v>
                </c:pt>
                <c:pt idx="26">
                  <c:v>0.156454191880416</c:v>
                </c:pt>
                <c:pt idx="27">
                  <c:v>0.158875750555175</c:v>
                </c:pt>
                <c:pt idx="28">
                  <c:v>0.161297309229935</c:v>
                </c:pt>
                <c:pt idx="29">
                  <c:v>0.163718867904694</c:v>
                </c:pt>
                <c:pt idx="30">
                  <c:v>0.166140426579454</c:v>
                </c:pt>
                <c:pt idx="31">
                  <c:v>0.168561985254213</c:v>
                </c:pt>
                <c:pt idx="32">
                  <c:v>0.170983543928973</c:v>
                </c:pt>
                <c:pt idx="33">
                  <c:v>0.173405102603732</c:v>
                </c:pt>
                <c:pt idx="34">
                  <c:v>0.175826661278492</c:v>
                </c:pt>
                <c:pt idx="35">
                  <c:v>0.178248219953252</c:v>
                </c:pt>
                <c:pt idx="36">
                  <c:v>0.180669778628011</c:v>
                </c:pt>
                <c:pt idx="37">
                  <c:v>0.183091337302771</c:v>
                </c:pt>
                <c:pt idx="38">
                  <c:v>0.18551289597753</c:v>
                </c:pt>
                <c:pt idx="39">
                  <c:v>0.18793445465229</c:v>
                </c:pt>
                <c:pt idx="40">
                  <c:v>0.190356013327049</c:v>
                </c:pt>
                <c:pt idx="41">
                  <c:v>0.192777572001809</c:v>
                </c:pt>
                <c:pt idx="42">
                  <c:v>0.195199130676568</c:v>
                </c:pt>
                <c:pt idx="43">
                  <c:v>0.197620689351328</c:v>
                </c:pt>
                <c:pt idx="44">
                  <c:v>0.200042248026087</c:v>
                </c:pt>
                <c:pt idx="45">
                  <c:v>0.202463806700847</c:v>
                </c:pt>
                <c:pt idx="46">
                  <c:v>0.204885365375606</c:v>
                </c:pt>
                <c:pt idx="47">
                  <c:v>0.207306924050366</c:v>
                </c:pt>
                <c:pt idx="48">
                  <c:v>0.209728482725125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Selskapsobligasjoner!$FJ$177:$FJ$226</c:f>
              <c:numCache>
                <c:formatCode>0.00E+00</c:formatCode>
                <c:ptCount val="50"/>
                <c:pt idx="0">
                  <c:v>4.27435864480685E-15</c:v>
                </c:pt>
                <c:pt idx="1">
                  <c:v>4.45650460978442E-15</c:v>
                </c:pt>
                <c:pt idx="2">
                  <c:v>4.89625701094454E-15</c:v>
                </c:pt>
                <c:pt idx="3">
                  <c:v>5.33427468862868E-15</c:v>
                </c:pt>
                <c:pt idx="4">
                  <c:v>5.77315972805081E-15</c:v>
                </c:pt>
                <c:pt idx="5">
                  <c:v>6.18602391533329E-15</c:v>
                </c:pt>
                <c:pt idx="6">
                  <c:v>6.59888810261577E-15</c:v>
                </c:pt>
                <c:pt idx="7">
                  <c:v>7.03950786551388E-15</c:v>
                </c:pt>
                <c:pt idx="8">
                  <c:v>7.44543315889246E-15</c:v>
                </c:pt>
                <c:pt idx="9">
                  <c:v>7.88605292179057E-15</c:v>
                </c:pt>
                <c:pt idx="10">
                  <c:v>8.29544766212109E-15</c:v>
                </c:pt>
                <c:pt idx="11">
                  <c:v>8.73953687197115E-15</c:v>
                </c:pt>
                <c:pt idx="12">
                  <c:v>8.89089149525013E-15</c:v>
                </c:pt>
                <c:pt idx="13">
                  <c:v>9.03010305419727E-15</c:v>
                </c:pt>
                <c:pt idx="14">
                  <c:v>9.14893161230168E-15</c:v>
                </c:pt>
                <c:pt idx="15">
                  <c:v>9.26862753214408E-15</c:v>
                </c:pt>
                <c:pt idx="16">
                  <c:v>9.38485400503453E-15</c:v>
                </c:pt>
                <c:pt idx="17" formatCode="General">
                  <c:v>0.0</c:v>
                </c:pt>
                <c:pt idx="18" formatCode="General">
                  <c:v>0.0</c:v>
                </c:pt>
                <c:pt idx="19" formatCode="General">
                  <c:v>0.0</c:v>
                </c:pt>
                <c:pt idx="20" formatCode="General">
                  <c:v>0.0</c:v>
                </c:pt>
                <c:pt idx="21" formatCode="General">
                  <c:v>0.0</c:v>
                </c:pt>
                <c:pt idx="22" formatCode="General">
                  <c:v>0.0</c:v>
                </c:pt>
                <c:pt idx="23" formatCode="General">
                  <c:v>0.0</c:v>
                </c:pt>
                <c:pt idx="24" formatCode="General">
                  <c:v>0.0</c:v>
                </c:pt>
                <c:pt idx="25" formatCode="General">
                  <c:v>0.0</c:v>
                </c:pt>
                <c:pt idx="26" formatCode="General">
                  <c:v>0.0</c:v>
                </c:pt>
                <c:pt idx="27" formatCode="General">
                  <c:v>0.0</c:v>
                </c:pt>
                <c:pt idx="28" formatCode="General">
                  <c:v>0.0</c:v>
                </c:pt>
                <c:pt idx="29" formatCode="General">
                  <c:v>0.0</c:v>
                </c:pt>
                <c:pt idx="30" formatCode="General">
                  <c:v>0.0</c:v>
                </c:pt>
                <c:pt idx="31" formatCode="General">
                  <c:v>0.0</c:v>
                </c:pt>
                <c:pt idx="32" formatCode="General">
                  <c:v>0.0</c:v>
                </c:pt>
                <c:pt idx="33" formatCode="General">
                  <c:v>0.0</c:v>
                </c:pt>
                <c:pt idx="34" formatCode="General">
                  <c:v>0.0</c:v>
                </c:pt>
                <c:pt idx="35" formatCode="General">
                  <c:v>0.0</c:v>
                </c:pt>
                <c:pt idx="36" formatCode="General">
                  <c:v>0.0</c:v>
                </c:pt>
                <c:pt idx="37" formatCode="General">
                  <c:v>0.0</c:v>
                </c:pt>
                <c:pt idx="38" formatCode="General">
                  <c:v>0.0</c:v>
                </c:pt>
                <c:pt idx="39" formatCode="General">
                  <c:v>0.0</c:v>
                </c:pt>
                <c:pt idx="40" formatCode="General">
                  <c:v>0.0</c:v>
                </c:pt>
                <c:pt idx="41" formatCode="General">
                  <c:v>0.0</c:v>
                </c:pt>
                <c:pt idx="42" formatCode="General">
                  <c:v>0.0</c:v>
                </c:pt>
                <c:pt idx="43" formatCode="General">
                  <c:v>0.0</c:v>
                </c:pt>
                <c:pt idx="44" formatCode="General">
                  <c:v>0.0</c:v>
                </c:pt>
                <c:pt idx="45" formatCode="General">
                  <c:v>0.0</c:v>
                </c:pt>
                <c:pt idx="46" formatCode="General">
                  <c:v>0.0</c:v>
                </c:pt>
                <c:pt idx="47" formatCode="General">
                  <c:v>0.0</c:v>
                </c:pt>
                <c:pt idx="48" formatCode="General">
                  <c:v>0.0</c:v>
                </c:pt>
                <c:pt idx="49" formatCode="General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2099234928"/>
        <c:axId val="-2099238816"/>
      </c:barChart>
      <c:catAx>
        <c:axId val="-2099234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9238816"/>
        <c:crosses val="autoZero"/>
        <c:auto val="1"/>
        <c:lblAlgn val="ctr"/>
        <c:lblOffset val="100"/>
        <c:tickLblSkip val="7"/>
        <c:noMultiLvlLbl val="0"/>
      </c:catAx>
      <c:valAx>
        <c:axId val="-20992388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Andel av porteføljen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923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Statsobligasjoner Norge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Selskapsobligasjoner!$FX$19</c:f>
              <c:strCache>
                <c:ptCount val="1"/>
                <c:pt idx="0">
                  <c:v>Aksjer, statsobligasjoner, eiendomsaksjer og unotert eiendom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Selskapsobligasjoner!$FW$21:$FW$70</c:f>
              <c:numCache>
                <c:formatCode>General</c:formatCode>
                <c:ptCount val="50"/>
                <c:pt idx="0">
                  <c:v>0.0370447998550322</c:v>
                </c:pt>
                <c:pt idx="1">
                  <c:v>0.0393803891681229</c:v>
                </c:pt>
                <c:pt idx="2">
                  <c:v>0.0444309616135521</c:v>
                </c:pt>
                <c:pt idx="3">
                  <c:v>0.049856214153657</c:v>
                </c:pt>
                <c:pt idx="4">
                  <c:v>0.0554214973015351</c:v>
                </c:pt>
                <c:pt idx="5">
                  <c:v>0.0610885518745629</c:v>
                </c:pt>
                <c:pt idx="6">
                  <c:v>0.0668314934046565</c:v>
                </c:pt>
                <c:pt idx="7">
                  <c:v>0.072653351479722</c:v>
                </c:pt>
                <c:pt idx="8">
                  <c:v>0.0785853321873491</c:v>
                </c:pt>
                <c:pt idx="9">
                  <c:v>0.0846064464335567</c:v>
                </c:pt>
                <c:pt idx="10">
                  <c:v>0.0906989443741818</c:v>
                </c:pt>
                <c:pt idx="11">
                  <c:v>0.096849355353693</c:v>
                </c:pt>
                <c:pt idx="12">
                  <c:v>0.103047310220205</c:v>
                </c:pt>
                <c:pt idx="13">
                  <c:v>0.109284720085521</c:v>
                </c:pt>
                <c:pt idx="14">
                  <c:v>0.115555196049683</c:v>
                </c:pt>
                <c:pt idx="15">
                  <c:v>0.121853633566459</c:v>
                </c:pt>
                <c:pt idx="16">
                  <c:v>0.128175910692982</c:v>
                </c:pt>
                <c:pt idx="17">
                  <c:v>0.134518666139536</c:v>
                </c:pt>
                <c:pt idx="18">
                  <c:v>0.14087913396704</c:v>
                </c:pt>
                <c:pt idx="19">
                  <c:v>0.147255019011254</c:v>
                </c:pt>
                <c:pt idx="20">
                  <c:v>0.153644401948344</c:v>
                </c:pt>
                <c:pt idx="21">
                  <c:v>0.160045666187755</c:v>
                </c:pt>
                <c:pt idx="22">
                  <c:v>0.166457441017994</c:v>
                </c:pt>
                <c:pt idx="23">
                  <c:v>0.172878556982669</c:v>
                </c:pt>
                <c:pt idx="24">
                  <c:v>0.179308010551407</c:v>
                </c:pt>
                <c:pt idx="25">
                  <c:v>0.185744935922239</c:v>
                </c:pt>
                <c:pt idx="26">
                  <c:v>0.192188582342885</c:v>
                </c:pt>
                <c:pt idx="27">
                  <c:v>0.198638295740115</c:v>
                </c:pt>
                <c:pt idx="28">
                  <c:v>0.205093503737845</c:v>
                </c:pt>
                <c:pt idx="29">
                  <c:v>0.211553703360994</c:v>
                </c:pt>
                <c:pt idx="30">
                  <c:v>0.218018450882938</c:v>
                </c:pt>
                <c:pt idx="31">
                  <c:v>0.22448735339524</c:v>
                </c:pt>
                <c:pt idx="32">
                  <c:v>0.23096006176991</c:v>
                </c:pt>
                <c:pt idx="33">
                  <c:v>0.237436264754313</c:v>
                </c:pt>
                <c:pt idx="34">
                  <c:v>0.24391568399256</c:v>
                </c:pt>
                <c:pt idx="35">
                  <c:v>0.250398069808844</c:v>
                </c:pt>
                <c:pt idx="36">
                  <c:v>0.256883197620611</c:v>
                </c:pt>
                <c:pt idx="37">
                  <c:v>0.263370864874882</c:v>
                </c:pt>
                <c:pt idx="38">
                  <c:v>0.269860888421154</c:v>
                </c:pt>
                <c:pt idx="39">
                  <c:v>0.276353102250227</c:v>
                </c:pt>
                <c:pt idx="40">
                  <c:v>0.282847355541029</c:v>
                </c:pt>
                <c:pt idx="41">
                  <c:v>0.289343510967742</c:v>
                </c:pt>
                <c:pt idx="42">
                  <c:v>0.295841443227761</c:v>
                </c:pt>
                <c:pt idx="43">
                  <c:v>0.302341037757676</c:v>
                </c:pt>
                <c:pt idx="44">
                  <c:v>0.308842189609921</c:v>
                </c:pt>
                <c:pt idx="45">
                  <c:v>0.315344802467189</c:v>
                </c:pt>
                <c:pt idx="46">
                  <c:v>0.321848787775329</c:v>
                </c:pt>
                <c:pt idx="47">
                  <c:v>0.328354063978484</c:v>
                </c:pt>
                <c:pt idx="48">
                  <c:v>0.334863257714568</c:v>
                </c:pt>
                <c:pt idx="49">
                  <c:v>0.341486889547652</c:v>
                </c:pt>
              </c:numCache>
            </c:numRef>
          </c:xVal>
          <c:yVal>
            <c:numRef>
              <c:f>Selskapsobligasjoner!$FX$21:$FX$70</c:f>
              <c:numCache>
                <c:formatCode>General</c:formatCode>
                <c:ptCount val="50"/>
                <c:pt idx="0">
                  <c:v>0.0627586118418727</c:v>
                </c:pt>
                <c:pt idx="1">
                  <c:v>0.0658074165267298</c:v>
                </c:pt>
                <c:pt idx="2">
                  <c:v>0.0688562212115894</c:v>
                </c:pt>
                <c:pt idx="3">
                  <c:v>0.0719050258964485</c:v>
                </c:pt>
                <c:pt idx="4">
                  <c:v>0.0749538305813076</c:v>
                </c:pt>
                <c:pt idx="5">
                  <c:v>0.0780026352661667</c:v>
                </c:pt>
                <c:pt idx="6">
                  <c:v>0.0810514399510258</c:v>
                </c:pt>
                <c:pt idx="7">
                  <c:v>0.0841002446358844</c:v>
                </c:pt>
                <c:pt idx="8">
                  <c:v>0.0871490493207426</c:v>
                </c:pt>
                <c:pt idx="9">
                  <c:v>0.0901978540056008</c:v>
                </c:pt>
                <c:pt idx="10">
                  <c:v>0.0932466586904591</c:v>
                </c:pt>
                <c:pt idx="11">
                  <c:v>0.0962954633753175</c:v>
                </c:pt>
                <c:pt idx="12">
                  <c:v>0.0993442680601758</c:v>
                </c:pt>
                <c:pt idx="13">
                  <c:v>0.102393072745034</c:v>
                </c:pt>
                <c:pt idx="14">
                  <c:v>0.105441877429892</c:v>
                </c:pt>
                <c:pt idx="15">
                  <c:v>0.108490682114751</c:v>
                </c:pt>
                <c:pt idx="16">
                  <c:v>0.111539486799609</c:v>
                </c:pt>
                <c:pt idx="17">
                  <c:v>0.114588291484467</c:v>
                </c:pt>
                <c:pt idx="18">
                  <c:v>0.117637096169326</c:v>
                </c:pt>
                <c:pt idx="19">
                  <c:v>0.120685900854184</c:v>
                </c:pt>
                <c:pt idx="20">
                  <c:v>0.123734705539042</c:v>
                </c:pt>
                <c:pt idx="21">
                  <c:v>0.1267835102239</c:v>
                </c:pt>
                <c:pt idx="22">
                  <c:v>0.129832314908759</c:v>
                </c:pt>
                <c:pt idx="23">
                  <c:v>0.132881119593639</c:v>
                </c:pt>
                <c:pt idx="24">
                  <c:v>0.135929924278497</c:v>
                </c:pt>
                <c:pt idx="25">
                  <c:v>0.138978728963357</c:v>
                </c:pt>
                <c:pt idx="26">
                  <c:v>0.142027533648216</c:v>
                </c:pt>
                <c:pt idx="27">
                  <c:v>0.145076338333075</c:v>
                </c:pt>
                <c:pt idx="28">
                  <c:v>0.148125143017935</c:v>
                </c:pt>
                <c:pt idx="29">
                  <c:v>0.151173947702794</c:v>
                </c:pt>
                <c:pt idx="30">
                  <c:v>0.154222752387653</c:v>
                </c:pt>
                <c:pt idx="31">
                  <c:v>0.157271557072513</c:v>
                </c:pt>
                <c:pt idx="32">
                  <c:v>0.160320361757372</c:v>
                </c:pt>
                <c:pt idx="33">
                  <c:v>0.163369166442231</c:v>
                </c:pt>
                <c:pt idx="34">
                  <c:v>0.16641797112709</c:v>
                </c:pt>
                <c:pt idx="35">
                  <c:v>0.16946677581195</c:v>
                </c:pt>
                <c:pt idx="36">
                  <c:v>0.172515580496809</c:v>
                </c:pt>
                <c:pt idx="37">
                  <c:v>0.175564385181668</c:v>
                </c:pt>
                <c:pt idx="38">
                  <c:v>0.178613189866528</c:v>
                </c:pt>
                <c:pt idx="39">
                  <c:v>0.181661994551387</c:v>
                </c:pt>
                <c:pt idx="40">
                  <c:v>0.184710799236246</c:v>
                </c:pt>
                <c:pt idx="41">
                  <c:v>0.187759603921106</c:v>
                </c:pt>
                <c:pt idx="42">
                  <c:v>0.190808408605965</c:v>
                </c:pt>
                <c:pt idx="43">
                  <c:v>0.193857213290824</c:v>
                </c:pt>
                <c:pt idx="44">
                  <c:v>0.196906017975684</c:v>
                </c:pt>
                <c:pt idx="45">
                  <c:v>0.199954822660543</c:v>
                </c:pt>
                <c:pt idx="46">
                  <c:v>0.203003627345402</c:v>
                </c:pt>
                <c:pt idx="47">
                  <c:v>0.206052432030262</c:v>
                </c:pt>
                <c:pt idx="48">
                  <c:v>0.20910123671512</c:v>
                </c:pt>
                <c:pt idx="49">
                  <c:v>0.2121500414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Selskapsobligasjoner!$FX$71</c:f>
              <c:strCache>
                <c:ptCount val="1"/>
                <c:pt idx="0">
                  <c:v>Kun statsobligasjoner og aksjer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Selskapsobligasjoner!$FW$73:$FW$122</c:f>
              <c:numCache>
                <c:formatCode>General</c:formatCode>
                <c:ptCount val="50"/>
                <c:pt idx="0">
                  <c:v>0.037394868648005</c:v>
                </c:pt>
                <c:pt idx="1">
                  <c:v>0.0408777376439721</c:v>
                </c:pt>
                <c:pt idx="2">
                  <c:v>0.045057914445637</c:v>
                </c:pt>
                <c:pt idx="3">
                  <c:v>0.0497599724588378</c:v>
                </c:pt>
                <c:pt idx="4">
                  <c:v>0.054849859157807</c:v>
                </c:pt>
                <c:pt idx="5">
                  <c:v>0.0602293302782894</c:v>
                </c:pt>
                <c:pt idx="6">
                  <c:v>0.0658274288387774</c:v>
                </c:pt>
                <c:pt idx="7">
                  <c:v>0.0715928874602104</c:v>
                </c:pt>
                <c:pt idx="8">
                  <c:v>0.0774883582731585</c:v>
                </c:pt>
                <c:pt idx="9">
                  <c:v>0.0834863029871454</c:v>
                </c:pt>
                <c:pt idx="10">
                  <c:v>0.0895661369640702</c:v>
                </c:pt>
                <c:pt idx="11">
                  <c:v>0.0957122561665156</c:v>
                </c:pt>
                <c:pt idx="12">
                  <c:v>0.101912668770452</c:v>
                </c:pt>
                <c:pt idx="13">
                  <c:v>0.108158037690039</c:v>
                </c:pt>
                <c:pt idx="14">
                  <c:v>0.114441002982398</c:v>
                </c:pt>
                <c:pt idx="15">
                  <c:v>0.120755696328941</c:v>
                </c:pt>
                <c:pt idx="16">
                  <c:v>0.127097388697686</c:v>
                </c:pt>
                <c:pt idx="17">
                  <c:v>0.133462231426224</c:v>
                </c:pt>
                <c:pt idx="18">
                  <c:v>0.139847063631584</c:v>
                </c:pt>
                <c:pt idx="19">
                  <c:v>0.146249267283972</c:v>
                </c:pt>
                <c:pt idx="20">
                  <c:v>0.15266665694065</c:v>
                </c:pt>
                <c:pt idx="21">
                  <c:v>0.15909739497359</c:v>
                </c:pt>
                <c:pt idx="22">
                  <c:v>0.165539925754918</c:v>
                </c:pt>
                <c:pt idx="23">
                  <c:v>0.171992924087354</c:v>
                </c:pt>
                <c:pt idx="24">
                  <c:v>0.178455254444711</c:v>
                </c:pt>
                <c:pt idx="25">
                  <c:v>0.184925938492476</c:v>
                </c:pt>
                <c:pt idx="26">
                  <c:v>0.191404129008085</c:v>
                </c:pt>
                <c:pt idx="27">
                  <c:v>0.197889088787057</c:v>
                </c:pt>
                <c:pt idx="28">
                  <c:v>0.20438017346654</c:v>
                </c:pt>
                <c:pt idx="29">
                  <c:v>0.210876817448167</c:v>
                </c:pt>
                <c:pt idx="30">
                  <c:v>0.217378522291267</c:v>
                </c:pt>
                <c:pt idx="31">
                  <c:v>0.223884847087996</c:v>
                </c:pt>
                <c:pt idx="32">
                  <c:v>0.230395400438701</c:v>
                </c:pt>
                <c:pt idx="33">
                  <c:v>0.23690983372713</c:v>
                </c:pt>
                <c:pt idx="34">
                  <c:v>0.243427835457526</c:v>
                </c:pt>
                <c:pt idx="35">
                  <c:v>0.249949126463903</c:v>
                </c:pt>
                <c:pt idx="36">
                  <c:v>0.256473455839419</c:v>
                </c:pt>
                <c:pt idx="37">
                  <c:v>0.263000597463149</c:v>
                </c:pt>
                <c:pt idx="38">
                  <c:v>0.269530347024867</c:v>
                </c:pt>
                <c:pt idx="39">
                  <c:v>0.276062519466752</c:v>
                </c:pt>
                <c:pt idx="40">
                  <c:v>0.282596946775667</c:v>
                </c:pt>
                <c:pt idx="41">
                  <c:v>0.289133476071416</c:v>
                </c:pt>
                <c:pt idx="42">
                  <c:v>0.295671967945838</c:v>
                </c:pt>
                <c:pt idx="43">
                  <c:v>0.30221229501528</c:v>
                </c:pt>
                <c:pt idx="44">
                  <c:v>0.308754340655242</c:v>
                </c:pt>
                <c:pt idx="45">
                  <c:v>0.315297997891069</c:v>
                </c:pt>
                <c:pt idx="46">
                  <c:v>0.321843168422748</c:v>
                </c:pt>
                <c:pt idx="47">
                  <c:v>0.328389761765319</c:v>
                </c:pt>
                <c:pt idx="48">
                  <c:v>0.334937694489268</c:v>
                </c:pt>
                <c:pt idx="49">
                  <c:v>0.341486889547652</c:v>
                </c:pt>
              </c:numCache>
            </c:numRef>
          </c:xVal>
          <c:yVal>
            <c:numRef>
              <c:f>Selskapsobligasjoner!$FX$73:$FX$122</c:f>
              <c:numCache>
                <c:formatCode>General</c:formatCode>
                <c:ptCount val="50"/>
                <c:pt idx="0">
                  <c:v>0.0617467434999998</c:v>
                </c:pt>
                <c:pt idx="1">
                  <c:v>0.0648161985591816</c:v>
                </c:pt>
                <c:pt idx="2">
                  <c:v>0.0678856536183638</c:v>
                </c:pt>
                <c:pt idx="3">
                  <c:v>0.070955108677546</c:v>
                </c:pt>
                <c:pt idx="4">
                  <c:v>0.0740245637367282</c:v>
                </c:pt>
                <c:pt idx="5">
                  <c:v>0.0770940187959104</c:v>
                </c:pt>
                <c:pt idx="6">
                  <c:v>0.0801634738550927</c:v>
                </c:pt>
                <c:pt idx="7">
                  <c:v>0.0832329289142749</c:v>
                </c:pt>
                <c:pt idx="8">
                  <c:v>0.086302383973457</c:v>
                </c:pt>
                <c:pt idx="9">
                  <c:v>0.0893718390326392</c:v>
                </c:pt>
                <c:pt idx="10">
                  <c:v>0.0924412940918215</c:v>
                </c:pt>
                <c:pt idx="11">
                  <c:v>0.0955107491510037</c:v>
                </c:pt>
                <c:pt idx="12">
                  <c:v>0.0985802042101859</c:v>
                </c:pt>
                <c:pt idx="13">
                  <c:v>0.101649659269368</c:v>
                </c:pt>
                <c:pt idx="14">
                  <c:v>0.10471911432855</c:v>
                </c:pt>
                <c:pt idx="15">
                  <c:v>0.107788569387733</c:v>
                </c:pt>
                <c:pt idx="16">
                  <c:v>0.110858024446915</c:v>
                </c:pt>
                <c:pt idx="17">
                  <c:v>0.113927479506097</c:v>
                </c:pt>
                <c:pt idx="18">
                  <c:v>0.116996934565279</c:v>
                </c:pt>
                <c:pt idx="19">
                  <c:v>0.120066389624462</c:v>
                </c:pt>
                <c:pt idx="20">
                  <c:v>0.123135844683644</c:v>
                </c:pt>
                <c:pt idx="21">
                  <c:v>0.126205299742826</c:v>
                </c:pt>
                <c:pt idx="22">
                  <c:v>0.129274754802008</c:v>
                </c:pt>
                <c:pt idx="23">
                  <c:v>0.13234420986119</c:v>
                </c:pt>
                <c:pt idx="24">
                  <c:v>0.135413664920399</c:v>
                </c:pt>
                <c:pt idx="25">
                  <c:v>0.138483119979575</c:v>
                </c:pt>
                <c:pt idx="26">
                  <c:v>0.141552575038765</c:v>
                </c:pt>
                <c:pt idx="27">
                  <c:v>0.144622030097949</c:v>
                </c:pt>
                <c:pt idx="28">
                  <c:v>0.147691485157132</c:v>
                </c:pt>
                <c:pt idx="29">
                  <c:v>0.150760940216315</c:v>
                </c:pt>
                <c:pt idx="30">
                  <c:v>0.153830395275498</c:v>
                </c:pt>
                <c:pt idx="31">
                  <c:v>0.156899850334682</c:v>
                </c:pt>
                <c:pt idx="32">
                  <c:v>0.159969305393865</c:v>
                </c:pt>
                <c:pt idx="33">
                  <c:v>0.163038760453049</c:v>
                </c:pt>
                <c:pt idx="34">
                  <c:v>0.166108215512232</c:v>
                </c:pt>
                <c:pt idx="35">
                  <c:v>0.169177670571414</c:v>
                </c:pt>
                <c:pt idx="36">
                  <c:v>0.172247125630598</c:v>
                </c:pt>
                <c:pt idx="37">
                  <c:v>0.175316580689781</c:v>
                </c:pt>
                <c:pt idx="38">
                  <c:v>0.178386035748964</c:v>
                </c:pt>
                <c:pt idx="39">
                  <c:v>0.181455490808148</c:v>
                </c:pt>
                <c:pt idx="40">
                  <c:v>0.184524945867331</c:v>
                </c:pt>
                <c:pt idx="41">
                  <c:v>0.187594400926514</c:v>
                </c:pt>
                <c:pt idx="42">
                  <c:v>0.190663855985697</c:v>
                </c:pt>
                <c:pt idx="43">
                  <c:v>0.19373331104488</c:v>
                </c:pt>
                <c:pt idx="44">
                  <c:v>0.196802766104064</c:v>
                </c:pt>
                <c:pt idx="45">
                  <c:v>0.199872221163247</c:v>
                </c:pt>
                <c:pt idx="46">
                  <c:v>0.20294167622243</c:v>
                </c:pt>
                <c:pt idx="47">
                  <c:v>0.206011131281613</c:v>
                </c:pt>
                <c:pt idx="48">
                  <c:v>0.209080586340797</c:v>
                </c:pt>
                <c:pt idx="49">
                  <c:v>0.2121500414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Selskapsobligasjoner!$FX$123</c:f>
              <c:strCache>
                <c:ptCount val="1"/>
                <c:pt idx="0">
                  <c:v>Aksjer, statsobligasjoner og unotert eiendom</c:v>
                </c:pt>
              </c:strCache>
            </c:strRef>
          </c:tx>
          <c:spPr>
            <a:ln w="19050" cap="sq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Selskapsobligasjoner!$FW$125:$FW$174</c:f>
              <c:numCache>
                <c:formatCode>General</c:formatCode>
                <c:ptCount val="50"/>
                <c:pt idx="0">
                  <c:v>0.0370447998550322</c:v>
                </c:pt>
                <c:pt idx="1">
                  <c:v>0.0393803891681229</c:v>
                </c:pt>
                <c:pt idx="2">
                  <c:v>0.0444309616135521</c:v>
                </c:pt>
                <c:pt idx="3">
                  <c:v>0.049856214153657</c:v>
                </c:pt>
                <c:pt idx="4">
                  <c:v>0.0554214973015351</c:v>
                </c:pt>
                <c:pt idx="5">
                  <c:v>0.0610885518745629</c:v>
                </c:pt>
                <c:pt idx="6">
                  <c:v>0.0668314934046565</c:v>
                </c:pt>
                <c:pt idx="7">
                  <c:v>0.072653351479722</c:v>
                </c:pt>
                <c:pt idx="8">
                  <c:v>0.0785853321873491</c:v>
                </c:pt>
                <c:pt idx="9">
                  <c:v>0.0846064464335567</c:v>
                </c:pt>
                <c:pt idx="10">
                  <c:v>0.0906989443741818</c:v>
                </c:pt>
                <c:pt idx="11">
                  <c:v>0.096849355353693</c:v>
                </c:pt>
                <c:pt idx="12">
                  <c:v>0.103047310220205</c:v>
                </c:pt>
                <c:pt idx="13">
                  <c:v>0.109284720085521</c:v>
                </c:pt>
                <c:pt idx="14">
                  <c:v>0.115555196049683</c:v>
                </c:pt>
                <c:pt idx="15">
                  <c:v>0.121853633566459</c:v>
                </c:pt>
                <c:pt idx="16">
                  <c:v>0.128175910692982</c:v>
                </c:pt>
                <c:pt idx="17">
                  <c:v>0.134518666139536</c:v>
                </c:pt>
                <c:pt idx="18">
                  <c:v>0.14087913396704</c:v>
                </c:pt>
                <c:pt idx="19">
                  <c:v>0.147255019011254</c:v>
                </c:pt>
                <c:pt idx="20">
                  <c:v>0.153644401948344</c:v>
                </c:pt>
                <c:pt idx="21">
                  <c:v>0.160045666187755</c:v>
                </c:pt>
                <c:pt idx="22">
                  <c:v>0.166457441017994</c:v>
                </c:pt>
                <c:pt idx="23">
                  <c:v>0.172878556982669</c:v>
                </c:pt>
                <c:pt idx="24">
                  <c:v>0.179308010551407</c:v>
                </c:pt>
                <c:pt idx="25">
                  <c:v>0.185744935922239</c:v>
                </c:pt>
                <c:pt idx="26">
                  <c:v>0.192188582342885</c:v>
                </c:pt>
                <c:pt idx="27">
                  <c:v>0.198638295740115</c:v>
                </c:pt>
                <c:pt idx="28">
                  <c:v>0.205093503737845</c:v>
                </c:pt>
                <c:pt idx="29">
                  <c:v>0.211553703360994</c:v>
                </c:pt>
                <c:pt idx="30">
                  <c:v>0.218018450882938</c:v>
                </c:pt>
                <c:pt idx="31">
                  <c:v>0.22448735339524</c:v>
                </c:pt>
                <c:pt idx="32">
                  <c:v>0.23096006176991</c:v>
                </c:pt>
                <c:pt idx="33">
                  <c:v>0.237436264754313</c:v>
                </c:pt>
                <c:pt idx="34">
                  <c:v>0.24391568399256</c:v>
                </c:pt>
                <c:pt idx="35">
                  <c:v>0.250398069808844</c:v>
                </c:pt>
                <c:pt idx="36">
                  <c:v>0.256883197620611</c:v>
                </c:pt>
                <c:pt idx="37">
                  <c:v>0.263370864874882</c:v>
                </c:pt>
                <c:pt idx="38">
                  <c:v>0.269860888421154</c:v>
                </c:pt>
                <c:pt idx="39">
                  <c:v>0.276353102250227</c:v>
                </c:pt>
                <c:pt idx="40">
                  <c:v>0.282847355541029</c:v>
                </c:pt>
                <c:pt idx="41">
                  <c:v>0.289343510967742</c:v>
                </c:pt>
                <c:pt idx="42">
                  <c:v>0.295841443227761</c:v>
                </c:pt>
                <c:pt idx="43">
                  <c:v>0.302341037757676</c:v>
                </c:pt>
                <c:pt idx="44">
                  <c:v>0.308842189609921</c:v>
                </c:pt>
                <c:pt idx="45">
                  <c:v>0.315344802467189</c:v>
                </c:pt>
                <c:pt idx="46">
                  <c:v>0.321848787775329</c:v>
                </c:pt>
                <c:pt idx="47">
                  <c:v>0.328354063978484</c:v>
                </c:pt>
                <c:pt idx="48">
                  <c:v>0.334863257714568</c:v>
                </c:pt>
                <c:pt idx="49">
                  <c:v>0.341486889547652</c:v>
                </c:pt>
              </c:numCache>
            </c:numRef>
          </c:xVal>
          <c:yVal>
            <c:numRef>
              <c:f>Selskapsobligasjoner!$FX$125:$FX$174</c:f>
              <c:numCache>
                <c:formatCode>General</c:formatCode>
                <c:ptCount val="50"/>
                <c:pt idx="0">
                  <c:v>0.0627586118418727</c:v>
                </c:pt>
                <c:pt idx="1">
                  <c:v>0.0658074165267298</c:v>
                </c:pt>
                <c:pt idx="2">
                  <c:v>0.0688562212115894</c:v>
                </c:pt>
                <c:pt idx="3">
                  <c:v>0.0719050258964485</c:v>
                </c:pt>
                <c:pt idx="4">
                  <c:v>0.0749538305813076</c:v>
                </c:pt>
                <c:pt idx="5">
                  <c:v>0.0780026352661667</c:v>
                </c:pt>
                <c:pt idx="6">
                  <c:v>0.0810514399510258</c:v>
                </c:pt>
                <c:pt idx="7">
                  <c:v>0.0841002446358844</c:v>
                </c:pt>
                <c:pt idx="8">
                  <c:v>0.0871490493207426</c:v>
                </c:pt>
                <c:pt idx="9">
                  <c:v>0.0901978540056008</c:v>
                </c:pt>
                <c:pt idx="10">
                  <c:v>0.0932466586904591</c:v>
                </c:pt>
                <c:pt idx="11">
                  <c:v>0.0962954633753175</c:v>
                </c:pt>
                <c:pt idx="12">
                  <c:v>0.0993442680601758</c:v>
                </c:pt>
                <c:pt idx="13">
                  <c:v>0.102393072745034</c:v>
                </c:pt>
                <c:pt idx="14">
                  <c:v>0.105441877429892</c:v>
                </c:pt>
                <c:pt idx="15">
                  <c:v>0.108490682114751</c:v>
                </c:pt>
                <c:pt idx="16">
                  <c:v>0.111539486799609</c:v>
                </c:pt>
                <c:pt idx="17">
                  <c:v>0.114588291484467</c:v>
                </c:pt>
                <c:pt idx="18">
                  <c:v>0.117637096169326</c:v>
                </c:pt>
                <c:pt idx="19">
                  <c:v>0.120685900854184</c:v>
                </c:pt>
                <c:pt idx="20">
                  <c:v>0.123734705539042</c:v>
                </c:pt>
                <c:pt idx="21">
                  <c:v>0.1267835102239</c:v>
                </c:pt>
                <c:pt idx="22">
                  <c:v>0.129832314908759</c:v>
                </c:pt>
                <c:pt idx="23">
                  <c:v>0.132881119593639</c:v>
                </c:pt>
                <c:pt idx="24">
                  <c:v>0.135929924278497</c:v>
                </c:pt>
                <c:pt idx="25">
                  <c:v>0.138978728963357</c:v>
                </c:pt>
                <c:pt idx="26">
                  <c:v>0.142027533648216</c:v>
                </c:pt>
                <c:pt idx="27">
                  <c:v>0.145076338333075</c:v>
                </c:pt>
                <c:pt idx="28">
                  <c:v>0.148125143017935</c:v>
                </c:pt>
                <c:pt idx="29">
                  <c:v>0.151173947702794</c:v>
                </c:pt>
                <c:pt idx="30">
                  <c:v>0.154222752387653</c:v>
                </c:pt>
                <c:pt idx="31">
                  <c:v>0.157271557072513</c:v>
                </c:pt>
                <c:pt idx="32">
                  <c:v>0.160320361757372</c:v>
                </c:pt>
                <c:pt idx="33">
                  <c:v>0.163369166442231</c:v>
                </c:pt>
                <c:pt idx="34">
                  <c:v>0.16641797112709</c:v>
                </c:pt>
                <c:pt idx="35">
                  <c:v>0.16946677581195</c:v>
                </c:pt>
                <c:pt idx="36">
                  <c:v>0.172515580496809</c:v>
                </c:pt>
                <c:pt idx="37">
                  <c:v>0.175564385181668</c:v>
                </c:pt>
                <c:pt idx="38">
                  <c:v>0.178613189866528</c:v>
                </c:pt>
                <c:pt idx="39">
                  <c:v>0.181661994551387</c:v>
                </c:pt>
                <c:pt idx="40">
                  <c:v>0.184710799236246</c:v>
                </c:pt>
                <c:pt idx="41">
                  <c:v>0.187759603921106</c:v>
                </c:pt>
                <c:pt idx="42">
                  <c:v>0.190808408605965</c:v>
                </c:pt>
                <c:pt idx="43">
                  <c:v>0.193857213290824</c:v>
                </c:pt>
                <c:pt idx="44">
                  <c:v>0.196906017975684</c:v>
                </c:pt>
                <c:pt idx="45">
                  <c:v>0.199954822660543</c:v>
                </c:pt>
                <c:pt idx="46">
                  <c:v>0.203003627345402</c:v>
                </c:pt>
                <c:pt idx="47">
                  <c:v>0.206052432030262</c:v>
                </c:pt>
                <c:pt idx="48">
                  <c:v>0.20910123671512</c:v>
                </c:pt>
                <c:pt idx="49">
                  <c:v>0.2121500414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Selskapsobligasjoner!$FX$175</c:f>
              <c:strCache>
                <c:ptCount val="1"/>
                <c:pt idx="0">
                  <c:v>Aksjer, statsobligasjoner og eiendomsaksjer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Selskapsobligasjoner!$FW$177:$FW$226</c:f>
              <c:numCache>
                <c:formatCode>General</c:formatCode>
                <c:ptCount val="50"/>
                <c:pt idx="0">
                  <c:v>0.037394868648005</c:v>
                </c:pt>
                <c:pt idx="1">
                  <c:v>0.0408777376439721</c:v>
                </c:pt>
                <c:pt idx="2">
                  <c:v>0.045057914445637</c:v>
                </c:pt>
                <c:pt idx="3">
                  <c:v>0.0497599724588378</c:v>
                </c:pt>
                <c:pt idx="4">
                  <c:v>0.054849859157807</c:v>
                </c:pt>
                <c:pt idx="5">
                  <c:v>0.0602293302782894</c:v>
                </c:pt>
                <c:pt idx="6">
                  <c:v>0.0658274288387774</c:v>
                </c:pt>
                <c:pt idx="7">
                  <c:v>0.0715928874602104</c:v>
                </c:pt>
                <c:pt idx="8">
                  <c:v>0.0774883582731585</c:v>
                </c:pt>
                <c:pt idx="9">
                  <c:v>0.0834863029871454</c:v>
                </c:pt>
                <c:pt idx="10">
                  <c:v>0.0895661369640702</c:v>
                </c:pt>
                <c:pt idx="11">
                  <c:v>0.0957122561665156</c:v>
                </c:pt>
                <c:pt idx="12">
                  <c:v>0.101912668770452</c:v>
                </c:pt>
                <c:pt idx="13">
                  <c:v>0.108158037690039</c:v>
                </c:pt>
                <c:pt idx="14">
                  <c:v>0.114441002982398</c:v>
                </c:pt>
                <c:pt idx="15">
                  <c:v>0.120755696328941</c:v>
                </c:pt>
                <c:pt idx="16">
                  <c:v>0.127097388697686</c:v>
                </c:pt>
                <c:pt idx="17">
                  <c:v>0.133462231426224</c:v>
                </c:pt>
                <c:pt idx="18">
                  <c:v>0.139847063631584</c:v>
                </c:pt>
                <c:pt idx="19">
                  <c:v>0.146249267283972</c:v>
                </c:pt>
                <c:pt idx="20">
                  <c:v>0.15266665694065</c:v>
                </c:pt>
                <c:pt idx="21">
                  <c:v>0.15909739497359</c:v>
                </c:pt>
                <c:pt idx="22">
                  <c:v>0.165539925754918</c:v>
                </c:pt>
                <c:pt idx="23">
                  <c:v>0.171992924087354</c:v>
                </c:pt>
                <c:pt idx="24">
                  <c:v>0.178455254444711</c:v>
                </c:pt>
                <c:pt idx="25">
                  <c:v>0.184925938492476</c:v>
                </c:pt>
                <c:pt idx="26">
                  <c:v>0.191404129008085</c:v>
                </c:pt>
                <c:pt idx="27">
                  <c:v>0.197889088787057</c:v>
                </c:pt>
                <c:pt idx="28">
                  <c:v>0.20438017346654</c:v>
                </c:pt>
                <c:pt idx="29">
                  <c:v>0.210876817448167</c:v>
                </c:pt>
                <c:pt idx="30">
                  <c:v>0.217378522291267</c:v>
                </c:pt>
                <c:pt idx="31">
                  <c:v>0.223884847087996</c:v>
                </c:pt>
                <c:pt idx="32">
                  <c:v>0.230395400438701</c:v>
                </c:pt>
                <c:pt idx="33">
                  <c:v>0.23690983372713</c:v>
                </c:pt>
                <c:pt idx="34">
                  <c:v>0.243427835457526</c:v>
                </c:pt>
                <c:pt idx="35">
                  <c:v>0.249949126463903</c:v>
                </c:pt>
                <c:pt idx="36">
                  <c:v>0.256473455839419</c:v>
                </c:pt>
                <c:pt idx="37">
                  <c:v>0.263000597463149</c:v>
                </c:pt>
                <c:pt idx="38">
                  <c:v>0.269530347024867</c:v>
                </c:pt>
                <c:pt idx="39">
                  <c:v>0.276062519466752</c:v>
                </c:pt>
                <c:pt idx="40">
                  <c:v>0.282596946775667</c:v>
                </c:pt>
                <c:pt idx="41">
                  <c:v>0.289133476071416</c:v>
                </c:pt>
                <c:pt idx="42">
                  <c:v>0.295671967945838</c:v>
                </c:pt>
                <c:pt idx="43">
                  <c:v>0.30221229501528</c:v>
                </c:pt>
                <c:pt idx="44">
                  <c:v>0.308754340655242</c:v>
                </c:pt>
                <c:pt idx="45">
                  <c:v>0.315297997891069</c:v>
                </c:pt>
                <c:pt idx="46">
                  <c:v>0.321843168422748</c:v>
                </c:pt>
                <c:pt idx="47">
                  <c:v>0.328389761765319</c:v>
                </c:pt>
                <c:pt idx="48">
                  <c:v>0.334937694489268</c:v>
                </c:pt>
                <c:pt idx="49">
                  <c:v>0.341486889547652</c:v>
                </c:pt>
              </c:numCache>
            </c:numRef>
          </c:xVal>
          <c:yVal>
            <c:numRef>
              <c:f>Selskapsobligasjoner!$FX$177:$FX$226</c:f>
              <c:numCache>
                <c:formatCode>General</c:formatCode>
                <c:ptCount val="50"/>
                <c:pt idx="0">
                  <c:v>0.0617467434999998</c:v>
                </c:pt>
                <c:pt idx="1">
                  <c:v>0.0648161985591816</c:v>
                </c:pt>
                <c:pt idx="2">
                  <c:v>0.0678856536183638</c:v>
                </c:pt>
                <c:pt idx="3">
                  <c:v>0.070955108677546</c:v>
                </c:pt>
                <c:pt idx="4">
                  <c:v>0.0740245637367282</c:v>
                </c:pt>
                <c:pt idx="5">
                  <c:v>0.0770940187959104</c:v>
                </c:pt>
                <c:pt idx="6">
                  <c:v>0.0801634738550927</c:v>
                </c:pt>
                <c:pt idx="7">
                  <c:v>0.0832329289142749</c:v>
                </c:pt>
                <c:pt idx="8">
                  <c:v>0.086302383973457</c:v>
                </c:pt>
                <c:pt idx="9">
                  <c:v>0.0893718390326392</c:v>
                </c:pt>
                <c:pt idx="10">
                  <c:v>0.0924412940918215</c:v>
                </c:pt>
                <c:pt idx="11">
                  <c:v>0.0955107491510037</c:v>
                </c:pt>
                <c:pt idx="12">
                  <c:v>0.0985802042101859</c:v>
                </c:pt>
                <c:pt idx="13">
                  <c:v>0.101649659269368</c:v>
                </c:pt>
                <c:pt idx="14">
                  <c:v>0.10471911432855</c:v>
                </c:pt>
                <c:pt idx="15">
                  <c:v>0.107788569387733</c:v>
                </c:pt>
                <c:pt idx="16">
                  <c:v>0.110858024446915</c:v>
                </c:pt>
                <c:pt idx="17">
                  <c:v>0.113927479506097</c:v>
                </c:pt>
                <c:pt idx="18">
                  <c:v>0.116996934565279</c:v>
                </c:pt>
                <c:pt idx="19">
                  <c:v>0.120066389624462</c:v>
                </c:pt>
                <c:pt idx="20">
                  <c:v>0.123135844683644</c:v>
                </c:pt>
                <c:pt idx="21">
                  <c:v>0.126205299742826</c:v>
                </c:pt>
                <c:pt idx="22">
                  <c:v>0.129274754802008</c:v>
                </c:pt>
                <c:pt idx="23">
                  <c:v>0.13234420986119</c:v>
                </c:pt>
                <c:pt idx="24">
                  <c:v>0.135413664920399</c:v>
                </c:pt>
                <c:pt idx="25">
                  <c:v>0.138483119979575</c:v>
                </c:pt>
                <c:pt idx="26">
                  <c:v>0.141552575038765</c:v>
                </c:pt>
                <c:pt idx="27">
                  <c:v>0.144622030097949</c:v>
                </c:pt>
                <c:pt idx="28">
                  <c:v>0.147691485157132</c:v>
                </c:pt>
                <c:pt idx="29">
                  <c:v>0.150760940216315</c:v>
                </c:pt>
                <c:pt idx="30">
                  <c:v>0.153830395275498</c:v>
                </c:pt>
                <c:pt idx="31">
                  <c:v>0.156899850334682</c:v>
                </c:pt>
                <c:pt idx="32">
                  <c:v>0.159969305393865</c:v>
                </c:pt>
                <c:pt idx="33">
                  <c:v>0.163038760453049</c:v>
                </c:pt>
                <c:pt idx="34">
                  <c:v>0.166108215512232</c:v>
                </c:pt>
                <c:pt idx="35">
                  <c:v>0.169177670571414</c:v>
                </c:pt>
                <c:pt idx="36">
                  <c:v>0.172247125630598</c:v>
                </c:pt>
                <c:pt idx="37">
                  <c:v>0.175316580689781</c:v>
                </c:pt>
                <c:pt idx="38">
                  <c:v>0.178386035748964</c:v>
                </c:pt>
                <c:pt idx="39">
                  <c:v>0.181455490808148</c:v>
                </c:pt>
                <c:pt idx="40">
                  <c:v>0.184524945867331</c:v>
                </c:pt>
                <c:pt idx="41">
                  <c:v>0.187594400926514</c:v>
                </c:pt>
                <c:pt idx="42">
                  <c:v>0.190663855985697</c:v>
                </c:pt>
                <c:pt idx="43">
                  <c:v>0.19373331104488</c:v>
                </c:pt>
                <c:pt idx="44">
                  <c:v>0.196802766104064</c:v>
                </c:pt>
                <c:pt idx="45">
                  <c:v>0.199872221163247</c:v>
                </c:pt>
                <c:pt idx="46">
                  <c:v>0.20294167622243</c:v>
                </c:pt>
                <c:pt idx="47">
                  <c:v>0.206011131281613</c:v>
                </c:pt>
                <c:pt idx="48">
                  <c:v>0.209080586340797</c:v>
                </c:pt>
                <c:pt idx="49">
                  <c:v>0.2121500414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0047376"/>
        <c:axId val="2133730928"/>
      </c:scatterChart>
      <c:valAx>
        <c:axId val="-2100047376"/>
        <c:scaling>
          <c:orientation val="minMax"/>
          <c:max val="0.3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Standardavvik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3730928"/>
        <c:crosses val="autoZero"/>
        <c:crossBetween val="midCat"/>
      </c:valAx>
      <c:valAx>
        <c:axId val="2133730928"/>
        <c:scaling>
          <c:orientation val="minMax"/>
          <c:min val="0.0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0047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Aksjer, statsobligasjoner</a:t>
            </a:r>
            <a:r>
              <a:rPr lang="nb-NO" baseline="0"/>
              <a:t>, eiendomaksjer og unotert eiendom</a:t>
            </a:r>
            <a:r>
              <a:rPr lang="nb-NO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Selskapsobligasjoner!$FY$20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Selskapsobligasjoner!$FX$21:$FX$70</c:f>
              <c:numCache>
                <c:formatCode>General</c:formatCode>
                <c:ptCount val="50"/>
                <c:pt idx="0">
                  <c:v>0.0627586118418727</c:v>
                </c:pt>
                <c:pt idx="1">
                  <c:v>0.0658074165267298</c:v>
                </c:pt>
                <c:pt idx="2">
                  <c:v>0.0688562212115894</c:v>
                </c:pt>
                <c:pt idx="3">
                  <c:v>0.0719050258964485</c:v>
                </c:pt>
                <c:pt idx="4">
                  <c:v>0.0749538305813076</c:v>
                </c:pt>
                <c:pt idx="5">
                  <c:v>0.0780026352661667</c:v>
                </c:pt>
                <c:pt idx="6">
                  <c:v>0.0810514399510258</c:v>
                </c:pt>
                <c:pt idx="7">
                  <c:v>0.0841002446358844</c:v>
                </c:pt>
                <c:pt idx="8">
                  <c:v>0.0871490493207426</c:v>
                </c:pt>
                <c:pt idx="9">
                  <c:v>0.0901978540056008</c:v>
                </c:pt>
                <c:pt idx="10">
                  <c:v>0.0932466586904591</c:v>
                </c:pt>
                <c:pt idx="11">
                  <c:v>0.0962954633753175</c:v>
                </c:pt>
                <c:pt idx="12">
                  <c:v>0.0993442680601758</c:v>
                </c:pt>
                <c:pt idx="13">
                  <c:v>0.102393072745034</c:v>
                </c:pt>
                <c:pt idx="14">
                  <c:v>0.105441877429892</c:v>
                </c:pt>
                <c:pt idx="15">
                  <c:v>0.108490682114751</c:v>
                </c:pt>
                <c:pt idx="16">
                  <c:v>0.111539486799609</c:v>
                </c:pt>
                <c:pt idx="17">
                  <c:v>0.114588291484467</c:v>
                </c:pt>
                <c:pt idx="18">
                  <c:v>0.117637096169326</c:v>
                </c:pt>
                <c:pt idx="19">
                  <c:v>0.120685900854184</c:v>
                </c:pt>
                <c:pt idx="20">
                  <c:v>0.123734705539042</c:v>
                </c:pt>
                <c:pt idx="21">
                  <c:v>0.1267835102239</c:v>
                </c:pt>
                <c:pt idx="22">
                  <c:v>0.129832314908759</c:v>
                </c:pt>
                <c:pt idx="23">
                  <c:v>0.132881119593639</c:v>
                </c:pt>
                <c:pt idx="24">
                  <c:v>0.135929924278497</c:v>
                </c:pt>
                <c:pt idx="25">
                  <c:v>0.138978728963357</c:v>
                </c:pt>
                <c:pt idx="26">
                  <c:v>0.142027533648216</c:v>
                </c:pt>
                <c:pt idx="27">
                  <c:v>0.145076338333075</c:v>
                </c:pt>
                <c:pt idx="28">
                  <c:v>0.148125143017935</c:v>
                </c:pt>
                <c:pt idx="29">
                  <c:v>0.151173947702794</c:v>
                </c:pt>
                <c:pt idx="30">
                  <c:v>0.154222752387653</c:v>
                </c:pt>
                <c:pt idx="31">
                  <c:v>0.157271557072513</c:v>
                </c:pt>
                <c:pt idx="32">
                  <c:v>0.160320361757372</c:v>
                </c:pt>
                <c:pt idx="33">
                  <c:v>0.163369166442231</c:v>
                </c:pt>
                <c:pt idx="34">
                  <c:v>0.16641797112709</c:v>
                </c:pt>
                <c:pt idx="35">
                  <c:v>0.16946677581195</c:v>
                </c:pt>
                <c:pt idx="36">
                  <c:v>0.172515580496809</c:v>
                </c:pt>
                <c:pt idx="37">
                  <c:v>0.175564385181668</c:v>
                </c:pt>
                <c:pt idx="38">
                  <c:v>0.178613189866528</c:v>
                </c:pt>
                <c:pt idx="39">
                  <c:v>0.181661994551387</c:v>
                </c:pt>
                <c:pt idx="40">
                  <c:v>0.184710799236246</c:v>
                </c:pt>
                <c:pt idx="41">
                  <c:v>0.187759603921106</c:v>
                </c:pt>
                <c:pt idx="42">
                  <c:v>0.190808408605965</c:v>
                </c:pt>
                <c:pt idx="43">
                  <c:v>0.193857213290824</c:v>
                </c:pt>
                <c:pt idx="44">
                  <c:v>0.196906017975684</c:v>
                </c:pt>
                <c:pt idx="45">
                  <c:v>0.199954822660543</c:v>
                </c:pt>
                <c:pt idx="46">
                  <c:v>0.203003627345402</c:v>
                </c:pt>
                <c:pt idx="47">
                  <c:v>0.206052432030262</c:v>
                </c:pt>
                <c:pt idx="48">
                  <c:v>0.20910123671512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Selskapsobligasjoner!$FY$21:$FY$70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0.0151976154723979</c:v>
                </c:pt>
                <c:pt idx="3">
                  <c:v>0.0391522977098898</c:v>
                </c:pt>
                <c:pt idx="4">
                  <c:v>0.0631069799473827</c:v>
                </c:pt>
                <c:pt idx="5">
                  <c:v>0.0870616621848746</c:v>
                </c:pt>
                <c:pt idx="6">
                  <c:v>0.111016344422367</c:v>
                </c:pt>
                <c:pt idx="7">
                  <c:v>0.132245185704206</c:v>
                </c:pt>
                <c:pt idx="8">
                  <c:v>0.152528745271303</c:v>
                </c:pt>
                <c:pt idx="9">
                  <c:v>0.172812304838401</c:v>
                </c:pt>
                <c:pt idx="10">
                  <c:v>0.193095864405499</c:v>
                </c:pt>
                <c:pt idx="11">
                  <c:v>0.213379423972598</c:v>
                </c:pt>
                <c:pt idx="12">
                  <c:v>0.233662983539695</c:v>
                </c:pt>
                <c:pt idx="13">
                  <c:v>0.253946543106793</c:v>
                </c:pt>
                <c:pt idx="14">
                  <c:v>0.274230102673891</c:v>
                </c:pt>
                <c:pt idx="15">
                  <c:v>0.29451366224099</c:v>
                </c:pt>
                <c:pt idx="16">
                  <c:v>0.314797221808087</c:v>
                </c:pt>
                <c:pt idx="17">
                  <c:v>0.335080781375185</c:v>
                </c:pt>
                <c:pt idx="18">
                  <c:v>0.355364340942283</c:v>
                </c:pt>
                <c:pt idx="19">
                  <c:v>0.375647900509381</c:v>
                </c:pt>
                <c:pt idx="20">
                  <c:v>0.395931460076479</c:v>
                </c:pt>
                <c:pt idx="21">
                  <c:v>0.416215019643576</c:v>
                </c:pt>
                <c:pt idx="22">
                  <c:v>0.436498579210675</c:v>
                </c:pt>
                <c:pt idx="23">
                  <c:v>0.456782138777925</c:v>
                </c:pt>
                <c:pt idx="24">
                  <c:v>0.477065698345023</c:v>
                </c:pt>
                <c:pt idx="25">
                  <c:v>0.497349257912129</c:v>
                </c:pt>
                <c:pt idx="26">
                  <c:v>0.517632817479234</c:v>
                </c:pt>
                <c:pt idx="27">
                  <c:v>0.53791637704634</c:v>
                </c:pt>
                <c:pt idx="28">
                  <c:v>0.558199936613445</c:v>
                </c:pt>
                <c:pt idx="29">
                  <c:v>0.578483496180549</c:v>
                </c:pt>
                <c:pt idx="30">
                  <c:v>0.598767055747655</c:v>
                </c:pt>
                <c:pt idx="31">
                  <c:v>0.61905061531476</c:v>
                </c:pt>
                <c:pt idx="32">
                  <c:v>0.639334174881865</c:v>
                </c:pt>
                <c:pt idx="33">
                  <c:v>0.65961773444897</c:v>
                </c:pt>
                <c:pt idx="34">
                  <c:v>0.679901294016075</c:v>
                </c:pt>
                <c:pt idx="35">
                  <c:v>0.70018485358318</c:v>
                </c:pt>
                <c:pt idx="36">
                  <c:v>0.720468413150285</c:v>
                </c:pt>
                <c:pt idx="37">
                  <c:v>0.74075197271739</c:v>
                </c:pt>
                <c:pt idx="38">
                  <c:v>0.761035532284495</c:v>
                </c:pt>
                <c:pt idx="39">
                  <c:v>0.7813190918516</c:v>
                </c:pt>
                <c:pt idx="40">
                  <c:v>0.801602651418705</c:v>
                </c:pt>
                <c:pt idx="41">
                  <c:v>0.821886210985811</c:v>
                </c:pt>
                <c:pt idx="42">
                  <c:v>0.842169770552915</c:v>
                </c:pt>
                <c:pt idx="43">
                  <c:v>0.862453330120021</c:v>
                </c:pt>
                <c:pt idx="44">
                  <c:v>0.882736889687126</c:v>
                </c:pt>
                <c:pt idx="45">
                  <c:v>0.903020449254231</c:v>
                </c:pt>
                <c:pt idx="46">
                  <c:v>0.923304008821335</c:v>
                </c:pt>
                <c:pt idx="47">
                  <c:v>0.943587568388441</c:v>
                </c:pt>
                <c:pt idx="48">
                  <c:v>0.966238678739154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Selskapsobligasjoner!$FZ$20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Selskapsobligasjoner!$FX$21:$FX$70</c:f>
              <c:numCache>
                <c:formatCode>General</c:formatCode>
                <c:ptCount val="50"/>
                <c:pt idx="0">
                  <c:v>0.0627586118418727</c:v>
                </c:pt>
                <c:pt idx="1">
                  <c:v>0.0658074165267298</c:v>
                </c:pt>
                <c:pt idx="2">
                  <c:v>0.0688562212115894</c:v>
                </c:pt>
                <c:pt idx="3">
                  <c:v>0.0719050258964485</c:v>
                </c:pt>
                <c:pt idx="4">
                  <c:v>0.0749538305813076</c:v>
                </c:pt>
                <c:pt idx="5">
                  <c:v>0.0780026352661667</c:v>
                </c:pt>
                <c:pt idx="6">
                  <c:v>0.0810514399510258</c:v>
                </c:pt>
                <c:pt idx="7">
                  <c:v>0.0841002446358844</c:v>
                </c:pt>
                <c:pt idx="8">
                  <c:v>0.0871490493207426</c:v>
                </c:pt>
                <c:pt idx="9">
                  <c:v>0.0901978540056008</c:v>
                </c:pt>
                <c:pt idx="10">
                  <c:v>0.0932466586904591</c:v>
                </c:pt>
                <c:pt idx="11">
                  <c:v>0.0962954633753175</c:v>
                </c:pt>
                <c:pt idx="12">
                  <c:v>0.0993442680601758</c:v>
                </c:pt>
                <c:pt idx="13">
                  <c:v>0.102393072745034</c:v>
                </c:pt>
                <c:pt idx="14">
                  <c:v>0.105441877429892</c:v>
                </c:pt>
                <c:pt idx="15">
                  <c:v>0.108490682114751</c:v>
                </c:pt>
                <c:pt idx="16">
                  <c:v>0.111539486799609</c:v>
                </c:pt>
                <c:pt idx="17">
                  <c:v>0.114588291484467</c:v>
                </c:pt>
                <c:pt idx="18">
                  <c:v>0.117637096169326</c:v>
                </c:pt>
                <c:pt idx="19">
                  <c:v>0.120685900854184</c:v>
                </c:pt>
                <c:pt idx="20">
                  <c:v>0.123734705539042</c:v>
                </c:pt>
                <c:pt idx="21">
                  <c:v>0.1267835102239</c:v>
                </c:pt>
                <c:pt idx="22">
                  <c:v>0.129832314908759</c:v>
                </c:pt>
                <c:pt idx="23">
                  <c:v>0.132881119593639</c:v>
                </c:pt>
                <c:pt idx="24">
                  <c:v>0.135929924278497</c:v>
                </c:pt>
                <c:pt idx="25">
                  <c:v>0.138978728963357</c:v>
                </c:pt>
                <c:pt idx="26">
                  <c:v>0.142027533648216</c:v>
                </c:pt>
                <c:pt idx="27">
                  <c:v>0.145076338333075</c:v>
                </c:pt>
                <c:pt idx="28">
                  <c:v>0.148125143017935</c:v>
                </c:pt>
                <c:pt idx="29">
                  <c:v>0.151173947702794</c:v>
                </c:pt>
                <c:pt idx="30">
                  <c:v>0.154222752387653</c:v>
                </c:pt>
                <c:pt idx="31">
                  <c:v>0.157271557072513</c:v>
                </c:pt>
                <c:pt idx="32">
                  <c:v>0.160320361757372</c:v>
                </c:pt>
                <c:pt idx="33">
                  <c:v>0.163369166442231</c:v>
                </c:pt>
                <c:pt idx="34">
                  <c:v>0.16641797112709</c:v>
                </c:pt>
                <c:pt idx="35">
                  <c:v>0.16946677581195</c:v>
                </c:pt>
                <c:pt idx="36">
                  <c:v>0.172515580496809</c:v>
                </c:pt>
                <c:pt idx="37">
                  <c:v>0.175564385181668</c:v>
                </c:pt>
                <c:pt idx="38">
                  <c:v>0.178613189866528</c:v>
                </c:pt>
                <c:pt idx="39">
                  <c:v>0.181661994551387</c:v>
                </c:pt>
                <c:pt idx="40">
                  <c:v>0.184710799236246</c:v>
                </c:pt>
                <c:pt idx="41">
                  <c:v>0.187759603921106</c:v>
                </c:pt>
                <c:pt idx="42">
                  <c:v>0.190808408605965</c:v>
                </c:pt>
                <c:pt idx="43">
                  <c:v>0.193857213290824</c:v>
                </c:pt>
                <c:pt idx="44">
                  <c:v>0.196906017975684</c:v>
                </c:pt>
                <c:pt idx="45">
                  <c:v>0.199954822660543</c:v>
                </c:pt>
                <c:pt idx="46">
                  <c:v>0.203003627345402</c:v>
                </c:pt>
                <c:pt idx="47">
                  <c:v>0.206052432030262</c:v>
                </c:pt>
                <c:pt idx="48">
                  <c:v>0.20910123671512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Selskapsobligasjoner!$FZ$21:$FZ$70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Selskapsobligasjoner!$GA$20</c:f>
              <c:strCache>
                <c:ptCount val="1"/>
                <c:pt idx="0">
                  <c:v>Statsobligasjoner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Selskapsobligasjoner!$FX$21:$FX$70</c:f>
              <c:numCache>
                <c:formatCode>General</c:formatCode>
                <c:ptCount val="50"/>
                <c:pt idx="0">
                  <c:v>0.0627586118418727</c:v>
                </c:pt>
                <c:pt idx="1">
                  <c:v>0.0658074165267298</c:v>
                </c:pt>
                <c:pt idx="2">
                  <c:v>0.0688562212115894</c:v>
                </c:pt>
                <c:pt idx="3">
                  <c:v>0.0719050258964485</c:v>
                </c:pt>
                <c:pt idx="4">
                  <c:v>0.0749538305813076</c:v>
                </c:pt>
                <c:pt idx="5">
                  <c:v>0.0780026352661667</c:v>
                </c:pt>
                <c:pt idx="6">
                  <c:v>0.0810514399510258</c:v>
                </c:pt>
                <c:pt idx="7">
                  <c:v>0.0841002446358844</c:v>
                </c:pt>
                <c:pt idx="8">
                  <c:v>0.0871490493207426</c:v>
                </c:pt>
                <c:pt idx="9">
                  <c:v>0.0901978540056008</c:v>
                </c:pt>
                <c:pt idx="10">
                  <c:v>0.0932466586904591</c:v>
                </c:pt>
                <c:pt idx="11">
                  <c:v>0.0962954633753175</c:v>
                </c:pt>
                <c:pt idx="12">
                  <c:v>0.0993442680601758</c:v>
                </c:pt>
                <c:pt idx="13">
                  <c:v>0.102393072745034</c:v>
                </c:pt>
                <c:pt idx="14">
                  <c:v>0.105441877429892</c:v>
                </c:pt>
                <c:pt idx="15">
                  <c:v>0.108490682114751</c:v>
                </c:pt>
                <c:pt idx="16">
                  <c:v>0.111539486799609</c:v>
                </c:pt>
                <c:pt idx="17">
                  <c:v>0.114588291484467</c:v>
                </c:pt>
                <c:pt idx="18">
                  <c:v>0.117637096169326</c:v>
                </c:pt>
                <c:pt idx="19">
                  <c:v>0.120685900854184</c:v>
                </c:pt>
                <c:pt idx="20">
                  <c:v>0.123734705539042</c:v>
                </c:pt>
                <c:pt idx="21">
                  <c:v>0.1267835102239</c:v>
                </c:pt>
                <c:pt idx="22">
                  <c:v>0.129832314908759</c:v>
                </c:pt>
                <c:pt idx="23">
                  <c:v>0.132881119593639</c:v>
                </c:pt>
                <c:pt idx="24">
                  <c:v>0.135929924278497</c:v>
                </c:pt>
                <c:pt idx="25">
                  <c:v>0.138978728963357</c:v>
                </c:pt>
                <c:pt idx="26">
                  <c:v>0.142027533648216</c:v>
                </c:pt>
                <c:pt idx="27">
                  <c:v>0.145076338333075</c:v>
                </c:pt>
                <c:pt idx="28">
                  <c:v>0.148125143017935</c:v>
                </c:pt>
                <c:pt idx="29">
                  <c:v>0.151173947702794</c:v>
                </c:pt>
                <c:pt idx="30">
                  <c:v>0.154222752387653</c:v>
                </c:pt>
                <c:pt idx="31">
                  <c:v>0.157271557072513</c:v>
                </c:pt>
                <c:pt idx="32">
                  <c:v>0.160320361757372</c:v>
                </c:pt>
                <c:pt idx="33">
                  <c:v>0.163369166442231</c:v>
                </c:pt>
                <c:pt idx="34">
                  <c:v>0.16641797112709</c:v>
                </c:pt>
                <c:pt idx="35">
                  <c:v>0.16946677581195</c:v>
                </c:pt>
                <c:pt idx="36">
                  <c:v>0.172515580496809</c:v>
                </c:pt>
                <c:pt idx="37">
                  <c:v>0.175564385181668</c:v>
                </c:pt>
                <c:pt idx="38">
                  <c:v>0.178613189866528</c:v>
                </c:pt>
                <c:pt idx="39">
                  <c:v>0.181661994551387</c:v>
                </c:pt>
                <c:pt idx="40">
                  <c:v>0.184710799236246</c:v>
                </c:pt>
                <c:pt idx="41">
                  <c:v>0.187759603921106</c:v>
                </c:pt>
                <c:pt idx="42">
                  <c:v>0.190808408605965</c:v>
                </c:pt>
                <c:pt idx="43">
                  <c:v>0.193857213290824</c:v>
                </c:pt>
                <c:pt idx="44">
                  <c:v>0.196906017975684</c:v>
                </c:pt>
                <c:pt idx="45">
                  <c:v>0.199954822660543</c:v>
                </c:pt>
                <c:pt idx="46">
                  <c:v>0.203003627345402</c:v>
                </c:pt>
                <c:pt idx="47">
                  <c:v>0.206052432030262</c:v>
                </c:pt>
                <c:pt idx="48">
                  <c:v>0.20910123671512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Selskapsobligasjoner!$GA$21:$GA$70</c:f>
              <c:numCache>
                <c:formatCode>General</c:formatCode>
                <c:ptCount val="50"/>
                <c:pt idx="0">
                  <c:v>0.963043754423778</c:v>
                </c:pt>
                <c:pt idx="1">
                  <c:v>0.88119441074387</c:v>
                </c:pt>
                <c:pt idx="2">
                  <c:v>0.852702261212161</c:v>
                </c:pt>
                <c:pt idx="3">
                  <c:v>0.850142204624275</c:v>
                </c:pt>
                <c:pt idx="4">
                  <c:v>0.847582148036389</c:v>
                </c:pt>
                <c:pt idx="5">
                  <c:v>0.845022091448504</c:v>
                </c:pt>
                <c:pt idx="6">
                  <c:v>0.842462034860618</c:v>
                </c:pt>
                <c:pt idx="7">
                  <c:v>0.826765713410388</c:v>
                </c:pt>
                <c:pt idx="8">
                  <c:v>0.806513927728617</c:v>
                </c:pt>
                <c:pt idx="9">
                  <c:v>0.786262142046845</c:v>
                </c:pt>
                <c:pt idx="10">
                  <c:v>0.766010356365073</c:v>
                </c:pt>
                <c:pt idx="11">
                  <c:v>0.7457585706833</c:v>
                </c:pt>
                <c:pt idx="12">
                  <c:v>0.725506785001528</c:v>
                </c:pt>
                <c:pt idx="13">
                  <c:v>0.705254999319756</c:v>
                </c:pt>
                <c:pt idx="14">
                  <c:v>0.685003213637983</c:v>
                </c:pt>
                <c:pt idx="15">
                  <c:v>0.664751427956211</c:v>
                </c:pt>
                <c:pt idx="16">
                  <c:v>0.644499642274439</c:v>
                </c:pt>
                <c:pt idx="17">
                  <c:v>0.624247856592668</c:v>
                </c:pt>
                <c:pt idx="18">
                  <c:v>0.603996070910895</c:v>
                </c:pt>
                <c:pt idx="19">
                  <c:v>0.583744285229123</c:v>
                </c:pt>
                <c:pt idx="20">
                  <c:v>0.563492499547351</c:v>
                </c:pt>
                <c:pt idx="21">
                  <c:v>0.543240713865579</c:v>
                </c:pt>
                <c:pt idx="22">
                  <c:v>0.522988928183807</c:v>
                </c:pt>
                <c:pt idx="23">
                  <c:v>0.502737142501859</c:v>
                </c:pt>
                <c:pt idx="24">
                  <c:v>0.482485356820089</c:v>
                </c:pt>
                <c:pt idx="25">
                  <c:v>0.462233571138312</c:v>
                </c:pt>
                <c:pt idx="26">
                  <c:v>0.441981785456532</c:v>
                </c:pt>
                <c:pt idx="27">
                  <c:v>0.421729999774751</c:v>
                </c:pt>
                <c:pt idx="28">
                  <c:v>0.401478214092971</c:v>
                </c:pt>
                <c:pt idx="29">
                  <c:v>0.381226428411192</c:v>
                </c:pt>
                <c:pt idx="30">
                  <c:v>0.360974642729411</c:v>
                </c:pt>
                <c:pt idx="31">
                  <c:v>0.340722857047631</c:v>
                </c:pt>
                <c:pt idx="32">
                  <c:v>0.320471071365851</c:v>
                </c:pt>
                <c:pt idx="33">
                  <c:v>0.300219285684071</c:v>
                </c:pt>
                <c:pt idx="34">
                  <c:v>0.279967500002291</c:v>
                </c:pt>
                <c:pt idx="35">
                  <c:v>0.259715714320511</c:v>
                </c:pt>
                <c:pt idx="36">
                  <c:v>0.239463928638731</c:v>
                </c:pt>
                <c:pt idx="37">
                  <c:v>0.219212142956951</c:v>
                </c:pt>
                <c:pt idx="38">
                  <c:v>0.198960357275172</c:v>
                </c:pt>
                <c:pt idx="39">
                  <c:v>0.178708571593391</c:v>
                </c:pt>
                <c:pt idx="40">
                  <c:v>0.158456785911611</c:v>
                </c:pt>
                <c:pt idx="41">
                  <c:v>0.138205000229829</c:v>
                </c:pt>
                <c:pt idx="42">
                  <c:v>0.11795321454805</c:v>
                </c:pt>
                <c:pt idx="43">
                  <c:v>0.0977014288662691</c:v>
                </c:pt>
                <c:pt idx="44">
                  <c:v>0.0774496431844893</c:v>
                </c:pt>
                <c:pt idx="45">
                  <c:v>0.0571978575027094</c:v>
                </c:pt>
                <c:pt idx="46">
                  <c:v>0.0369460718209304</c:v>
                </c:pt>
                <c:pt idx="47">
                  <c:v>0.0166942861391492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Selskapsobligasjoner!$GB$20</c:f>
              <c:strCache>
                <c:ptCount val="1"/>
                <c:pt idx="0">
                  <c:v>Selskapsobligasjoner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Selskapsobligasjoner!$FX$21:$FX$70</c:f>
              <c:numCache>
                <c:formatCode>General</c:formatCode>
                <c:ptCount val="50"/>
                <c:pt idx="0">
                  <c:v>0.0627586118418727</c:v>
                </c:pt>
                <c:pt idx="1">
                  <c:v>0.0658074165267298</c:v>
                </c:pt>
                <c:pt idx="2">
                  <c:v>0.0688562212115894</c:v>
                </c:pt>
                <c:pt idx="3">
                  <c:v>0.0719050258964485</c:v>
                </c:pt>
                <c:pt idx="4">
                  <c:v>0.0749538305813076</c:v>
                </c:pt>
                <c:pt idx="5">
                  <c:v>0.0780026352661667</c:v>
                </c:pt>
                <c:pt idx="6">
                  <c:v>0.0810514399510258</c:v>
                </c:pt>
                <c:pt idx="7">
                  <c:v>0.0841002446358844</c:v>
                </c:pt>
                <c:pt idx="8">
                  <c:v>0.0871490493207426</c:v>
                </c:pt>
                <c:pt idx="9">
                  <c:v>0.0901978540056008</c:v>
                </c:pt>
                <c:pt idx="10">
                  <c:v>0.0932466586904591</c:v>
                </c:pt>
                <c:pt idx="11">
                  <c:v>0.0962954633753175</c:v>
                </c:pt>
                <c:pt idx="12">
                  <c:v>0.0993442680601758</c:v>
                </c:pt>
                <c:pt idx="13">
                  <c:v>0.102393072745034</c:v>
                </c:pt>
                <c:pt idx="14">
                  <c:v>0.105441877429892</c:v>
                </c:pt>
                <c:pt idx="15">
                  <c:v>0.108490682114751</c:v>
                </c:pt>
                <c:pt idx="16">
                  <c:v>0.111539486799609</c:v>
                </c:pt>
                <c:pt idx="17">
                  <c:v>0.114588291484467</c:v>
                </c:pt>
                <c:pt idx="18">
                  <c:v>0.117637096169326</c:v>
                </c:pt>
                <c:pt idx="19">
                  <c:v>0.120685900854184</c:v>
                </c:pt>
                <c:pt idx="20">
                  <c:v>0.123734705539042</c:v>
                </c:pt>
                <c:pt idx="21">
                  <c:v>0.1267835102239</c:v>
                </c:pt>
                <c:pt idx="22">
                  <c:v>0.129832314908759</c:v>
                </c:pt>
                <c:pt idx="23">
                  <c:v>0.132881119593639</c:v>
                </c:pt>
                <c:pt idx="24">
                  <c:v>0.135929924278497</c:v>
                </c:pt>
                <c:pt idx="25">
                  <c:v>0.138978728963357</c:v>
                </c:pt>
                <c:pt idx="26">
                  <c:v>0.142027533648216</c:v>
                </c:pt>
                <c:pt idx="27">
                  <c:v>0.145076338333075</c:v>
                </c:pt>
                <c:pt idx="28">
                  <c:v>0.148125143017935</c:v>
                </c:pt>
                <c:pt idx="29">
                  <c:v>0.151173947702794</c:v>
                </c:pt>
                <c:pt idx="30">
                  <c:v>0.154222752387653</c:v>
                </c:pt>
                <c:pt idx="31">
                  <c:v>0.157271557072513</c:v>
                </c:pt>
                <c:pt idx="32">
                  <c:v>0.160320361757372</c:v>
                </c:pt>
                <c:pt idx="33">
                  <c:v>0.163369166442231</c:v>
                </c:pt>
                <c:pt idx="34">
                  <c:v>0.16641797112709</c:v>
                </c:pt>
                <c:pt idx="35">
                  <c:v>0.16946677581195</c:v>
                </c:pt>
                <c:pt idx="36">
                  <c:v>0.172515580496809</c:v>
                </c:pt>
                <c:pt idx="37">
                  <c:v>0.175564385181668</c:v>
                </c:pt>
                <c:pt idx="38">
                  <c:v>0.178613189866528</c:v>
                </c:pt>
                <c:pt idx="39">
                  <c:v>0.181661994551387</c:v>
                </c:pt>
                <c:pt idx="40">
                  <c:v>0.184710799236246</c:v>
                </c:pt>
                <c:pt idx="41">
                  <c:v>0.187759603921106</c:v>
                </c:pt>
                <c:pt idx="42">
                  <c:v>0.190808408605965</c:v>
                </c:pt>
                <c:pt idx="43">
                  <c:v>0.193857213290824</c:v>
                </c:pt>
                <c:pt idx="44">
                  <c:v>0.196906017975684</c:v>
                </c:pt>
                <c:pt idx="45">
                  <c:v>0.199954822660543</c:v>
                </c:pt>
                <c:pt idx="46">
                  <c:v>0.203003627345402</c:v>
                </c:pt>
                <c:pt idx="47">
                  <c:v>0.206052432030262</c:v>
                </c:pt>
                <c:pt idx="48">
                  <c:v>0.20910123671512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Selskapsobligasjoner!$GB$21:$GB$70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Selskapsobligasjoner!$GC$20</c:f>
              <c:strCache>
                <c:ptCount val="1"/>
                <c:pt idx="0">
                  <c:v>Handel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Selskapsobligasjoner!$FX$21:$FX$70</c:f>
              <c:numCache>
                <c:formatCode>General</c:formatCode>
                <c:ptCount val="50"/>
                <c:pt idx="0">
                  <c:v>0.0627586118418727</c:v>
                </c:pt>
                <c:pt idx="1">
                  <c:v>0.0658074165267298</c:v>
                </c:pt>
                <c:pt idx="2">
                  <c:v>0.0688562212115894</c:v>
                </c:pt>
                <c:pt idx="3">
                  <c:v>0.0719050258964485</c:v>
                </c:pt>
                <c:pt idx="4">
                  <c:v>0.0749538305813076</c:v>
                </c:pt>
                <c:pt idx="5">
                  <c:v>0.0780026352661667</c:v>
                </c:pt>
                <c:pt idx="6">
                  <c:v>0.0810514399510258</c:v>
                </c:pt>
                <c:pt idx="7">
                  <c:v>0.0841002446358844</c:v>
                </c:pt>
                <c:pt idx="8">
                  <c:v>0.0871490493207426</c:v>
                </c:pt>
                <c:pt idx="9">
                  <c:v>0.0901978540056008</c:v>
                </c:pt>
                <c:pt idx="10">
                  <c:v>0.0932466586904591</c:v>
                </c:pt>
                <c:pt idx="11">
                  <c:v>0.0962954633753175</c:v>
                </c:pt>
                <c:pt idx="12">
                  <c:v>0.0993442680601758</c:v>
                </c:pt>
                <c:pt idx="13">
                  <c:v>0.102393072745034</c:v>
                </c:pt>
                <c:pt idx="14">
                  <c:v>0.105441877429892</c:v>
                </c:pt>
                <c:pt idx="15">
                  <c:v>0.108490682114751</c:v>
                </c:pt>
                <c:pt idx="16">
                  <c:v>0.111539486799609</c:v>
                </c:pt>
                <c:pt idx="17">
                  <c:v>0.114588291484467</c:v>
                </c:pt>
                <c:pt idx="18">
                  <c:v>0.117637096169326</c:v>
                </c:pt>
                <c:pt idx="19">
                  <c:v>0.120685900854184</c:v>
                </c:pt>
                <c:pt idx="20">
                  <c:v>0.123734705539042</c:v>
                </c:pt>
                <c:pt idx="21">
                  <c:v>0.1267835102239</c:v>
                </c:pt>
                <c:pt idx="22">
                  <c:v>0.129832314908759</c:v>
                </c:pt>
                <c:pt idx="23">
                  <c:v>0.132881119593639</c:v>
                </c:pt>
                <c:pt idx="24">
                  <c:v>0.135929924278497</c:v>
                </c:pt>
                <c:pt idx="25">
                  <c:v>0.138978728963357</c:v>
                </c:pt>
                <c:pt idx="26">
                  <c:v>0.142027533648216</c:v>
                </c:pt>
                <c:pt idx="27">
                  <c:v>0.145076338333075</c:v>
                </c:pt>
                <c:pt idx="28">
                  <c:v>0.148125143017935</c:v>
                </c:pt>
                <c:pt idx="29">
                  <c:v>0.151173947702794</c:v>
                </c:pt>
                <c:pt idx="30">
                  <c:v>0.154222752387653</c:v>
                </c:pt>
                <c:pt idx="31">
                  <c:v>0.157271557072513</c:v>
                </c:pt>
                <c:pt idx="32">
                  <c:v>0.160320361757372</c:v>
                </c:pt>
                <c:pt idx="33">
                  <c:v>0.163369166442231</c:v>
                </c:pt>
                <c:pt idx="34">
                  <c:v>0.16641797112709</c:v>
                </c:pt>
                <c:pt idx="35">
                  <c:v>0.16946677581195</c:v>
                </c:pt>
                <c:pt idx="36">
                  <c:v>0.172515580496809</c:v>
                </c:pt>
                <c:pt idx="37">
                  <c:v>0.175564385181668</c:v>
                </c:pt>
                <c:pt idx="38">
                  <c:v>0.178613189866528</c:v>
                </c:pt>
                <c:pt idx="39">
                  <c:v>0.181661994551387</c:v>
                </c:pt>
                <c:pt idx="40">
                  <c:v>0.184710799236246</c:v>
                </c:pt>
                <c:pt idx="41">
                  <c:v>0.187759603921106</c:v>
                </c:pt>
                <c:pt idx="42">
                  <c:v>0.190808408605965</c:v>
                </c:pt>
                <c:pt idx="43">
                  <c:v>0.193857213290824</c:v>
                </c:pt>
                <c:pt idx="44">
                  <c:v>0.196906017975684</c:v>
                </c:pt>
                <c:pt idx="45">
                  <c:v>0.199954822660543</c:v>
                </c:pt>
                <c:pt idx="46">
                  <c:v>0.203003627345402</c:v>
                </c:pt>
                <c:pt idx="47">
                  <c:v>0.206052432030262</c:v>
                </c:pt>
                <c:pt idx="48">
                  <c:v>0.20910123671512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Selskapsobligasjoner!$GC$21:$GC$70</c:f>
              <c:numCache>
                <c:formatCode>General</c:formatCode>
                <c:ptCount val="50"/>
                <c:pt idx="0">
                  <c:v>0.0369562455762179</c:v>
                </c:pt>
                <c:pt idx="1">
                  <c:v>0.0941175234272958</c:v>
                </c:pt>
                <c:pt idx="2">
                  <c:v>0.0952162966207335</c:v>
                </c:pt>
                <c:pt idx="3">
                  <c:v>0.0728518823316478</c:v>
                </c:pt>
                <c:pt idx="4">
                  <c:v>0.0504874680425612</c:v>
                </c:pt>
                <c:pt idx="5">
                  <c:v>0.0281230537534755</c:v>
                </c:pt>
                <c:pt idx="6">
                  <c:v>0.00575863946438902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Selskapsobligasjoner!$GD$20</c:f>
              <c:strCache>
                <c:ptCount val="1"/>
                <c:pt idx="0">
                  <c:v>Kontor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Selskapsobligasjoner!$FX$21:$FX$70</c:f>
              <c:numCache>
                <c:formatCode>General</c:formatCode>
                <c:ptCount val="50"/>
                <c:pt idx="0">
                  <c:v>0.0627586118418727</c:v>
                </c:pt>
                <c:pt idx="1">
                  <c:v>0.0658074165267298</c:v>
                </c:pt>
                <c:pt idx="2">
                  <c:v>0.0688562212115894</c:v>
                </c:pt>
                <c:pt idx="3">
                  <c:v>0.0719050258964485</c:v>
                </c:pt>
                <c:pt idx="4">
                  <c:v>0.0749538305813076</c:v>
                </c:pt>
                <c:pt idx="5">
                  <c:v>0.0780026352661667</c:v>
                </c:pt>
                <c:pt idx="6">
                  <c:v>0.0810514399510258</c:v>
                </c:pt>
                <c:pt idx="7">
                  <c:v>0.0841002446358844</c:v>
                </c:pt>
                <c:pt idx="8">
                  <c:v>0.0871490493207426</c:v>
                </c:pt>
                <c:pt idx="9">
                  <c:v>0.0901978540056008</c:v>
                </c:pt>
                <c:pt idx="10">
                  <c:v>0.0932466586904591</c:v>
                </c:pt>
                <c:pt idx="11">
                  <c:v>0.0962954633753175</c:v>
                </c:pt>
                <c:pt idx="12">
                  <c:v>0.0993442680601758</c:v>
                </c:pt>
                <c:pt idx="13">
                  <c:v>0.102393072745034</c:v>
                </c:pt>
                <c:pt idx="14">
                  <c:v>0.105441877429892</c:v>
                </c:pt>
                <c:pt idx="15">
                  <c:v>0.108490682114751</c:v>
                </c:pt>
                <c:pt idx="16">
                  <c:v>0.111539486799609</c:v>
                </c:pt>
                <c:pt idx="17">
                  <c:v>0.114588291484467</c:v>
                </c:pt>
                <c:pt idx="18">
                  <c:v>0.117637096169326</c:v>
                </c:pt>
                <c:pt idx="19">
                  <c:v>0.120685900854184</c:v>
                </c:pt>
                <c:pt idx="20">
                  <c:v>0.123734705539042</c:v>
                </c:pt>
                <c:pt idx="21">
                  <c:v>0.1267835102239</c:v>
                </c:pt>
                <c:pt idx="22">
                  <c:v>0.129832314908759</c:v>
                </c:pt>
                <c:pt idx="23">
                  <c:v>0.132881119593639</c:v>
                </c:pt>
                <c:pt idx="24">
                  <c:v>0.135929924278497</c:v>
                </c:pt>
                <c:pt idx="25">
                  <c:v>0.138978728963357</c:v>
                </c:pt>
                <c:pt idx="26">
                  <c:v>0.142027533648216</c:v>
                </c:pt>
                <c:pt idx="27">
                  <c:v>0.145076338333075</c:v>
                </c:pt>
                <c:pt idx="28">
                  <c:v>0.148125143017935</c:v>
                </c:pt>
                <c:pt idx="29">
                  <c:v>0.151173947702794</c:v>
                </c:pt>
                <c:pt idx="30">
                  <c:v>0.154222752387653</c:v>
                </c:pt>
                <c:pt idx="31">
                  <c:v>0.157271557072513</c:v>
                </c:pt>
                <c:pt idx="32">
                  <c:v>0.160320361757372</c:v>
                </c:pt>
                <c:pt idx="33">
                  <c:v>0.163369166442231</c:v>
                </c:pt>
                <c:pt idx="34">
                  <c:v>0.16641797112709</c:v>
                </c:pt>
                <c:pt idx="35">
                  <c:v>0.16946677581195</c:v>
                </c:pt>
                <c:pt idx="36">
                  <c:v>0.172515580496809</c:v>
                </c:pt>
                <c:pt idx="37">
                  <c:v>0.175564385181668</c:v>
                </c:pt>
                <c:pt idx="38">
                  <c:v>0.178613189866528</c:v>
                </c:pt>
                <c:pt idx="39">
                  <c:v>0.181661994551387</c:v>
                </c:pt>
                <c:pt idx="40">
                  <c:v>0.184710799236246</c:v>
                </c:pt>
                <c:pt idx="41">
                  <c:v>0.187759603921106</c:v>
                </c:pt>
                <c:pt idx="42">
                  <c:v>0.190808408605965</c:v>
                </c:pt>
                <c:pt idx="43">
                  <c:v>0.193857213290824</c:v>
                </c:pt>
                <c:pt idx="44">
                  <c:v>0.196906017975684</c:v>
                </c:pt>
                <c:pt idx="45">
                  <c:v>0.199954822660543</c:v>
                </c:pt>
                <c:pt idx="46">
                  <c:v>0.203003627345402</c:v>
                </c:pt>
                <c:pt idx="47">
                  <c:v>0.206052432030262</c:v>
                </c:pt>
                <c:pt idx="48">
                  <c:v>0.20910123671512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Selskapsobligasjoner!$GD$21:$GD$70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Selskapsobligasjoner!$GE$20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Selskapsobligasjoner!$FX$21:$FX$70</c:f>
              <c:numCache>
                <c:formatCode>General</c:formatCode>
                <c:ptCount val="50"/>
                <c:pt idx="0">
                  <c:v>0.0627586118418727</c:v>
                </c:pt>
                <c:pt idx="1">
                  <c:v>0.0658074165267298</c:v>
                </c:pt>
                <c:pt idx="2">
                  <c:v>0.0688562212115894</c:v>
                </c:pt>
                <c:pt idx="3">
                  <c:v>0.0719050258964485</c:v>
                </c:pt>
                <c:pt idx="4">
                  <c:v>0.0749538305813076</c:v>
                </c:pt>
                <c:pt idx="5">
                  <c:v>0.0780026352661667</c:v>
                </c:pt>
                <c:pt idx="6">
                  <c:v>0.0810514399510258</c:v>
                </c:pt>
                <c:pt idx="7">
                  <c:v>0.0841002446358844</c:v>
                </c:pt>
                <c:pt idx="8">
                  <c:v>0.0871490493207426</c:v>
                </c:pt>
                <c:pt idx="9">
                  <c:v>0.0901978540056008</c:v>
                </c:pt>
                <c:pt idx="10">
                  <c:v>0.0932466586904591</c:v>
                </c:pt>
                <c:pt idx="11">
                  <c:v>0.0962954633753175</c:v>
                </c:pt>
                <c:pt idx="12">
                  <c:v>0.0993442680601758</c:v>
                </c:pt>
                <c:pt idx="13">
                  <c:v>0.102393072745034</c:v>
                </c:pt>
                <c:pt idx="14">
                  <c:v>0.105441877429892</c:v>
                </c:pt>
                <c:pt idx="15">
                  <c:v>0.108490682114751</c:v>
                </c:pt>
                <c:pt idx="16">
                  <c:v>0.111539486799609</c:v>
                </c:pt>
                <c:pt idx="17">
                  <c:v>0.114588291484467</c:v>
                </c:pt>
                <c:pt idx="18">
                  <c:v>0.117637096169326</c:v>
                </c:pt>
                <c:pt idx="19">
                  <c:v>0.120685900854184</c:v>
                </c:pt>
                <c:pt idx="20">
                  <c:v>0.123734705539042</c:v>
                </c:pt>
                <c:pt idx="21">
                  <c:v>0.1267835102239</c:v>
                </c:pt>
                <c:pt idx="22">
                  <c:v>0.129832314908759</c:v>
                </c:pt>
                <c:pt idx="23">
                  <c:v>0.132881119593639</c:v>
                </c:pt>
                <c:pt idx="24">
                  <c:v>0.135929924278497</c:v>
                </c:pt>
                <c:pt idx="25">
                  <c:v>0.138978728963357</c:v>
                </c:pt>
                <c:pt idx="26">
                  <c:v>0.142027533648216</c:v>
                </c:pt>
                <c:pt idx="27">
                  <c:v>0.145076338333075</c:v>
                </c:pt>
                <c:pt idx="28">
                  <c:v>0.148125143017935</c:v>
                </c:pt>
                <c:pt idx="29">
                  <c:v>0.151173947702794</c:v>
                </c:pt>
                <c:pt idx="30">
                  <c:v>0.154222752387653</c:v>
                </c:pt>
                <c:pt idx="31">
                  <c:v>0.157271557072513</c:v>
                </c:pt>
                <c:pt idx="32">
                  <c:v>0.160320361757372</c:v>
                </c:pt>
                <c:pt idx="33">
                  <c:v>0.163369166442231</c:v>
                </c:pt>
                <c:pt idx="34">
                  <c:v>0.16641797112709</c:v>
                </c:pt>
                <c:pt idx="35">
                  <c:v>0.16946677581195</c:v>
                </c:pt>
                <c:pt idx="36">
                  <c:v>0.172515580496809</c:v>
                </c:pt>
                <c:pt idx="37">
                  <c:v>0.175564385181668</c:v>
                </c:pt>
                <c:pt idx="38">
                  <c:v>0.178613189866528</c:v>
                </c:pt>
                <c:pt idx="39">
                  <c:v>0.181661994551387</c:v>
                </c:pt>
                <c:pt idx="40">
                  <c:v>0.184710799236246</c:v>
                </c:pt>
                <c:pt idx="41">
                  <c:v>0.187759603921106</c:v>
                </c:pt>
                <c:pt idx="42">
                  <c:v>0.190808408605965</c:v>
                </c:pt>
                <c:pt idx="43">
                  <c:v>0.193857213290824</c:v>
                </c:pt>
                <c:pt idx="44">
                  <c:v>0.196906017975684</c:v>
                </c:pt>
                <c:pt idx="45">
                  <c:v>0.199954822660543</c:v>
                </c:pt>
                <c:pt idx="46">
                  <c:v>0.203003627345402</c:v>
                </c:pt>
                <c:pt idx="47">
                  <c:v>0.206052432030262</c:v>
                </c:pt>
                <c:pt idx="48">
                  <c:v>0.20910123671512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Selskapsobligasjoner!$GE$21:$GE$70</c:f>
              <c:numCache>
                <c:formatCode>General</c:formatCode>
                <c:ptCount val="50"/>
                <c:pt idx="0">
                  <c:v>0.0</c:v>
                </c:pt>
                <c:pt idx="1">
                  <c:v>0.024688065828834</c:v>
                </c:pt>
                <c:pt idx="2">
                  <c:v>0.0368838266947071</c:v>
                </c:pt>
                <c:pt idx="3">
                  <c:v>0.0378536153341867</c:v>
                </c:pt>
                <c:pt idx="4">
                  <c:v>0.0388234039736662</c:v>
                </c:pt>
                <c:pt idx="5">
                  <c:v>0.0397931926131457</c:v>
                </c:pt>
                <c:pt idx="6">
                  <c:v>0.0407629812526253</c:v>
                </c:pt>
                <c:pt idx="7">
                  <c:v>0.040989100885406</c:v>
                </c:pt>
                <c:pt idx="8">
                  <c:v>0.0409573270000807</c:v>
                </c:pt>
                <c:pt idx="9">
                  <c:v>0.0409255531147553</c:v>
                </c:pt>
                <c:pt idx="10">
                  <c:v>0.04089377922943</c:v>
                </c:pt>
                <c:pt idx="11">
                  <c:v>0.0408620053441046</c:v>
                </c:pt>
                <c:pt idx="12">
                  <c:v>0.0408302314587793</c:v>
                </c:pt>
                <c:pt idx="13">
                  <c:v>0.0407984575734539</c:v>
                </c:pt>
                <c:pt idx="14">
                  <c:v>0.0407666836881284</c:v>
                </c:pt>
                <c:pt idx="15">
                  <c:v>0.040734909802803</c:v>
                </c:pt>
                <c:pt idx="16">
                  <c:v>0.0407031359174776</c:v>
                </c:pt>
                <c:pt idx="17">
                  <c:v>0.0406713620321524</c:v>
                </c:pt>
                <c:pt idx="18">
                  <c:v>0.040639588146827</c:v>
                </c:pt>
                <c:pt idx="19">
                  <c:v>0.0406078142615016</c:v>
                </c:pt>
                <c:pt idx="20">
                  <c:v>0.0405760403761763</c:v>
                </c:pt>
                <c:pt idx="21">
                  <c:v>0.0405442664908509</c:v>
                </c:pt>
                <c:pt idx="22">
                  <c:v>0.0405124926055256</c:v>
                </c:pt>
                <c:pt idx="23">
                  <c:v>0.0404807187202011</c:v>
                </c:pt>
                <c:pt idx="24">
                  <c:v>0.0404489448348741</c:v>
                </c:pt>
                <c:pt idx="25">
                  <c:v>0.0404171709495492</c:v>
                </c:pt>
                <c:pt idx="26">
                  <c:v>0.0403853970642238</c:v>
                </c:pt>
                <c:pt idx="27">
                  <c:v>0.0403536231788985</c:v>
                </c:pt>
                <c:pt idx="28">
                  <c:v>0.0403218492935731</c:v>
                </c:pt>
                <c:pt idx="29">
                  <c:v>0.0402900754082477</c:v>
                </c:pt>
                <c:pt idx="30">
                  <c:v>0.0402583015229224</c:v>
                </c:pt>
                <c:pt idx="31">
                  <c:v>0.040226527637597</c:v>
                </c:pt>
                <c:pt idx="32">
                  <c:v>0.0401947537522716</c:v>
                </c:pt>
                <c:pt idx="33">
                  <c:v>0.0401629798669462</c:v>
                </c:pt>
                <c:pt idx="34">
                  <c:v>0.0401312059816208</c:v>
                </c:pt>
                <c:pt idx="35">
                  <c:v>0.0400994320962955</c:v>
                </c:pt>
                <c:pt idx="36">
                  <c:v>0.0400676582109701</c:v>
                </c:pt>
                <c:pt idx="37">
                  <c:v>0.0400358843256447</c:v>
                </c:pt>
                <c:pt idx="38">
                  <c:v>0.0400041104403193</c:v>
                </c:pt>
                <c:pt idx="39">
                  <c:v>0.039972336554994</c:v>
                </c:pt>
                <c:pt idx="40">
                  <c:v>0.0399405626696686</c:v>
                </c:pt>
                <c:pt idx="41">
                  <c:v>0.0399087887843432</c:v>
                </c:pt>
                <c:pt idx="42">
                  <c:v>0.0398770148990178</c:v>
                </c:pt>
                <c:pt idx="43">
                  <c:v>0.0398452410136924</c:v>
                </c:pt>
                <c:pt idx="44">
                  <c:v>0.039813467128367</c:v>
                </c:pt>
                <c:pt idx="45">
                  <c:v>0.0397816932430417</c:v>
                </c:pt>
                <c:pt idx="46">
                  <c:v>0.0397499193577163</c:v>
                </c:pt>
                <c:pt idx="47">
                  <c:v>0.0397181454723909</c:v>
                </c:pt>
                <c:pt idx="48">
                  <c:v>0.0337613212608272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Selskapsobligasjoner!$GF$20</c:f>
              <c:strCache>
                <c:ptCount val="1"/>
                <c:pt idx="0">
                  <c:v>Andre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Selskapsobligasjoner!$FX$21:$FX$70</c:f>
              <c:numCache>
                <c:formatCode>General</c:formatCode>
                <c:ptCount val="50"/>
                <c:pt idx="0">
                  <c:v>0.0627586118418727</c:v>
                </c:pt>
                <c:pt idx="1">
                  <c:v>0.0658074165267298</c:v>
                </c:pt>
                <c:pt idx="2">
                  <c:v>0.0688562212115894</c:v>
                </c:pt>
                <c:pt idx="3">
                  <c:v>0.0719050258964485</c:v>
                </c:pt>
                <c:pt idx="4">
                  <c:v>0.0749538305813076</c:v>
                </c:pt>
                <c:pt idx="5">
                  <c:v>0.0780026352661667</c:v>
                </c:pt>
                <c:pt idx="6">
                  <c:v>0.0810514399510258</c:v>
                </c:pt>
                <c:pt idx="7">
                  <c:v>0.0841002446358844</c:v>
                </c:pt>
                <c:pt idx="8">
                  <c:v>0.0871490493207426</c:v>
                </c:pt>
                <c:pt idx="9">
                  <c:v>0.0901978540056008</c:v>
                </c:pt>
                <c:pt idx="10">
                  <c:v>0.0932466586904591</c:v>
                </c:pt>
                <c:pt idx="11">
                  <c:v>0.0962954633753175</c:v>
                </c:pt>
                <c:pt idx="12">
                  <c:v>0.0993442680601758</c:v>
                </c:pt>
                <c:pt idx="13">
                  <c:v>0.102393072745034</c:v>
                </c:pt>
                <c:pt idx="14">
                  <c:v>0.105441877429892</c:v>
                </c:pt>
                <c:pt idx="15">
                  <c:v>0.108490682114751</c:v>
                </c:pt>
                <c:pt idx="16">
                  <c:v>0.111539486799609</c:v>
                </c:pt>
                <c:pt idx="17">
                  <c:v>0.114588291484467</c:v>
                </c:pt>
                <c:pt idx="18">
                  <c:v>0.117637096169326</c:v>
                </c:pt>
                <c:pt idx="19">
                  <c:v>0.120685900854184</c:v>
                </c:pt>
                <c:pt idx="20">
                  <c:v>0.123734705539042</c:v>
                </c:pt>
                <c:pt idx="21">
                  <c:v>0.1267835102239</c:v>
                </c:pt>
                <c:pt idx="22">
                  <c:v>0.129832314908759</c:v>
                </c:pt>
                <c:pt idx="23">
                  <c:v>0.132881119593639</c:v>
                </c:pt>
                <c:pt idx="24">
                  <c:v>0.135929924278497</c:v>
                </c:pt>
                <c:pt idx="25">
                  <c:v>0.138978728963357</c:v>
                </c:pt>
                <c:pt idx="26">
                  <c:v>0.142027533648216</c:v>
                </c:pt>
                <c:pt idx="27">
                  <c:v>0.145076338333075</c:v>
                </c:pt>
                <c:pt idx="28">
                  <c:v>0.148125143017935</c:v>
                </c:pt>
                <c:pt idx="29">
                  <c:v>0.151173947702794</c:v>
                </c:pt>
                <c:pt idx="30">
                  <c:v>0.154222752387653</c:v>
                </c:pt>
                <c:pt idx="31">
                  <c:v>0.157271557072513</c:v>
                </c:pt>
                <c:pt idx="32">
                  <c:v>0.160320361757372</c:v>
                </c:pt>
                <c:pt idx="33">
                  <c:v>0.163369166442231</c:v>
                </c:pt>
                <c:pt idx="34">
                  <c:v>0.16641797112709</c:v>
                </c:pt>
                <c:pt idx="35">
                  <c:v>0.16946677581195</c:v>
                </c:pt>
                <c:pt idx="36">
                  <c:v>0.172515580496809</c:v>
                </c:pt>
                <c:pt idx="37">
                  <c:v>0.175564385181668</c:v>
                </c:pt>
                <c:pt idx="38">
                  <c:v>0.178613189866528</c:v>
                </c:pt>
                <c:pt idx="39">
                  <c:v>0.181661994551387</c:v>
                </c:pt>
                <c:pt idx="40">
                  <c:v>0.184710799236246</c:v>
                </c:pt>
                <c:pt idx="41">
                  <c:v>0.187759603921106</c:v>
                </c:pt>
                <c:pt idx="42">
                  <c:v>0.190808408605965</c:v>
                </c:pt>
                <c:pt idx="43">
                  <c:v>0.193857213290824</c:v>
                </c:pt>
                <c:pt idx="44">
                  <c:v>0.196906017975684</c:v>
                </c:pt>
                <c:pt idx="45">
                  <c:v>0.199954822660543</c:v>
                </c:pt>
                <c:pt idx="46">
                  <c:v>0.203003627345402</c:v>
                </c:pt>
                <c:pt idx="47">
                  <c:v>0.206052432030262</c:v>
                </c:pt>
                <c:pt idx="48">
                  <c:v>0.20910123671512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Selskapsobligasjoner!$GF$21:$GF$70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135029328"/>
        <c:axId val="2138364912"/>
      </c:barChart>
      <c:catAx>
        <c:axId val="2135029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8364912"/>
        <c:crosses val="autoZero"/>
        <c:auto val="1"/>
        <c:lblAlgn val="ctr"/>
        <c:lblOffset val="100"/>
        <c:tickLblSkip val="7"/>
        <c:noMultiLvlLbl val="0"/>
      </c:catAx>
      <c:valAx>
        <c:axId val="21383649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Andel av porteføljen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5029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Aksjer og statsobligasjoner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Selskapsobligasjoner!$FY$72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Selskapsobligasjoner!$FX$73:$FX$122</c:f>
              <c:numCache>
                <c:formatCode>General</c:formatCode>
                <c:ptCount val="50"/>
                <c:pt idx="0">
                  <c:v>0.0617467434999998</c:v>
                </c:pt>
                <c:pt idx="1">
                  <c:v>0.0648161985591816</c:v>
                </c:pt>
                <c:pt idx="2">
                  <c:v>0.0678856536183638</c:v>
                </c:pt>
                <c:pt idx="3">
                  <c:v>0.070955108677546</c:v>
                </c:pt>
                <c:pt idx="4">
                  <c:v>0.0740245637367282</c:v>
                </c:pt>
                <c:pt idx="5">
                  <c:v>0.0770940187959104</c:v>
                </c:pt>
                <c:pt idx="6">
                  <c:v>0.0801634738550927</c:v>
                </c:pt>
                <c:pt idx="7">
                  <c:v>0.0832329289142749</c:v>
                </c:pt>
                <c:pt idx="8">
                  <c:v>0.086302383973457</c:v>
                </c:pt>
                <c:pt idx="9">
                  <c:v>0.0893718390326392</c:v>
                </c:pt>
                <c:pt idx="10">
                  <c:v>0.0924412940918215</c:v>
                </c:pt>
                <c:pt idx="11">
                  <c:v>0.0955107491510037</c:v>
                </c:pt>
                <c:pt idx="12">
                  <c:v>0.0985802042101859</c:v>
                </c:pt>
                <c:pt idx="13">
                  <c:v>0.101649659269368</c:v>
                </c:pt>
                <c:pt idx="14">
                  <c:v>0.10471911432855</c:v>
                </c:pt>
                <c:pt idx="15">
                  <c:v>0.107788569387733</c:v>
                </c:pt>
                <c:pt idx="16">
                  <c:v>0.110858024446915</c:v>
                </c:pt>
                <c:pt idx="17">
                  <c:v>0.113927479506097</c:v>
                </c:pt>
                <c:pt idx="18">
                  <c:v>0.116996934565279</c:v>
                </c:pt>
                <c:pt idx="19">
                  <c:v>0.120066389624462</c:v>
                </c:pt>
                <c:pt idx="20">
                  <c:v>0.123135844683644</c:v>
                </c:pt>
                <c:pt idx="21">
                  <c:v>0.126205299742826</c:v>
                </c:pt>
                <c:pt idx="22">
                  <c:v>0.129274754802008</c:v>
                </c:pt>
                <c:pt idx="23">
                  <c:v>0.13234420986119</c:v>
                </c:pt>
                <c:pt idx="24">
                  <c:v>0.135413664920399</c:v>
                </c:pt>
                <c:pt idx="25">
                  <c:v>0.138483119979575</c:v>
                </c:pt>
                <c:pt idx="26">
                  <c:v>0.141552575038765</c:v>
                </c:pt>
                <c:pt idx="27">
                  <c:v>0.144622030097949</c:v>
                </c:pt>
                <c:pt idx="28">
                  <c:v>0.147691485157132</c:v>
                </c:pt>
                <c:pt idx="29">
                  <c:v>0.150760940216315</c:v>
                </c:pt>
                <c:pt idx="30">
                  <c:v>0.153830395275498</c:v>
                </c:pt>
                <c:pt idx="31">
                  <c:v>0.156899850334682</c:v>
                </c:pt>
                <c:pt idx="32">
                  <c:v>0.159969305393865</c:v>
                </c:pt>
                <c:pt idx="33">
                  <c:v>0.163038760453049</c:v>
                </c:pt>
                <c:pt idx="34">
                  <c:v>0.166108215512232</c:v>
                </c:pt>
                <c:pt idx="35">
                  <c:v>0.169177670571414</c:v>
                </c:pt>
                <c:pt idx="36">
                  <c:v>0.172247125630598</c:v>
                </c:pt>
                <c:pt idx="37">
                  <c:v>0.175316580689781</c:v>
                </c:pt>
                <c:pt idx="38">
                  <c:v>0.178386035748964</c:v>
                </c:pt>
                <c:pt idx="39">
                  <c:v>0.181455490808148</c:v>
                </c:pt>
                <c:pt idx="40">
                  <c:v>0.184524945867331</c:v>
                </c:pt>
                <c:pt idx="41">
                  <c:v>0.187594400926514</c:v>
                </c:pt>
                <c:pt idx="42">
                  <c:v>0.190663855985697</c:v>
                </c:pt>
                <c:pt idx="43">
                  <c:v>0.19373331104488</c:v>
                </c:pt>
                <c:pt idx="44">
                  <c:v>0.196802766104064</c:v>
                </c:pt>
                <c:pt idx="45">
                  <c:v>0.199872221163247</c:v>
                </c:pt>
                <c:pt idx="46">
                  <c:v>0.20294167622243</c:v>
                </c:pt>
                <c:pt idx="47">
                  <c:v>0.206011131281613</c:v>
                </c:pt>
                <c:pt idx="48">
                  <c:v>0.209080586340797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Selskapsobligasjoner!$FY$73:$FY$122</c:f>
              <c:numCache>
                <c:formatCode>General</c:formatCode>
                <c:ptCount val="50"/>
                <c:pt idx="0">
                  <c:v>0.0</c:v>
                </c:pt>
                <c:pt idx="1">
                  <c:v>0.0204081632652909</c:v>
                </c:pt>
                <c:pt idx="2">
                  <c:v>0.0408163265305866</c:v>
                </c:pt>
                <c:pt idx="3">
                  <c:v>0.0612244897958823</c:v>
                </c:pt>
                <c:pt idx="4">
                  <c:v>0.0816326530611779</c:v>
                </c:pt>
                <c:pt idx="5">
                  <c:v>0.102040816326474</c:v>
                </c:pt>
                <c:pt idx="6">
                  <c:v>0.12244897959177</c:v>
                </c:pt>
                <c:pt idx="7">
                  <c:v>0.142857142857066</c:v>
                </c:pt>
                <c:pt idx="8">
                  <c:v>0.16326530612236</c:v>
                </c:pt>
                <c:pt idx="9">
                  <c:v>0.183673469387656</c:v>
                </c:pt>
                <c:pt idx="10">
                  <c:v>0.204081632652952</c:v>
                </c:pt>
                <c:pt idx="11">
                  <c:v>0.224489795918248</c:v>
                </c:pt>
                <c:pt idx="12">
                  <c:v>0.244897959183543</c:v>
                </c:pt>
                <c:pt idx="13">
                  <c:v>0.265306122448839</c:v>
                </c:pt>
                <c:pt idx="14">
                  <c:v>0.285714285714136</c:v>
                </c:pt>
                <c:pt idx="15">
                  <c:v>0.306122448979432</c:v>
                </c:pt>
                <c:pt idx="16">
                  <c:v>0.326530612244727</c:v>
                </c:pt>
                <c:pt idx="17">
                  <c:v>0.346938775510024</c:v>
                </c:pt>
                <c:pt idx="18">
                  <c:v>0.36734693877532</c:v>
                </c:pt>
                <c:pt idx="19">
                  <c:v>0.387755102040615</c:v>
                </c:pt>
                <c:pt idx="20">
                  <c:v>0.408163265305911</c:v>
                </c:pt>
                <c:pt idx="21">
                  <c:v>0.428571428571207</c:v>
                </c:pt>
                <c:pt idx="22">
                  <c:v>0.448979591836503</c:v>
                </c:pt>
                <c:pt idx="23">
                  <c:v>0.469387755101799</c:v>
                </c:pt>
                <c:pt idx="24">
                  <c:v>0.489795918367291</c:v>
                </c:pt>
                <c:pt idx="25">
                  <c:v>0.51020408163255</c:v>
                </c:pt>
                <c:pt idx="26">
                  <c:v>0.530612244897896</c:v>
                </c:pt>
                <c:pt idx="27">
                  <c:v>0.5510204081632</c:v>
                </c:pt>
                <c:pt idx="28">
                  <c:v>0.571428571428504</c:v>
                </c:pt>
                <c:pt idx="29">
                  <c:v>0.591836734693806</c:v>
                </c:pt>
                <c:pt idx="30">
                  <c:v>0.612244897959111</c:v>
                </c:pt>
                <c:pt idx="31">
                  <c:v>0.632653061224413</c:v>
                </c:pt>
                <c:pt idx="32">
                  <c:v>0.653061224489717</c:v>
                </c:pt>
                <c:pt idx="33">
                  <c:v>0.673469387755022</c:v>
                </c:pt>
                <c:pt idx="34">
                  <c:v>0.693877551020324</c:v>
                </c:pt>
                <c:pt idx="35">
                  <c:v>0.714285714285624</c:v>
                </c:pt>
                <c:pt idx="36">
                  <c:v>0.734693877550927</c:v>
                </c:pt>
                <c:pt idx="37">
                  <c:v>0.755102040816229</c:v>
                </c:pt>
                <c:pt idx="38">
                  <c:v>0.775510204081533</c:v>
                </c:pt>
                <c:pt idx="39">
                  <c:v>0.795918367346838</c:v>
                </c:pt>
                <c:pt idx="40">
                  <c:v>0.81632653061214</c:v>
                </c:pt>
                <c:pt idx="41">
                  <c:v>0.836734693877442</c:v>
                </c:pt>
                <c:pt idx="42">
                  <c:v>0.857142857142747</c:v>
                </c:pt>
                <c:pt idx="43">
                  <c:v>0.877551020408051</c:v>
                </c:pt>
                <c:pt idx="44">
                  <c:v>0.897959183673353</c:v>
                </c:pt>
                <c:pt idx="45">
                  <c:v>0.918367346938656</c:v>
                </c:pt>
                <c:pt idx="46">
                  <c:v>0.938775510203961</c:v>
                </c:pt>
                <c:pt idx="47">
                  <c:v>0.959183673469263</c:v>
                </c:pt>
                <c:pt idx="48">
                  <c:v>0.979591836734566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Selskapsobligasjoner!$FZ$72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Selskapsobligasjoner!$FX$73:$FX$122</c:f>
              <c:numCache>
                <c:formatCode>General</c:formatCode>
                <c:ptCount val="50"/>
                <c:pt idx="0">
                  <c:v>0.0617467434999998</c:v>
                </c:pt>
                <c:pt idx="1">
                  <c:v>0.0648161985591816</c:v>
                </c:pt>
                <c:pt idx="2">
                  <c:v>0.0678856536183638</c:v>
                </c:pt>
                <c:pt idx="3">
                  <c:v>0.070955108677546</c:v>
                </c:pt>
                <c:pt idx="4">
                  <c:v>0.0740245637367282</c:v>
                </c:pt>
                <c:pt idx="5">
                  <c:v>0.0770940187959104</c:v>
                </c:pt>
                <c:pt idx="6">
                  <c:v>0.0801634738550927</c:v>
                </c:pt>
                <c:pt idx="7">
                  <c:v>0.0832329289142749</c:v>
                </c:pt>
                <c:pt idx="8">
                  <c:v>0.086302383973457</c:v>
                </c:pt>
                <c:pt idx="9">
                  <c:v>0.0893718390326392</c:v>
                </c:pt>
                <c:pt idx="10">
                  <c:v>0.0924412940918215</c:v>
                </c:pt>
                <c:pt idx="11">
                  <c:v>0.0955107491510037</c:v>
                </c:pt>
                <c:pt idx="12">
                  <c:v>0.0985802042101859</c:v>
                </c:pt>
                <c:pt idx="13">
                  <c:v>0.101649659269368</c:v>
                </c:pt>
                <c:pt idx="14">
                  <c:v>0.10471911432855</c:v>
                </c:pt>
                <c:pt idx="15">
                  <c:v>0.107788569387733</c:v>
                </c:pt>
                <c:pt idx="16">
                  <c:v>0.110858024446915</c:v>
                </c:pt>
                <c:pt idx="17">
                  <c:v>0.113927479506097</c:v>
                </c:pt>
                <c:pt idx="18">
                  <c:v>0.116996934565279</c:v>
                </c:pt>
                <c:pt idx="19">
                  <c:v>0.120066389624462</c:v>
                </c:pt>
                <c:pt idx="20">
                  <c:v>0.123135844683644</c:v>
                </c:pt>
                <c:pt idx="21">
                  <c:v>0.126205299742826</c:v>
                </c:pt>
                <c:pt idx="22">
                  <c:v>0.129274754802008</c:v>
                </c:pt>
                <c:pt idx="23">
                  <c:v>0.13234420986119</c:v>
                </c:pt>
                <c:pt idx="24">
                  <c:v>0.135413664920399</c:v>
                </c:pt>
                <c:pt idx="25">
                  <c:v>0.138483119979575</c:v>
                </c:pt>
                <c:pt idx="26">
                  <c:v>0.141552575038765</c:v>
                </c:pt>
                <c:pt idx="27">
                  <c:v>0.144622030097949</c:v>
                </c:pt>
                <c:pt idx="28">
                  <c:v>0.147691485157132</c:v>
                </c:pt>
                <c:pt idx="29">
                  <c:v>0.150760940216315</c:v>
                </c:pt>
                <c:pt idx="30">
                  <c:v>0.153830395275498</c:v>
                </c:pt>
                <c:pt idx="31">
                  <c:v>0.156899850334682</c:v>
                </c:pt>
                <c:pt idx="32">
                  <c:v>0.159969305393865</c:v>
                </c:pt>
                <c:pt idx="33">
                  <c:v>0.163038760453049</c:v>
                </c:pt>
                <c:pt idx="34">
                  <c:v>0.166108215512232</c:v>
                </c:pt>
                <c:pt idx="35">
                  <c:v>0.169177670571414</c:v>
                </c:pt>
                <c:pt idx="36">
                  <c:v>0.172247125630598</c:v>
                </c:pt>
                <c:pt idx="37">
                  <c:v>0.175316580689781</c:v>
                </c:pt>
                <c:pt idx="38">
                  <c:v>0.178386035748964</c:v>
                </c:pt>
                <c:pt idx="39">
                  <c:v>0.181455490808148</c:v>
                </c:pt>
                <c:pt idx="40">
                  <c:v>0.184524945867331</c:v>
                </c:pt>
                <c:pt idx="41">
                  <c:v>0.187594400926514</c:v>
                </c:pt>
                <c:pt idx="42">
                  <c:v>0.190663855985697</c:v>
                </c:pt>
                <c:pt idx="43">
                  <c:v>0.19373331104488</c:v>
                </c:pt>
                <c:pt idx="44">
                  <c:v>0.196802766104064</c:v>
                </c:pt>
                <c:pt idx="45">
                  <c:v>0.199872221163247</c:v>
                </c:pt>
                <c:pt idx="46">
                  <c:v>0.20294167622243</c:v>
                </c:pt>
                <c:pt idx="47">
                  <c:v>0.206011131281613</c:v>
                </c:pt>
                <c:pt idx="48">
                  <c:v>0.209080586340797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Selskapsobligasjoner!$FZ$73:$FZ$122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Selskapsobligasjoner!$GA$72</c:f>
              <c:strCache>
                <c:ptCount val="1"/>
                <c:pt idx="0">
                  <c:v>Statsobligasjoner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Selskapsobligasjoner!$FX$73:$FX$122</c:f>
              <c:numCache>
                <c:formatCode>General</c:formatCode>
                <c:ptCount val="50"/>
                <c:pt idx="0">
                  <c:v>0.0617467434999998</c:v>
                </c:pt>
                <c:pt idx="1">
                  <c:v>0.0648161985591816</c:v>
                </c:pt>
                <c:pt idx="2">
                  <c:v>0.0678856536183638</c:v>
                </c:pt>
                <c:pt idx="3">
                  <c:v>0.070955108677546</c:v>
                </c:pt>
                <c:pt idx="4">
                  <c:v>0.0740245637367282</c:v>
                </c:pt>
                <c:pt idx="5">
                  <c:v>0.0770940187959104</c:v>
                </c:pt>
                <c:pt idx="6">
                  <c:v>0.0801634738550927</c:v>
                </c:pt>
                <c:pt idx="7">
                  <c:v>0.0832329289142749</c:v>
                </c:pt>
                <c:pt idx="8">
                  <c:v>0.086302383973457</c:v>
                </c:pt>
                <c:pt idx="9">
                  <c:v>0.0893718390326392</c:v>
                </c:pt>
                <c:pt idx="10">
                  <c:v>0.0924412940918215</c:v>
                </c:pt>
                <c:pt idx="11">
                  <c:v>0.0955107491510037</c:v>
                </c:pt>
                <c:pt idx="12">
                  <c:v>0.0985802042101859</c:v>
                </c:pt>
                <c:pt idx="13">
                  <c:v>0.101649659269368</c:v>
                </c:pt>
                <c:pt idx="14">
                  <c:v>0.10471911432855</c:v>
                </c:pt>
                <c:pt idx="15">
                  <c:v>0.107788569387733</c:v>
                </c:pt>
                <c:pt idx="16">
                  <c:v>0.110858024446915</c:v>
                </c:pt>
                <c:pt idx="17">
                  <c:v>0.113927479506097</c:v>
                </c:pt>
                <c:pt idx="18">
                  <c:v>0.116996934565279</c:v>
                </c:pt>
                <c:pt idx="19">
                  <c:v>0.120066389624462</c:v>
                </c:pt>
                <c:pt idx="20">
                  <c:v>0.123135844683644</c:v>
                </c:pt>
                <c:pt idx="21">
                  <c:v>0.126205299742826</c:v>
                </c:pt>
                <c:pt idx="22">
                  <c:v>0.129274754802008</c:v>
                </c:pt>
                <c:pt idx="23">
                  <c:v>0.13234420986119</c:v>
                </c:pt>
                <c:pt idx="24">
                  <c:v>0.135413664920399</c:v>
                </c:pt>
                <c:pt idx="25">
                  <c:v>0.138483119979575</c:v>
                </c:pt>
                <c:pt idx="26">
                  <c:v>0.141552575038765</c:v>
                </c:pt>
                <c:pt idx="27">
                  <c:v>0.144622030097949</c:v>
                </c:pt>
                <c:pt idx="28">
                  <c:v>0.147691485157132</c:v>
                </c:pt>
                <c:pt idx="29">
                  <c:v>0.150760940216315</c:v>
                </c:pt>
                <c:pt idx="30">
                  <c:v>0.153830395275498</c:v>
                </c:pt>
                <c:pt idx="31">
                  <c:v>0.156899850334682</c:v>
                </c:pt>
                <c:pt idx="32">
                  <c:v>0.159969305393865</c:v>
                </c:pt>
                <c:pt idx="33">
                  <c:v>0.163038760453049</c:v>
                </c:pt>
                <c:pt idx="34">
                  <c:v>0.166108215512232</c:v>
                </c:pt>
                <c:pt idx="35">
                  <c:v>0.169177670571414</c:v>
                </c:pt>
                <c:pt idx="36">
                  <c:v>0.172247125630598</c:v>
                </c:pt>
                <c:pt idx="37">
                  <c:v>0.175316580689781</c:v>
                </c:pt>
                <c:pt idx="38">
                  <c:v>0.178386035748964</c:v>
                </c:pt>
                <c:pt idx="39">
                  <c:v>0.181455490808148</c:v>
                </c:pt>
                <c:pt idx="40">
                  <c:v>0.184524945867331</c:v>
                </c:pt>
                <c:pt idx="41">
                  <c:v>0.187594400926514</c:v>
                </c:pt>
                <c:pt idx="42">
                  <c:v>0.190663855985697</c:v>
                </c:pt>
                <c:pt idx="43">
                  <c:v>0.19373331104488</c:v>
                </c:pt>
                <c:pt idx="44">
                  <c:v>0.196802766104064</c:v>
                </c:pt>
                <c:pt idx="45">
                  <c:v>0.199872221163247</c:v>
                </c:pt>
                <c:pt idx="46">
                  <c:v>0.20294167622243</c:v>
                </c:pt>
                <c:pt idx="47">
                  <c:v>0.206011131281613</c:v>
                </c:pt>
                <c:pt idx="48">
                  <c:v>0.209080586340797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Selskapsobligasjoner!$GA$73:$GA$122</c:f>
              <c:numCache>
                <c:formatCode>General</c:formatCode>
                <c:ptCount val="50"/>
                <c:pt idx="0">
                  <c:v>0.999999999999996</c:v>
                </c:pt>
                <c:pt idx="1">
                  <c:v>0.979591836734708</c:v>
                </c:pt>
                <c:pt idx="2">
                  <c:v>0.959183673469412</c:v>
                </c:pt>
                <c:pt idx="3">
                  <c:v>0.938775510204116</c:v>
                </c:pt>
                <c:pt idx="4">
                  <c:v>0.918367346938819</c:v>
                </c:pt>
                <c:pt idx="5">
                  <c:v>0.897959183673523</c:v>
                </c:pt>
                <c:pt idx="6">
                  <c:v>0.877551020408226</c:v>
                </c:pt>
                <c:pt idx="7">
                  <c:v>0.85714285714293</c:v>
                </c:pt>
                <c:pt idx="8">
                  <c:v>0.836734693877634</c:v>
                </c:pt>
                <c:pt idx="9">
                  <c:v>0.816326530612338</c:v>
                </c:pt>
                <c:pt idx="10">
                  <c:v>0.795918367347041</c:v>
                </c:pt>
                <c:pt idx="11">
                  <c:v>0.775510204081745</c:v>
                </c:pt>
                <c:pt idx="12">
                  <c:v>0.755102040816449</c:v>
                </c:pt>
                <c:pt idx="13">
                  <c:v>0.734693877551153</c:v>
                </c:pt>
                <c:pt idx="14">
                  <c:v>0.714285714285855</c:v>
                </c:pt>
                <c:pt idx="15">
                  <c:v>0.693877551020558</c:v>
                </c:pt>
                <c:pt idx="16">
                  <c:v>0.673469387755261</c:v>
                </c:pt>
                <c:pt idx="17">
                  <c:v>0.653061224489964</c:v>
                </c:pt>
                <c:pt idx="18">
                  <c:v>0.632653061224667</c:v>
                </c:pt>
                <c:pt idx="19">
                  <c:v>0.612244897959371</c:v>
                </c:pt>
                <c:pt idx="20">
                  <c:v>0.591836734694074</c:v>
                </c:pt>
                <c:pt idx="21">
                  <c:v>0.571428571428777</c:v>
                </c:pt>
                <c:pt idx="22">
                  <c:v>0.551020408163481</c:v>
                </c:pt>
                <c:pt idx="23">
                  <c:v>0.530612244898184</c:v>
                </c:pt>
                <c:pt idx="24">
                  <c:v>0.510204081632696</c:v>
                </c:pt>
                <c:pt idx="25">
                  <c:v>0.489795918367432</c:v>
                </c:pt>
                <c:pt idx="26">
                  <c:v>0.469387755102091</c:v>
                </c:pt>
                <c:pt idx="27">
                  <c:v>0.448979591836786</c:v>
                </c:pt>
                <c:pt idx="28">
                  <c:v>0.428571428571481</c:v>
                </c:pt>
                <c:pt idx="29">
                  <c:v>0.408163265306178</c:v>
                </c:pt>
                <c:pt idx="30">
                  <c:v>0.387755102040873</c:v>
                </c:pt>
                <c:pt idx="31">
                  <c:v>0.36734693877557</c:v>
                </c:pt>
                <c:pt idx="32">
                  <c:v>0.346938775510265</c:v>
                </c:pt>
                <c:pt idx="33">
                  <c:v>0.326530612244963</c:v>
                </c:pt>
                <c:pt idx="34">
                  <c:v>0.30612244897966</c:v>
                </c:pt>
                <c:pt idx="35">
                  <c:v>0.285714285714359</c:v>
                </c:pt>
                <c:pt idx="36">
                  <c:v>0.265306122449055</c:v>
                </c:pt>
                <c:pt idx="37">
                  <c:v>0.244897959183752</c:v>
                </c:pt>
                <c:pt idx="38">
                  <c:v>0.224489795918448</c:v>
                </c:pt>
                <c:pt idx="39">
                  <c:v>0.204081632653142</c:v>
                </c:pt>
                <c:pt idx="40">
                  <c:v>0.183673469387839</c:v>
                </c:pt>
                <c:pt idx="41">
                  <c:v>0.163265306122535</c:v>
                </c:pt>
                <c:pt idx="42">
                  <c:v>0.14285714285723</c:v>
                </c:pt>
                <c:pt idx="43">
                  <c:v>0.122448979591926</c:v>
                </c:pt>
                <c:pt idx="44">
                  <c:v>0.102040816326623</c:v>
                </c:pt>
                <c:pt idx="45">
                  <c:v>0.0816326530613187</c:v>
                </c:pt>
                <c:pt idx="46">
                  <c:v>0.0612244897960141</c:v>
                </c:pt>
                <c:pt idx="47">
                  <c:v>0.0408163265307114</c:v>
                </c:pt>
                <c:pt idx="48">
                  <c:v>0.020408163265407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Selskapsobligasjoner!$GB$72</c:f>
              <c:strCache>
                <c:ptCount val="1"/>
                <c:pt idx="0">
                  <c:v>Selskapsobligasjoner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Selskapsobligasjoner!$FX$73:$FX$122</c:f>
              <c:numCache>
                <c:formatCode>General</c:formatCode>
                <c:ptCount val="50"/>
                <c:pt idx="0">
                  <c:v>0.0617467434999998</c:v>
                </c:pt>
                <c:pt idx="1">
                  <c:v>0.0648161985591816</c:v>
                </c:pt>
                <c:pt idx="2">
                  <c:v>0.0678856536183638</c:v>
                </c:pt>
                <c:pt idx="3">
                  <c:v>0.070955108677546</c:v>
                </c:pt>
                <c:pt idx="4">
                  <c:v>0.0740245637367282</c:v>
                </c:pt>
                <c:pt idx="5">
                  <c:v>0.0770940187959104</c:v>
                </c:pt>
                <c:pt idx="6">
                  <c:v>0.0801634738550927</c:v>
                </c:pt>
                <c:pt idx="7">
                  <c:v>0.0832329289142749</c:v>
                </c:pt>
                <c:pt idx="8">
                  <c:v>0.086302383973457</c:v>
                </c:pt>
                <c:pt idx="9">
                  <c:v>0.0893718390326392</c:v>
                </c:pt>
                <c:pt idx="10">
                  <c:v>0.0924412940918215</c:v>
                </c:pt>
                <c:pt idx="11">
                  <c:v>0.0955107491510037</c:v>
                </c:pt>
                <c:pt idx="12">
                  <c:v>0.0985802042101859</c:v>
                </c:pt>
                <c:pt idx="13">
                  <c:v>0.101649659269368</c:v>
                </c:pt>
                <c:pt idx="14">
                  <c:v>0.10471911432855</c:v>
                </c:pt>
                <c:pt idx="15">
                  <c:v>0.107788569387733</c:v>
                </c:pt>
                <c:pt idx="16">
                  <c:v>0.110858024446915</c:v>
                </c:pt>
                <c:pt idx="17">
                  <c:v>0.113927479506097</c:v>
                </c:pt>
                <c:pt idx="18">
                  <c:v>0.116996934565279</c:v>
                </c:pt>
                <c:pt idx="19">
                  <c:v>0.120066389624462</c:v>
                </c:pt>
                <c:pt idx="20">
                  <c:v>0.123135844683644</c:v>
                </c:pt>
                <c:pt idx="21">
                  <c:v>0.126205299742826</c:v>
                </c:pt>
                <c:pt idx="22">
                  <c:v>0.129274754802008</c:v>
                </c:pt>
                <c:pt idx="23">
                  <c:v>0.13234420986119</c:v>
                </c:pt>
                <c:pt idx="24">
                  <c:v>0.135413664920399</c:v>
                </c:pt>
                <c:pt idx="25">
                  <c:v>0.138483119979575</c:v>
                </c:pt>
                <c:pt idx="26">
                  <c:v>0.141552575038765</c:v>
                </c:pt>
                <c:pt idx="27">
                  <c:v>0.144622030097949</c:v>
                </c:pt>
                <c:pt idx="28">
                  <c:v>0.147691485157132</c:v>
                </c:pt>
                <c:pt idx="29">
                  <c:v>0.150760940216315</c:v>
                </c:pt>
                <c:pt idx="30">
                  <c:v>0.153830395275498</c:v>
                </c:pt>
                <c:pt idx="31">
                  <c:v>0.156899850334682</c:v>
                </c:pt>
                <c:pt idx="32">
                  <c:v>0.159969305393865</c:v>
                </c:pt>
                <c:pt idx="33">
                  <c:v>0.163038760453049</c:v>
                </c:pt>
                <c:pt idx="34">
                  <c:v>0.166108215512232</c:v>
                </c:pt>
                <c:pt idx="35">
                  <c:v>0.169177670571414</c:v>
                </c:pt>
                <c:pt idx="36">
                  <c:v>0.172247125630598</c:v>
                </c:pt>
                <c:pt idx="37">
                  <c:v>0.175316580689781</c:v>
                </c:pt>
                <c:pt idx="38">
                  <c:v>0.178386035748964</c:v>
                </c:pt>
                <c:pt idx="39">
                  <c:v>0.181455490808148</c:v>
                </c:pt>
                <c:pt idx="40">
                  <c:v>0.184524945867331</c:v>
                </c:pt>
                <c:pt idx="41">
                  <c:v>0.187594400926514</c:v>
                </c:pt>
                <c:pt idx="42">
                  <c:v>0.190663855985697</c:v>
                </c:pt>
                <c:pt idx="43">
                  <c:v>0.19373331104488</c:v>
                </c:pt>
                <c:pt idx="44">
                  <c:v>0.196802766104064</c:v>
                </c:pt>
                <c:pt idx="45">
                  <c:v>0.199872221163247</c:v>
                </c:pt>
                <c:pt idx="46">
                  <c:v>0.20294167622243</c:v>
                </c:pt>
                <c:pt idx="47">
                  <c:v>0.206011131281613</c:v>
                </c:pt>
                <c:pt idx="48">
                  <c:v>0.209080586340797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Selskapsobligasjoner!$GB$73:$GB$122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 formatCode="0.00E+00">
                  <c:v>6.08540995372664E-15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Selskapsobligasjoner!$GC$72</c:f>
              <c:strCache>
                <c:ptCount val="1"/>
                <c:pt idx="0">
                  <c:v>Handel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Selskapsobligasjoner!$FX$73:$FX$122</c:f>
              <c:numCache>
                <c:formatCode>General</c:formatCode>
                <c:ptCount val="50"/>
                <c:pt idx="0">
                  <c:v>0.0617467434999998</c:v>
                </c:pt>
                <c:pt idx="1">
                  <c:v>0.0648161985591816</c:v>
                </c:pt>
                <c:pt idx="2">
                  <c:v>0.0678856536183638</c:v>
                </c:pt>
                <c:pt idx="3">
                  <c:v>0.070955108677546</c:v>
                </c:pt>
                <c:pt idx="4">
                  <c:v>0.0740245637367282</c:v>
                </c:pt>
                <c:pt idx="5">
                  <c:v>0.0770940187959104</c:v>
                </c:pt>
                <c:pt idx="6">
                  <c:v>0.0801634738550927</c:v>
                </c:pt>
                <c:pt idx="7">
                  <c:v>0.0832329289142749</c:v>
                </c:pt>
                <c:pt idx="8">
                  <c:v>0.086302383973457</c:v>
                </c:pt>
                <c:pt idx="9">
                  <c:v>0.0893718390326392</c:v>
                </c:pt>
                <c:pt idx="10">
                  <c:v>0.0924412940918215</c:v>
                </c:pt>
                <c:pt idx="11">
                  <c:v>0.0955107491510037</c:v>
                </c:pt>
                <c:pt idx="12">
                  <c:v>0.0985802042101859</c:v>
                </c:pt>
                <c:pt idx="13">
                  <c:v>0.101649659269368</c:v>
                </c:pt>
                <c:pt idx="14">
                  <c:v>0.10471911432855</c:v>
                </c:pt>
                <c:pt idx="15">
                  <c:v>0.107788569387733</c:v>
                </c:pt>
                <c:pt idx="16">
                  <c:v>0.110858024446915</c:v>
                </c:pt>
                <c:pt idx="17">
                  <c:v>0.113927479506097</c:v>
                </c:pt>
                <c:pt idx="18">
                  <c:v>0.116996934565279</c:v>
                </c:pt>
                <c:pt idx="19">
                  <c:v>0.120066389624462</c:v>
                </c:pt>
                <c:pt idx="20">
                  <c:v>0.123135844683644</c:v>
                </c:pt>
                <c:pt idx="21">
                  <c:v>0.126205299742826</c:v>
                </c:pt>
                <c:pt idx="22">
                  <c:v>0.129274754802008</c:v>
                </c:pt>
                <c:pt idx="23">
                  <c:v>0.13234420986119</c:v>
                </c:pt>
                <c:pt idx="24">
                  <c:v>0.135413664920399</c:v>
                </c:pt>
                <c:pt idx="25">
                  <c:v>0.138483119979575</c:v>
                </c:pt>
                <c:pt idx="26">
                  <c:v>0.141552575038765</c:v>
                </c:pt>
                <c:pt idx="27">
                  <c:v>0.144622030097949</c:v>
                </c:pt>
                <c:pt idx="28">
                  <c:v>0.147691485157132</c:v>
                </c:pt>
                <c:pt idx="29">
                  <c:v>0.150760940216315</c:v>
                </c:pt>
                <c:pt idx="30">
                  <c:v>0.153830395275498</c:v>
                </c:pt>
                <c:pt idx="31">
                  <c:v>0.156899850334682</c:v>
                </c:pt>
                <c:pt idx="32">
                  <c:v>0.159969305393865</c:v>
                </c:pt>
                <c:pt idx="33">
                  <c:v>0.163038760453049</c:v>
                </c:pt>
                <c:pt idx="34">
                  <c:v>0.166108215512232</c:v>
                </c:pt>
                <c:pt idx="35">
                  <c:v>0.169177670571414</c:v>
                </c:pt>
                <c:pt idx="36">
                  <c:v>0.172247125630598</c:v>
                </c:pt>
                <c:pt idx="37">
                  <c:v>0.175316580689781</c:v>
                </c:pt>
                <c:pt idx="38">
                  <c:v>0.178386035748964</c:v>
                </c:pt>
                <c:pt idx="39">
                  <c:v>0.181455490808148</c:v>
                </c:pt>
                <c:pt idx="40">
                  <c:v>0.184524945867331</c:v>
                </c:pt>
                <c:pt idx="41">
                  <c:v>0.187594400926514</c:v>
                </c:pt>
                <c:pt idx="42">
                  <c:v>0.190663855985697</c:v>
                </c:pt>
                <c:pt idx="43">
                  <c:v>0.19373331104488</c:v>
                </c:pt>
                <c:pt idx="44">
                  <c:v>0.196802766104064</c:v>
                </c:pt>
                <c:pt idx="45">
                  <c:v>0.199872221163247</c:v>
                </c:pt>
                <c:pt idx="46">
                  <c:v>0.20294167622243</c:v>
                </c:pt>
                <c:pt idx="47">
                  <c:v>0.206011131281613</c:v>
                </c:pt>
                <c:pt idx="48">
                  <c:v>0.209080586340797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Selskapsobligasjoner!$GC$73:$GC$122</c:f>
              <c:numCache>
                <c:formatCode>General</c:formatCode>
                <c:ptCount val="50"/>
                <c:pt idx="0" formatCode="0.00E+00">
                  <c:v>5.3776427755281E-16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Selskapsobligasjoner!$GD$72</c:f>
              <c:strCache>
                <c:ptCount val="1"/>
                <c:pt idx="0">
                  <c:v>Kontor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Selskapsobligasjoner!$FX$73:$FX$122</c:f>
              <c:numCache>
                <c:formatCode>General</c:formatCode>
                <c:ptCount val="50"/>
                <c:pt idx="0">
                  <c:v>0.0617467434999998</c:v>
                </c:pt>
                <c:pt idx="1">
                  <c:v>0.0648161985591816</c:v>
                </c:pt>
                <c:pt idx="2">
                  <c:v>0.0678856536183638</c:v>
                </c:pt>
                <c:pt idx="3">
                  <c:v>0.070955108677546</c:v>
                </c:pt>
                <c:pt idx="4">
                  <c:v>0.0740245637367282</c:v>
                </c:pt>
                <c:pt idx="5">
                  <c:v>0.0770940187959104</c:v>
                </c:pt>
                <c:pt idx="6">
                  <c:v>0.0801634738550927</c:v>
                </c:pt>
                <c:pt idx="7">
                  <c:v>0.0832329289142749</c:v>
                </c:pt>
                <c:pt idx="8">
                  <c:v>0.086302383973457</c:v>
                </c:pt>
                <c:pt idx="9">
                  <c:v>0.0893718390326392</c:v>
                </c:pt>
                <c:pt idx="10">
                  <c:v>0.0924412940918215</c:v>
                </c:pt>
                <c:pt idx="11">
                  <c:v>0.0955107491510037</c:v>
                </c:pt>
                <c:pt idx="12">
                  <c:v>0.0985802042101859</c:v>
                </c:pt>
                <c:pt idx="13">
                  <c:v>0.101649659269368</c:v>
                </c:pt>
                <c:pt idx="14">
                  <c:v>0.10471911432855</c:v>
                </c:pt>
                <c:pt idx="15">
                  <c:v>0.107788569387733</c:v>
                </c:pt>
                <c:pt idx="16">
                  <c:v>0.110858024446915</c:v>
                </c:pt>
                <c:pt idx="17">
                  <c:v>0.113927479506097</c:v>
                </c:pt>
                <c:pt idx="18">
                  <c:v>0.116996934565279</c:v>
                </c:pt>
                <c:pt idx="19">
                  <c:v>0.120066389624462</c:v>
                </c:pt>
                <c:pt idx="20">
                  <c:v>0.123135844683644</c:v>
                </c:pt>
                <c:pt idx="21">
                  <c:v>0.126205299742826</c:v>
                </c:pt>
                <c:pt idx="22">
                  <c:v>0.129274754802008</c:v>
                </c:pt>
                <c:pt idx="23">
                  <c:v>0.13234420986119</c:v>
                </c:pt>
                <c:pt idx="24">
                  <c:v>0.135413664920399</c:v>
                </c:pt>
                <c:pt idx="25">
                  <c:v>0.138483119979575</c:v>
                </c:pt>
                <c:pt idx="26">
                  <c:v>0.141552575038765</c:v>
                </c:pt>
                <c:pt idx="27">
                  <c:v>0.144622030097949</c:v>
                </c:pt>
                <c:pt idx="28">
                  <c:v>0.147691485157132</c:v>
                </c:pt>
                <c:pt idx="29">
                  <c:v>0.150760940216315</c:v>
                </c:pt>
                <c:pt idx="30">
                  <c:v>0.153830395275498</c:v>
                </c:pt>
                <c:pt idx="31">
                  <c:v>0.156899850334682</c:v>
                </c:pt>
                <c:pt idx="32">
                  <c:v>0.159969305393865</c:v>
                </c:pt>
                <c:pt idx="33">
                  <c:v>0.163038760453049</c:v>
                </c:pt>
                <c:pt idx="34">
                  <c:v>0.166108215512232</c:v>
                </c:pt>
                <c:pt idx="35">
                  <c:v>0.169177670571414</c:v>
                </c:pt>
                <c:pt idx="36">
                  <c:v>0.172247125630598</c:v>
                </c:pt>
                <c:pt idx="37">
                  <c:v>0.175316580689781</c:v>
                </c:pt>
                <c:pt idx="38">
                  <c:v>0.178386035748964</c:v>
                </c:pt>
                <c:pt idx="39">
                  <c:v>0.181455490808148</c:v>
                </c:pt>
                <c:pt idx="40">
                  <c:v>0.184524945867331</c:v>
                </c:pt>
                <c:pt idx="41">
                  <c:v>0.187594400926514</c:v>
                </c:pt>
                <c:pt idx="42">
                  <c:v>0.190663855985697</c:v>
                </c:pt>
                <c:pt idx="43">
                  <c:v>0.19373331104488</c:v>
                </c:pt>
                <c:pt idx="44">
                  <c:v>0.196802766104064</c:v>
                </c:pt>
                <c:pt idx="45">
                  <c:v>0.199872221163247</c:v>
                </c:pt>
                <c:pt idx="46">
                  <c:v>0.20294167622243</c:v>
                </c:pt>
                <c:pt idx="47">
                  <c:v>0.206011131281613</c:v>
                </c:pt>
                <c:pt idx="48">
                  <c:v>0.209080586340797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Selskapsobligasjoner!$GD$73:$GD$122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Selskapsobligasjoner!$GE$72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Selskapsobligasjoner!$FX$73:$FX$122</c:f>
              <c:numCache>
                <c:formatCode>General</c:formatCode>
                <c:ptCount val="50"/>
                <c:pt idx="0">
                  <c:v>0.0617467434999998</c:v>
                </c:pt>
                <c:pt idx="1">
                  <c:v>0.0648161985591816</c:v>
                </c:pt>
                <c:pt idx="2">
                  <c:v>0.0678856536183638</c:v>
                </c:pt>
                <c:pt idx="3">
                  <c:v>0.070955108677546</c:v>
                </c:pt>
                <c:pt idx="4">
                  <c:v>0.0740245637367282</c:v>
                </c:pt>
                <c:pt idx="5">
                  <c:v>0.0770940187959104</c:v>
                </c:pt>
                <c:pt idx="6">
                  <c:v>0.0801634738550927</c:v>
                </c:pt>
                <c:pt idx="7">
                  <c:v>0.0832329289142749</c:v>
                </c:pt>
                <c:pt idx="8">
                  <c:v>0.086302383973457</c:v>
                </c:pt>
                <c:pt idx="9">
                  <c:v>0.0893718390326392</c:v>
                </c:pt>
                <c:pt idx="10">
                  <c:v>0.0924412940918215</c:v>
                </c:pt>
                <c:pt idx="11">
                  <c:v>0.0955107491510037</c:v>
                </c:pt>
                <c:pt idx="12">
                  <c:v>0.0985802042101859</c:v>
                </c:pt>
                <c:pt idx="13">
                  <c:v>0.101649659269368</c:v>
                </c:pt>
                <c:pt idx="14">
                  <c:v>0.10471911432855</c:v>
                </c:pt>
                <c:pt idx="15">
                  <c:v>0.107788569387733</c:v>
                </c:pt>
                <c:pt idx="16">
                  <c:v>0.110858024446915</c:v>
                </c:pt>
                <c:pt idx="17">
                  <c:v>0.113927479506097</c:v>
                </c:pt>
                <c:pt idx="18">
                  <c:v>0.116996934565279</c:v>
                </c:pt>
                <c:pt idx="19">
                  <c:v>0.120066389624462</c:v>
                </c:pt>
                <c:pt idx="20">
                  <c:v>0.123135844683644</c:v>
                </c:pt>
                <c:pt idx="21">
                  <c:v>0.126205299742826</c:v>
                </c:pt>
                <c:pt idx="22">
                  <c:v>0.129274754802008</c:v>
                </c:pt>
                <c:pt idx="23">
                  <c:v>0.13234420986119</c:v>
                </c:pt>
                <c:pt idx="24">
                  <c:v>0.135413664920399</c:v>
                </c:pt>
                <c:pt idx="25">
                  <c:v>0.138483119979575</c:v>
                </c:pt>
                <c:pt idx="26">
                  <c:v>0.141552575038765</c:v>
                </c:pt>
                <c:pt idx="27">
                  <c:v>0.144622030097949</c:v>
                </c:pt>
                <c:pt idx="28">
                  <c:v>0.147691485157132</c:v>
                </c:pt>
                <c:pt idx="29">
                  <c:v>0.150760940216315</c:v>
                </c:pt>
                <c:pt idx="30">
                  <c:v>0.153830395275498</c:v>
                </c:pt>
                <c:pt idx="31">
                  <c:v>0.156899850334682</c:v>
                </c:pt>
                <c:pt idx="32">
                  <c:v>0.159969305393865</c:v>
                </c:pt>
                <c:pt idx="33">
                  <c:v>0.163038760453049</c:v>
                </c:pt>
                <c:pt idx="34">
                  <c:v>0.166108215512232</c:v>
                </c:pt>
                <c:pt idx="35">
                  <c:v>0.169177670571414</c:v>
                </c:pt>
                <c:pt idx="36">
                  <c:v>0.172247125630598</c:v>
                </c:pt>
                <c:pt idx="37">
                  <c:v>0.175316580689781</c:v>
                </c:pt>
                <c:pt idx="38">
                  <c:v>0.178386035748964</c:v>
                </c:pt>
                <c:pt idx="39">
                  <c:v>0.181455490808148</c:v>
                </c:pt>
                <c:pt idx="40">
                  <c:v>0.184524945867331</c:v>
                </c:pt>
                <c:pt idx="41">
                  <c:v>0.187594400926514</c:v>
                </c:pt>
                <c:pt idx="42">
                  <c:v>0.190663855985697</c:v>
                </c:pt>
                <c:pt idx="43">
                  <c:v>0.19373331104488</c:v>
                </c:pt>
                <c:pt idx="44">
                  <c:v>0.196802766104064</c:v>
                </c:pt>
                <c:pt idx="45">
                  <c:v>0.199872221163247</c:v>
                </c:pt>
                <c:pt idx="46">
                  <c:v>0.20294167622243</c:v>
                </c:pt>
                <c:pt idx="47">
                  <c:v>0.206011131281613</c:v>
                </c:pt>
                <c:pt idx="48">
                  <c:v>0.209080586340797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Selskapsobligasjoner!$GE$73:$GE$122</c:f>
              <c:numCache>
                <c:formatCode>0.00E+00</c:formatCode>
                <c:ptCount val="50"/>
                <c:pt idx="0" formatCode="General">
                  <c:v>0.0</c:v>
                </c:pt>
                <c:pt idx="1">
                  <c:v>2.06757354292986E-15</c:v>
                </c:pt>
                <c:pt idx="2">
                  <c:v>3.22983827183432E-15</c:v>
                </c:pt>
                <c:pt idx="3">
                  <c:v>4.39535560725624E-15</c:v>
                </c:pt>
                <c:pt idx="4">
                  <c:v>5.56282450658863E-15</c:v>
                </c:pt>
                <c:pt idx="5">
                  <c:v>6.72985972505202E-15</c:v>
                </c:pt>
                <c:pt idx="6">
                  <c:v>7.89385917743246E-15</c:v>
                </c:pt>
                <c:pt idx="7">
                  <c:v>9.05872599155089E-15</c:v>
                </c:pt>
                <c:pt idx="8">
                  <c:v>1.05158937113714E-14</c:v>
                </c:pt>
                <c:pt idx="9">
                  <c:v>1.17111181863194E-14</c:v>
                </c:pt>
                <c:pt idx="10">
                  <c:v>1.29098121082194E-14</c:v>
                </c:pt>
                <c:pt idx="11">
                  <c:v>1.41093733918574E-14</c:v>
                </c:pt>
                <c:pt idx="12">
                  <c:v>1.53071999520193E-14</c:v>
                </c:pt>
                <c:pt idx="13">
                  <c:v>1.60531310466894E-14</c:v>
                </c:pt>
                <c:pt idx="14">
                  <c:v>1.72865194381089E-14</c:v>
                </c:pt>
                <c:pt idx="15">
                  <c:v>1.84557230609173E-14</c:v>
                </c:pt>
                <c:pt idx="16">
                  <c:v>1.98296240538909E-14</c:v>
                </c:pt>
                <c:pt idx="17">
                  <c:v>2.09901540593194E-14</c:v>
                </c:pt>
                <c:pt idx="18">
                  <c:v>2.21749701934115E-14</c:v>
                </c:pt>
                <c:pt idx="19">
                  <c:v>2.33667252214076E-14</c:v>
                </c:pt>
                <c:pt idx="20">
                  <c:v>2.45480719085478E-14</c:v>
                </c:pt>
                <c:pt idx="21">
                  <c:v>2.57537047243517E-14</c:v>
                </c:pt>
                <c:pt idx="22">
                  <c:v>2.69402555819198E-14</c:v>
                </c:pt>
                <c:pt idx="23">
                  <c:v>2.81077244812522E-14</c:v>
                </c:pt>
                <c:pt idx="24">
                  <c:v>6.1929628092372E-16</c:v>
                </c:pt>
                <c:pt idx="25" formatCode="General">
                  <c:v>0.0</c:v>
                </c:pt>
                <c:pt idx="26">
                  <c:v>1.31492039479042E-15</c:v>
                </c:pt>
                <c:pt idx="27">
                  <c:v>1.24553145575135E-15</c:v>
                </c:pt>
                <c:pt idx="28">
                  <c:v>1.33573707650214E-15</c:v>
                </c:pt>
                <c:pt idx="29">
                  <c:v>1.50227053019592E-15</c:v>
                </c:pt>
                <c:pt idx="30">
                  <c:v>1.43288159115684E-15</c:v>
                </c:pt>
                <c:pt idx="31">
                  <c:v>1.56125112837913E-15</c:v>
                </c:pt>
                <c:pt idx="32">
                  <c:v>1.69655955950532E-15</c:v>
                </c:pt>
                <c:pt idx="33">
                  <c:v>7.06726344112951E-15</c:v>
                </c:pt>
                <c:pt idx="34">
                  <c:v>7.36216643204557E-15</c:v>
                </c:pt>
                <c:pt idx="35">
                  <c:v>5.08967867851595E-15</c:v>
                </c:pt>
                <c:pt idx="36">
                  <c:v>5.21457876878628E-15</c:v>
                </c:pt>
                <c:pt idx="37">
                  <c:v>5.45744005542304E-15</c:v>
                </c:pt>
                <c:pt idx="38">
                  <c:v>5.6621374255883E-15</c:v>
                </c:pt>
                <c:pt idx="39">
                  <c:v>5.66907631949221E-15</c:v>
                </c:pt>
                <c:pt idx="40">
                  <c:v>5.88765147746528E-15</c:v>
                </c:pt>
                <c:pt idx="41">
                  <c:v>6.47398801234544E-15</c:v>
                </c:pt>
                <c:pt idx="42">
                  <c:v>6.59541865566382E-15</c:v>
                </c:pt>
                <c:pt idx="43">
                  <c:v>6.80011602582908E-15</c:v>
                </c:pt>
                <c:pt idx="44">
                  <c:v>6.92501611609941E-15</c:v>
                </c:pt>
                <c:pt idx="45">
                  <c:v>7.09154956979319E-15</c:v>
                </c:pt>
                <c:pt idx="46">
                  <c:v>7.31706362167017E-15</c:v>
                </c:pt>
                <c:pt idx="47">
                  <c:v>7.54951656745106E-15</c:v>
                </c:pt>
                <c:pt idx="48">
                  <c:v>7.63625274124991E-15</c:v>
                </c:pt>
                <c:pt idx="49" formatCode="General">
                  <c:v>0.0</c:v>
                </c:pt>
              </c:numCache>
            </c:numRef>
          </c:val>
        </c:ser>
        <c:ser>
          <c:idx val="7"/>
          <c:order val="7"/>
          <c:tx>
            <c:strRef>
              <c:f>Selskapsobligasjoner!$GF$72</c:f>
              <c:strCache>
                <c:ptCount val="1"/>
                <c:pt idx="0">
                  <c:v>Andre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Selskapsobligasjoner!$FX$73:$FX$122</c:f>
              <c:numCache>
                <c:formatCode>General</c:formatCode>
                <c:ptCount val="50"/>
                <c:pt idx="0">
                  <c:v>0.0617467434999998</c:v>
                </c:pt>
                <c:pt idx="1">
                  <c:v>0.0648161985591816</c:v>
                </c:pt>
                <c:pt idx="2">
                  <c:v>0.0678856536183638</c:v>
                </c:pt>
                <c:pt idx="3">
                  <c:v>0.070955108677546</c:v>
                </c:pt>
                <c:pt idx="4">
                  <c:v>0.0740245637367282</c:v>
                </c:pt>
                <c:pt idx="5">
                  <c:v>0.0770940187959104</c:v>
                </c:pt>
                <c:pt idx="6">
                  <c:v>0.0801634738550927</c:v>
                </c:pt>
                <c:pt idx="7">
                  <c:v>0.0832329289142749</c:v>
                </c:pt>
                <c:pt idx="8">
                  <c:v>0.086302383973457</c:v>
                </c:pt>
                <c:pt idx="9">
                  <c:v>0.0893718390326392</c:v>
                </c:pt>
                <c:pt idx="10">
                  <c:v>0.0924412940918215</c:v>
                </c:pt>
                <c:pt idx="11">
                  <c:v>0.0955107491510037</c:v>
                </c:pt>
                <c:pt idx="12">
                  <c:v>0.0985802042101859</c:v>
                </c:pt>
                <c:pt idx="13">
                  <c:v>0.101649659269368</c:v>
                </c:pt>
                <c:pt idx="14">
                  <c:v>0.10471911432855</c:v>
                </c:pt>
                <c:pt idx="15">
                  <c:v>0.107788569387733</c:v>
                </c:pt>
                <c:pt idx="16">
                  <c:v>0.110858024446915</c:v>
                </c:pt>
                <c:pt idx="17">
                  <c:v>0.113927479506097</c:v>
                </c:pt>
                <c:pt idx="18">
                  <c:v>0.116996934565279</c:v>
                </c:pt>
                <c:pt idx="19">
                  <c:v>0.120066389624462</c:v>
                </c:pt>
                <c:pt idx="20">
                  <c:v>0.123135844683644</c:v>
                </c:pt>
                <c:pt idx="21">
                  <c:v>0.126205299742826</c:v>
                </c:pt>
                <c:pt idx="22">
                  <c:v>0.129274754802008</c:v>
                </c:pt>
                <c:pt idx="23">
                  <c:v>0.13234420986119</c:v>
                </c:pt>
                <c:pt idx="24">
                  <c:v>0.135413664920399</c:v>
                </c:pt>
                <c:pt idx="25">
                  <c:v>0.138483119979575</c:v>
                </c:pt>
                <c:pt idx="26">
                  <c:v>0.141552575038765</c:v>
                </c:pt>
                <c:pt idx="27">
                  <c:v>0.144622030097949</c:v>
                </c:pt>
                <c:pt idx="28">
                  <c:v>0.147691485157132</c:v>
                </c:pt>
                <c:pt idx="29">
                  <c:v>0.150760940216315</c:v>
                </c:pt>
                <c:pt idx="30">
                  <c:v>0.153830395275498</c:v>
                </c:pt>
                <c:pt idx="31">
                  <c:v>0.156899850334682</c:v>
                </c:pt>
                <c:pt idx="32">
                  <c:v>0.159969305393865</c:v>
                </c:pt>
                <c:pt idx="33">
                  <c:v>0.163038760453049</c:v>
                </c:pt>
                <c:pt idx="34">
                  <c:v>0.166108215512232</c:v>
                </c:pt>
                <c:pt idx="35">
                  <c:v>0.169177670571414</c:v>
                </c:pt>
                <c:pt idx="36">
                  <c:v>0.172247125630598</c:v>
                </c:pt>
                <c:pt idx="37">
                  <c:v>0.175316580689781</c:v>
                </c:pt>
                <c:pt idx="38">
                  <c:v>0.178386035748964</c:v>
                </c:pt>
                <c:pt idx="39">
                  <c:v>0.181455490808148</c:v>
                </c:pt>
                <c:pt idx="40">
                  <c:v>0.184524945867331</c:v>
                </c:pt>
                <c:pt idx="41">
                  <c:v>0.187594400926514</c:v>
                </c:pt>
                <c:pt idx="42">
                  <c:v>0.190663855985697</c:v>
                </c:pt>
                <c:pt idx="43">
                  <c:v>0.19373331104488</c:v>
                </c:pt>
                <c:pt idx="44">
                  <c:v>0.196802766104064</c:v>
                </c:pt>
                <c:pt idx="45">
                  <c:v>0.199872221163247</c:v>
                </c:pt>
                <c:pt idx="46">
                  <c:v>0.20294167622243</c:v>
                </c:pt>
                <c:pt idx="47">
                  <c:v>0.206011131281613</c:v>
                </c:pt>
                <c:pt idx="48">
                  <c:v>0.209080586340797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Selskapsobligasjoner!$GF$73:$GF$122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138587104"/>
        <c:axId val="2138592944"/>
      </c:barChart>
      <c:catAx>
        <c:axId val="2138587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8592944"/>
        <c:crosses val="autoZero"/>
        <c:auto val="1"/>
        <c:lblAlgn val="ctr"/>
        <c:lblOffset val="100"/>
        <c:tickLblSkip val="7"/>
        <c:noMultiLvlLbl val="0"/>
      </c:catAx>
      <c:valAx>
        <c:axId val="21385929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Andel av porteføljen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8587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Aksjer,</a:t>
            </a:r>
            <a:r>
              <a:rPr lang="nb-NO" baseline="0"/>
              <a:t> statsobligasjoner og unotert eiendom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Selskapsobligasjoner!$FY$124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Selskapsobligasjoner!$FX$125:$FX$174</c:f>
              <c:numCache>
                <c:formatCode>General</c:formatCode>
                <c:ptCount val="50"/>
                <c:pt idx="0">
                  <c:v>0.0627586118418727</c:v>
                </c:pt>
                <c:pt idx="1">
                  <c:v>0.0658074165267298</c:v>
                </c:pt>
                <c:pt idx="2">
                  <c:v>0.0688562212115894</c:v>
                </c:pt>
                <c:pt idx="3">
                  <c:v>0.0719050258964485</c:v>
                </c:pt>
                <c:pt idx="4">
                  <c:v>0.0749538305813076</c:v>
                </c:pt>
                <c:pt idx="5">
                  <c:v>0.0780026352661667</c:v>
                </c:pt>
                <c:pt idx="6">
                  <c:v>0.0810514399510258</c:v>
                </c:pt>
                <c:pt idx="7">
                  <c:v>0.0841002446358844</c:v>
                </c:pt>
                <c:pt idx="8">
                  <c:v>0.0871490493207426</c:v>
                </c:pt>
                <c:pt idx="9">
                  <c:v>0.0901978540056008</c:v>
                </c:pt>
                <c:pt idx="10">
                  <c:v>0.0932466586904591</c:v>
                </c:pt>
                <c:pt idx="11">
                  <c:v>0.0962954633753175</c:v>
                </c:pt>
                <c:pt idx="12">
                  <c:v>0.0993442680601758</c:v>
                </c:pt>
                <c:pt idx="13">
                  <c:v>0.102393072745034</c:v>
                </c:pt>
                <c:pt idx="14">
                  <c:v>0.105441877429892</c:v>
                </c:pt>
                <c:pt idx="15">
                  <c:v>0.108490682114751</c:v>
                </c:pt>
                <c:pt idx="16">
                  <c:v>0.111539486799609</c:v>
                </c:pt>
                <c:pt idx="17">
                  <c:v>0.114588291484467</c:v>
                </c:pt>
                <c:pt idx="18">
                  <c:v>0.117637096169326</c:v>
                </c:pt>
                <c:pt idx="19">
                  <c:v>0.120685900854184</c:v>
                </c:pt>
                <c:pt idx="20">
                  <c:v>0.123734705539042</c:v>
                </c:pt>
                <c:pt idx="21">
                  <c:v>0.1267835102239</c:v>
                </c:pt>
                <c:pt idx="22">
                  <c:v>0.129832314908759</c:v>
                </c:pt>
                <c:pt idx="23">
                  <c:v>0.132881119593639</c:v>
                </c:pt>
                <c:pt idx="24">
                  <c:v>0.135929924278497</c:v>
                </c:pt>
                <c:pt idx="25">
                  <c:v>0.138978728963357</c:v>
                </c:pt>
                <c:pt idx="26">
                  <c:v>0.142027533648216</c:v>
                </c:pt>
                <c:pt idx="27">
                  <c:v>0.145076338333075</c:v>
                </c:pt>
                <c:pt idx="28">
                  <c:v>0.148125143017935</c:v>
                </c:pt>
                <c:pt idx="29">
                  <c:v>0.151173947702794</c:v>
                </c:pt>
                <c:pt idx="30">
                  <c:v>0.154222752387653</c:v>
                </c:pt>
                <c:pt idx="31">
                  <c:v>0.157271557072513</c:v>
                </c:pt>
                <c:pt idx="32">
                  <c:v>0.160320361757372</c:v>
                </c:pt>
                <c:pt idx="33">
                  <c:v>0.163369166442231</c:v>
                </c:pt>
                <c:pt idx="34">
                  <c:v>0.16641797112709</c:v>
                </c:pt>
                <c:pt idx="35">
                  <c:v>0.16946677581195</c:v>
                </c:pt>
                <c:pt idx="36">
                  <c:v>0.172515580496809</c:v>
                </c:pt>
                <c:pt idx="37">
                  <c:v>0.175564385181668</c:v>
                </c:pt>
                <c:pt idx="38">
                  <c:v>0.178613189866528</c:v>
                </c:pt>
                <c:pt idx="39">
                  <c:v>0.181661994551387</c:v>
                </c:pt>
                <c:pt idx="40">
                  <c:v>0.184710799236246</c:v>
                </c:pt>
                <c:pt idx="41">
                  <c:v>0.187759603921106</c:v>
                </c:pt>
                <c:pt idx="42">
                  <c:v>0.190808408605965</c:v>
                </c:pt>
                <c:pt idx="43">
                  <c:v>0.193857213290824</c:v>
                </c:pt>
                <c:pt idx="44">
                  <c:v>0.196906017975684</c:v>
                </c:pt>
                <c:pt idx="45">
                  <c:v>0.199954822660543</c:v>
                </c:pt>
                <c:pt idx="46">
                  <c:v>0.203003627345402</c:v>
                </c:pt>
                <c:pt idx="47">
                  <c:v>0.206052432030262</c:v>
                </c:pt>
                <c:pt idx="48">
                  <c:v>0.20910123671512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Selskapsobligasjoner!$FY$125:$FY$174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0.0151976154723979</c:v>
                </c:pt>
                <c:pt idx="3">
                  <c:v>0.0391522977098898</c:v>
                </c:pt>
                <c:pt idx="4">
                  <c:v>0.0631069799473827</c:v>
                </c:pt>
                <c:pt idx="5">
                  <c:v>0.0870616621848746</c:v>
                </c:pt>
                <c:pt idx="6">
                  <c:v>0.111016344422367</c:v>
                </c:pt>
                <c:pt idx="7">
                  <c:v>0.132245185704206</c:v>
                </c:pt>
                <c:pt idx="8">
                  <c:v>0.152528745271303</c:v>
                </c:pt>
                <c:pt idx="9">
                  <c:v>0.172812304838401</c:v>
                </c:pt>
                <c:pt idx="10">
                  <c:v>0.193095864405499</c:v>
                </c:pt>
                <c:pt idx="11">
                  <c:v>0.213379423972598</c:v>
                </c:pt>
                <c:pt idx="12">
                  <c:v>0.233662983539695</c:v>
                </c:pt>
                <c:pt idx="13">
                  <c:v>0.253946543106793</c:v>
                </c:pt>
                <c:pt idx="14">
                  <c:v>0.274230102673891</c:v>
                </c:pt>
                <c:pt idx="15">
                  <c:v>0.29451366224099</c:v>
                </c:pt>
                <c:pt idx="16">
                  <c:v>0.314797221808087</c:v>
                </c:pt>
                <c:pt idx="17">
                  <c:v>0.335080781375185</c:v>
                </c:pt>
                <c:pt idx="18">
                  <c:v>0.355364340942283</c:v>
                </c:pt>
                <c:pt idx="19">
                  <c:v>0.375647900509381</c:v>
                </c:pt>
                <c:pt idx="20">
                  <c:v>0.395931460076479</c:v>
                </c:pt>
                <c:pt idx="21">
                  <c:v>0.416215019643576</c:v>
                </c:pt>
                <c:pt idx="22">
                  <c:v>0.436498579210675</c:v>
                </c:pt>
                <c:pt idx="23">
                  <c:v>0.456782138777925</c:v>
                </c:pt>
                <c:pt idx="24">
                  <c:v>0.477065698345023</c:v>
                </c:pt>
                <c:pt idx="25">
                  <c:v>0.497349257912129</c:v>
                </c:pt>
                <c:pt idx="26">
                  <c:v>0.517632817479234</c:v>
                </c:pt>
                <c:pt idx="27">
                  <c:v>0.53791637704634</c:v>
                </c:pt>
                <c:pt idx="28">
                  <c:v>0.558199936613445</c:v>
                </c:pt>
                <c:pt idx="29">
                  <c:v>0.578483496180549</c:v>
                </c:pt>
                <c:pt idx="30">
                  <c:v>0.598767055747655</c:v>
                </c:pt>
                <c:pt idx="31">
                  <c:v>0.61905061531476</c:v>
                </c:pt>
                <c:pt idx="32">
                  <c:v>0.639334174881865</c:v>
                </c:pt>
                <c:pt idx="33">
                  <c:v>0.65961773444897</c:v>
                </c:pt>
                <c:pt idx="34">
                  <c:v>0.679901294016075</c:v>
                </c:pt>
                <c:pt idx="35">
                  <c:v>0.70018485358318</c:v>
                </c:pt>
                <c:pt idx="36">
                  <c:v>0.720468413150285</c:v>
                </c:pt>
                <c:pt idx="37">
                  <c:v>0.74075197271739</c:v>
                </c:pt>
                <c:pt idx="38">
                  <c:v>0.761035532284495</c:v>
                </c:pt>
                <c:pt idx="39">
                  <c:v>0.7813190918516</c:v>
                </c:pt>
                <c:pt idx="40">
                  <c:v>0.801602651418705</c:v>
                </c:pt>
                <c:pt idx="41">
                  <c:v>0.821886210985811</c:v>
                </c:pt>
                <c:pt idx="42">
                  <c:v>0.842169770552915</c:v>
                </c:pt>
                <c:pt idx="43">
                  <c:v>0.862453330120021</c:v>
                </c:pt>
                <c:pt idx="44">
                  <c:v>0.882736889687126</c:v>
                </c:pt>
                <c:pt idx="45">
                  <c:v>0.903020449254231</c:v>
                </c:pt>
                <c:pt idx="46">
                  <c:v>0.923304008821335</c:v>
                </c:pt>
                <c:pt idx="47">
                  <c:v>0.943587568388441</c:v>
                </c:pt>
                <c:pt idx="48">
                  <c:v>0.966238678739154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Selskapsobligasjoner!$FZ$124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Selskapsobligasjoner!$FX$125:$FX$174</c:f>
              <c:numCache>
                <c:formatCode>General</c:formatCode>
                <c:ptCount val="50"/>
                <c:pt idx="0">
                  <c:v>0.0627586118418727</c:v>
                </c:pt>
                <c:pt idx="1">
                  <c:v>0.0658074165267298</c:v>
                </c:pt>
                <c:pt idx="2">
                  <c:v>0.0688562212115894</c:v>
                </c:pt>
                <c:pt idx="3">
                  <c:v>0.0719050258964485</c:v>
                </c:pt>
                <c:pt idx="4">
                  <c:v>0.0749538305813076</c:v>
                </c:pt>
                <c:pt idx="5">
                  <c:v>0.0780026352661667</c:v>
                </c:pt>
                <c:pt idx="6">
                  <c:v>0.0810514399510258</c:v>
                </c:pt>
                <c:pt idx="7">
                  <c:v>0.0841002446358844</c:v>
                </c:pt>
                <c:pt idx="8">
                  <c:v>0.0871490493207426</c:v>
                </c:pt>
                <c:pt idx="9">
                  <c:v>0.0901978540056008</c:v>
                </c:pt>
                <c:pt idx="10">
                  <c:v>0.0932466586904591</c:v>
                </c:pt>
                <c:pt idx="11">
                  <c:v>0.0962954633753175</c:v>
                </c:pt>
                <c:pt idx="12">
                  <c:v>0.0993442680601758</c:v>
                </c:pt>
                <c:pt idx="13">
                  <c:v>0.102393072745034</c:v>
                </c:pt>
                <c:pt idx="14">
                  <c:v>0.105441877429892</c:v>
                </c:pt>
                <c:pt idx="15">
                  <c:v>0.108490682114751</c:v>
                </c:pt>
                <c:pt idx="16">
                  <c:v>0.111539486799609</c:v>
                </c:pt>
                <c:pt idx="17">
                  <c:v>0.114588291484467</c:v>
                </c:pt>
                <c:pt idx="18">
                  <c:v>0.117637096169326</c:v>
                </c:pt>
                <c:pt idx="19">
                  <c:v>0.120685900854184</c:v>
                </c:pt>
                <c:pt idx="20">
                  <c:v>0.123734705539042</c:v>
                </c:pt>
                <c:pt idx="21">
                  <c:v>0.1267835102239</c:v>
                </c:pt>
                <c:pt idx="22">
                  <c:v>0.129832314908759</c:v>
                </c:pt>
                <c:pt idx="23">
                  <c:v>0.132881119593639</c:v>
                </c:pt>
                <c:pt idx="24">
                  <c:v>0.135929924278497</c:v>
                </c:pt>
                <c:pt idx="25">
                  <c:v>0.138978728963357</c:v>
                </c:pt>
                <c:pt idx="26">
                  <c:v>0.142027533648216</c:v>
                </c:pt>
                <c:pt idx="27">
                  <c:v>0.145076338333075</c:v>
                </c:pt>
                <c:pt idx="28">
                  <c:v>0.148125143017935</c:v>
                </c:pt>
                <c:pt idx="29">
                  <c:v>0.151173947702794</c:v>
                </c:pt>
                <c:pt idx="30">
                  <c:v>0.154222752387653</c:v>
                </c:pt>
                <c:pt idx="31">
                  <c:v>0.157271557072513</c:v>
                </c:pt>
                <c:pt idx="32">
                  <c:v>0.160320361757372</c:v>
                </c:pt>
                <c:pt idx="33">
                  <c:v>0.163369166442231</c:v>
                </c:pt>
                <c:pt idx="34">
                  <c:v>0.16641797112709</c:v>
                </c:pt>
                <c:pt idx="35">
                  <c:v>0.16946677581195</c:v>
                </c:pt>
                <c:pt idx="36">
                  <c:v>0.172515580496809</c:v>
                </c:pt>
                <c:pt idx="37">
                  <c:v>0.175564385181668</c:v>
                </c:pt>
                <c:pt idx="38">
                  <c:v>0.178613189866528</c:v>
                </c:pt>
                <c:pt idx="39">
                  <c:v>0.181661994551387</c:v>
                </c:pt>
                <c:pt idx="40">
                  <c:v>0.184710799236246</c:v>
                </c:pt>
                <c:pt idx="41">
                  <c:v>0.187759603921106</c:v>
                </c:pt>
                <c:pt idx="42">
                  <c:v>0.190808408605965</c:v>
                </c:pt>
                <c:pt idx="43">
                  <c:v>0.193857213290824</c:v>
                </c:pt>
                <c:pt idx="44">
                  <c:v>0.196906017975684</c:v>
                </c:pt>
                <c:pt idx="45">
                  <c:v>0.199954822660543</c:v>
                </c:pt>
                <c:pt idx="46">
                  <c:v>0.203003627345402</c:v>
                </c:pt>
                <c:pt idx="47">
                  <c:v>0.206052432030262</c:v>
                </c:pt>
                <c:pt idx="48">
                  <c:v>0.20910123671512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Selskapsobligasjoner!$FZ$125:$FZ$174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Selskapsobligasjoner!$GA$124</c:f>
              <c:strCache>
                <c:ptCount val="1"/>
                <c:pt idx="0">
                  <c:v>Statsobligasjoner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Selskapsobligasjoner!$FX$125:$FX$174</c:f>
              <c:numCache>
                <c:formatCode>General</c:formatCode>
                <c:ptCount val="50"/>
                <c:pt idx="0">
                  <c:v>0.0627586118418727</c:v>
                </c:pt>
                <c:pt idx="1">
                  <c:v>0.0658074165267298</c:v>
                </c:pt>
                <c:pt idx="2">
                  <c:v>0.0688562212115894</c:v>
                </c:pt>
                <c:pt idx="3">
                  <c:v>0.0719050258964485</c:v>
                </c:pt>
                <c:pt idx="4">
                  <c:v>0.0749538305813076</c:v>
                </c:pt>
                <c:pt idx="5">
                  <c:v>0.0780026352661667</c:v>
                </c:pt>
                <c:pt idx="6">
                  <c:v>0.0810514399510258</c:v>
                </c:pt>
                <c:pt idx="7">
                  <c:v>0.0841002446358844</c:v>
                </c:pt>
                <c:pt idx="8">
                  <c:v>0.0871490493207426</c:v>
                </c:pt>
                <c:pt idx="9">
                  <c:v>0.0901978540056008</c:v>
                </c:pt>
                <c:pt idx="10">
                  <c:v>0.0932466586904591</c:v>
                </c:pt>
                <c:pt idx="11">
                  <c:v>0.0962954633753175</c:v>
                </c:pt>
                <c:pt idx="12">
                  <c:v>0.0993442680601758</c:v>
                </c:pt>
                <c:pt idx="13">
                  <c:v>0.102393072745034</c:v>
                </c:pt>
                <c:pt idx="14">
                  <c:v>0.105441877429892</c:v>
                </c:pt>
                <c:pt idx="15">
                  <c:v>0.108490682114751</c:v>
                </c:pt>
                <c:pt idx="16">
                  <c:v>0.111539486799609</c:v>
                </c:pt>
                <c:pt idx="17">
                  <c:v>0.114588291484467</c:v>
                </c:pt>
                <c:pt idx="18">
                  <c:v>0.117637096169326</c:v>
                </c:pt>
                <c:pt idx="19">
                  <c:v>0.120685900854184</c:v>
                </c:pt>
                <c:pt idx="20">
                  <c:v>0.123734705539042</c:v>
                </c:pt>
                <c:pt idx="21">
                  <c:v>0.1267835102239</c:v>
                </c:pt>
                <c:pt idx="22">
                  <c:v>0.129832314908759</c:v>
                </c:pt>
                <c:pt idx="23">
                  <c:v>0.132881119593639</c:v>
                </c:pt>
                <c:pt idx="24">
                  <c:v>0.135929924278497</c:v>
                </c:pt>
                <c:pt idx="25">
                  <c:v>0.138978728963357</c:v>
                </c:pt>
                <c:pt idx="26">
                  <c:v>0.142027533648216</c:v>
                </c:pt>
                <c:pt idx="27">
                  <c:v>0.145076338333075</c:v>
                </c:pt>
                <c:pt idx="28">
                  <c:v>0.148125143017935</c:v>
                </c:pt>
                <c:pt idx="29">
                  <c:v>0.151173947702794</c:v>
                </c:pt>
                <c:pt idx="30">
                  <c:v>0.154222752387653</c:v>
                </c:pt>
                <c:pt idx="31">
                  <c:v>0.157271557072513</c:v>
                </c:pt>
                <c:pt idx="32">
                  <c:v>0.160320361757372</c:v>
                </c:pt>
                <c:pt idx="33">
                  <c:v>0.163369166442231</c:v>
                </c:pt>
                <c:pt idx="34">
                  <c:v>0.16641797112709</c:v>
                </c:pt>
                <c:pt idx="35">
                  <c:v>0.16946677581195</c:v>
                </c:pt>
                <c:pt idx="36">
                  <c:v>0.172515580496809</c:v>
                </c:pt>
                <c:pt idx="37">
                  <c:v>0.175564385181668</c:v>
                </c:pt>
                <c:pt idx="38">
                  <c:v>0.178613189866528</c:v>
                </c:pt>
                <c:pt idx="39">
                  <c:v>0.181661994551387</c:v>
                </c:pt>
                <c:pt idx="40">
                  <c:v>0.184710799236246</c:v>
                </c:pt>
                <c:pt idx="41">
                  <c:v>0.187759603921106</c:v>
                </c:pt>
                <c:pt idx="42">
                  <c:v>0.190808408605965</c:v>
                </c:pt>
                <c:pt idx="43">
                  <c:v>0.193857213290824</c:v>
                </c:pt>
                <c:pt idx="44">
                  <c:v>0.196906017975684</c:v>
                </c:pt>
                <c:pt idx="45">
                  <c:v>0.199954822660543</c:v>
                </c:pt>
                <c:pt idx="46">
                  <c:v>0.203003627345402</c:v>
                </c:pt>
                <c:pt idx="47">
                  <c:v>0.206052432030262</c:v>
                </c:pt>
                <c:pt idx="48">
                  <c:v>0.20910123671512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Selskapsobligasjoner!$GA$125:$GA$174</c:f>
              <c:numCache>
                <c:formatCode>General</c:formatCode>
                <c:ptCount val="50"/>
                <c:pt idx="0">
                  <c:v>0.963043754423778</c:v>
                </c:pt>
                <c:pt idx="1">
                  <c:v>0.88119441074387</c:v>
                </c:pt>
                <c:pt idx="2">
                  <c:v>0.852702261212161</c:v>
                </c:pt>
                <c:pt idx="3">
                  <c:v>0.850142204624275</c:v>
                </c:pt>
                <c:pt idx="4">
                  <c:v>0.847582148036389</c:v>
                </c:pt>
                <c:pt idx="5">
                  <c:v>0.845022091448504</c:v>
                </c:pt>
                <c:pt idx="6">
                  <c:v>0.842462034860618</c:v>
                </c:pt>
                <c:pt idx="7">
                  <c:v>0.826765713410388</c:v>
                </c:pt>
                <c:pt idx="8">
                  <c:v>0.806513927728617</c:v>
                </c:pt>
                <c:pt idx="9">
                  <c:v>0.786262142046845</c:v>
                </c:pt>
                <c:pt idx="10">
                  <c:v>0.766010356365073</c:v>
                </c:pt>
                <c:pt idx="11">
                  <c:v>0.7457585706833</c:v>
                </c:pt>
                <c:pt idx="12">
                  <c:v>0.725506785001528</c:v>
                </c:pt>
                <c:pt idx="13">
                  <c:v>0.705254999319756</c:v>
                </c:pt>
                <c:pt idx="14">
                  <c:v>0.685003213637983</c:v>
                </c:pt>
                <c:pt idx="15">
                  <c:v>0.664751427956211</c:v>
                </c:pt>
                <c:pt idx="16">
                  <c:v>0.644499642274439</c:v>
                </c:pt>
                <c:pt idx="17">
                  <c:v>0.624247856592668</c:v>
                </c:pt>
                <c:pt idx="18">
                  <c:v>0.603996070910895</c:v>
                </c:pt>
                <c:pt idx="19">
                  <c:v>0.583744285229123</c:v>
                </c:pt>
                <c:pt idx="20">
                  <c:v>0.563492499547351</c:v>
                </c:pt>
                <c:pt idx="21">
                  <c:v>0.543240713865579</c:v>
                </c:pt>
                <c:pt idx="22">
                  <c:v>0.522988928183807</c:v>
                </c:pt>
                <c:pt idx="23">
                  <c:v>0.502737142501859</c:v>
                </c:pt>
                <c:pt idx="24">
                  <c:v>0.482485356820089</c:v>
                </c:pt>
                <c:pt idx="25">
                  <c:v>0.462233571138312</c:v>
                </c:pt>
                <c:pt idx="26">
                  <c:v>0.441981785456532</c:v>
                </c:pt>
                <c:pt idx="27">
                  <c:v>0.421729999774751</c:v>
                </c:pt>
                <c:pt idx="28">
                  <c:v>0.401478214092971</c:v>
                </c:pt>
                <c:pt idx="29">
                  <c:v>0.381226428411192</c:v>
                </c:pt>
                <c:pt idx="30">
                  <c:v>0.360974642729411</c:v>
                </c:pt>
                <c:pt idx="31">
                  <c:v>0.340722857047631</c:v>
                </c:pt>
                <c:pt idx="32">
                  <c:v>0.320471071365851</c:v>
                </c:pt>
                <c:pt idx="33">
                  <c:v>0.300219285684071</c:v>
                </c:pt>
                <c:pt idx="34">
                  <c:v>0.279967500002291</c:v>
                </c:pt>
                <c:pt idx="35">
                  <c:v>0.259715714320511</c:v>
                </c:pt>
                <c:pt idx="36">
                  <c:v>0.239463928638731</c:v>
                </c:pt>
                <c:pt idx="37">
                  <c:v>0.219212142956951</c:v>
                </c:pt>
                <c:pt idx="38">
                  <c:v>0.198960357275172</c:v>
                </c:pt>
                <c:pt idx="39">
                  <c:v>0.178708571593391</c:v>
                </c:pt>
                <c:pt idx="40">
                  <c:v>0.158456785911611</c:v>
                </c:pt>
                <c:pt idx="41">
                  <c:v>0.138205000229829</c:v>
                </c:pt>
                <c:pt idx="42">
                  <c:v>0.11795321454805</c:v>
                </c:pt>
                <c:pt idx="43">
                  <c:v>0.0977014288662691</c:v>
                </c:pt>
                <c:pt idx="44">
                  <c:v>0.0774496431844893</c:v>
                </c:pt>
                <c:pt idx="45">
                  <c:v>0.0571978575027094</c:v>
                </c:pt>
                <c:pt idx="46">
                  <c:v>0.0369460718209304</c:v>
                </c:pt>
                <c:pt idx="47">
                  <c:v>0.0166942861391492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Selskapsobligasjoner!$GB$124</c:f>
              <c:strCache>
                <c:ptCount val="1"/>
                <c:pt idx="0">
                  <c:v>Selskapsobligasjoner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Selskapsobligasjoner!$FX$125:$FX$174</c:f>
              <c:numCache>
                <c:formatCode>General</c:formatCode>
                <c:ptCount val="50"/>
                <c:pt idx="0">
                  <c:v>0.0627586118418727</c:v>
                </c:pt>
                <c:pt idx="1">
                  <c:v>0.0658074165267298</c:v>
                </c:pt>
                <c:pt idx="2">
                  <c:v>0.0688562212115894</c:v>
                </c:pt>
                <c:pt idx="3">
                  <c:v>0.0719050258964485</c:v>
                </c:pt>
                <c:pt idx="4">
                  <c:v>0.0749538305813076</c:v>
                </c:pt>
                <c:pt idx="5">
                  <c:v>0.0780026352661667</c:v>
                </c:pt>
                <c:pt idx="6">
                  <c:v>0.0810514399510258</c:v>
                </c:pt>
                <c:pt idx="7">
                  <c:v>0.0841002446358844</c:v>
                </c:pt>
                <c:pt idx="8">
                  <c:v>0.0871490493207426</c:v>
                </c:pt>
                <c:pt idx="9">
                  <c:v>0.0901978540056008</c:v>
                </c:pt>
                <c:pt idx="10">
                  <c:v>0.0932466586904591</c:v>
                </c:pt>
                <c:pt idx="11">
                  <c:v>0.0962954633753175</c:v>
                </c:pt>
                <c:pt idx="12">
                  <c:v>0.0993442680601758</c:v>
                </c:pt>
                <c:pt idx="13">
                  <c:v>0.102393072745034</c:v>
                </c:pt>
                <c:pt idx="14">
                  <c:v>0.105441877429892</c:v>
                </c:pt>
                <c:pt idx="15">
                  <c:v>0.108490682114751</c:v>
                </c:pt>
                <c:pt idx="16">
                  <c:v>0.111539486799609</c:v>
                </c:pt>
                <c:pt idx="17">
                  <c:v>0.114588291484467</c:v>
                </c:pt>
                <c:pt idx="18">
                  <c:v>0.117637096169326</c:v>
                </c:pt>
                <c:pt idx="19">
                  <c:v>0.120685900854184</c:v>
                </c:pt>
                <c:pt idx="20">
                  <c:v>0.123734705539042</c:v>
                </c:pt>
                <c:pt idx="21">
                  <c:v>0.1267835102239</c:v>
                </c:pt>
                <c:pt idx="22">
                  <c:v>0.129832314908759</c:v>
                </c:pt>
                <c:pt idx="23">
                  <c:v>0.132881119593639</c:v>
                </c:pt>
                <c:pt idx="24">
                  <c:v>0.135929924278497</c:v>
                </c:pt>
                <c:pt idx="25">
                  <c:v>0.138978728963357</c:v>
                </c:pt>
                <c:pt idx="26">
                  <c:v>0.142027533648216</c:v>
                </c:pt>
                <c:pt idx="27">
                  <c:v>0.145076338333075</c:v>
                </c:pt>
                <c:pt idx="28">
                  <c:v>0.148125143017935</c:v>
                </c:pt>
                <c:pt idx="29">
                  <c:v>0.151173947702794</c:v>
                </c:pt>
                <c:pt idx="30">
                  <c:v>0.154222752387653</c:v>
                </c:pt>
                <c:pt idx="31">
                  <c:v>0.157271557072513</c:v>
                </c:pt>
                <c:pt idx="32">
                  <c:v>0.160320361757372</c:v>
                </c:pt>
                <c:pt idx="33">
                  <c:v>0.163369166442231</c:v>
                </c:pt>
                <c:pt idx="34">
                  <c:v>0.16641797112709</c:v>
                </c:pt>
                <c:pt idx="35">
                  <c:v>0.16946677581195</c:v>
                </c:pt>
                <c:pt idx="36">
                  <c:v>0.172515580496809</c:v>
                </c:pt>
                <c:pt idx="37">
                  <c:v>0.175564385181668</c:v>
                </c:pt>
                <c:pt idx="38">
                  <c:v>0.178613189866528</c:v>
                </c:pt>
                <c:pt idx="39">
                  <c:v>0.181661994551387</c:v>
                </c:pt>
                <c:pt idx="40">
                  <c:v>0.184710799236246</c:v>
                </c:pt>
                <c:pt idx="41">
                  <c:v>0.187759603921106</c:v>
                </c:pt>
                <c:pt idx="42">
                  <c:v>0.190808408605965</c:v>
                </c:pt>
                <c:pt idx="43">
                  <c:v>0.193857213290824</c:v>
                </c:pt>
                <c:pt idx="44">
                  <c:v>0.196906017975684</c:v>
                </c:pt>
                <c:pt idx="45">
                  <c:v>0.199954822660543</c:v>
                </c:pt>
                <c:pt idx="46">
                  <c:v>0.203003627345402</c:v>
                </c:pt>
                <c:pt idx="47">
                  <c:v>0.206052432030262</c:v>
                </c:pt>
                <c:pt idx="48">
                  <c:v>0.20910123671512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Selskapsobligasjoner!$GB$125:$GB$174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Selskapsobligasjoner!$GC$124</c:f>
              <c:strCache>
                <c:ptCount val="1"/>
                <c:pt idx="0">
                  <c:v>Handel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Selskapsobligasjoner!$FX$125:$FX$174</c:f>
              <c:numCache>
                <c:formatCode>General</c:formatCode>
                <c:ptCount val="50"/>
                <c:pt idx="0">
                  <c:v>0.0627586118418727</c:v>
                </c:pt>
                <c:pt idx="1">
                  <c:v>0.0658074165267298</c:v>
                </c:pt>
                <c:pt idx="2">
                  <c:v>0.0688562212115894</c:v>
                </c:pt>
                <c:pt idx="3">
                  <c:v>0.0719050258964485</c:v>
                </c:pt>
                <c:pt idx="4">
                  <c:v>0.0749538305813076</c:v>
                </c:pt>
                <c:pt idx="5">
                  <c:v>0.0780026352661667</c:v>
                </c:pt>
                <c:pt idx="6">
                  <c:v>0.0810514399510258</c:v>
                </c:pt>
                <c:pt idx="7">
                  <c:v>0.0841002446358844</c:v>
                </c:pt>
                <c:pt idx="8">
                  <c:v>0.0871490493207426</c:v>
                </c:pt>
                <c:pt idx="9">
                  <c:v>0.0901978540056008</c:v>
                </c:pt>
                <c:pt idx="10">
                  <c:v>0.0932466586904591</c:v>
                </c:pt>
                <c:pt idx="11">
                  <c:v>0.0962954633753175</c:v>
                </c:pt>
                <c:pt idx="12">
                  <c:v>0.0993442680601758</c:v>
                </c:pt>
                <c:pt idx="13">
                  <c:v>0.102393072745034</c:v>
                </c:pt>
                <c:pt idx="14">
                  <c:v>0.105441877429892</c:v>
                </c:pt>
                <c:pt idx="15">
                  <c:v>0.108490682114751</c:v>
                </c:pt>
                <c:pt idx="16">
                  <c:v>0.111539486799609</c:v>
                </c:pt>
                <c:pt idx="17">
                  <c:v>0.114588291484467</c:v>
                </c:pt>
                <c:pt idx="18">
                  <c:v>0.117637096169326</c:v>
                </c:pt>
                <c:pt idx="19">
                  <c:v>0.120685900854184</c:v>
                </c:pt>
                <c:pt idx="20">
                  <c:v>0.123734705539042</c:v>
                </c:pt>
                <c:pt idx="21">
                  <c:v>0.1267835102239</c:v>
                </c:pt>
                <c:pt idx="22">
                  <c:v>0.129832314908759</c:v>
                </c:pt>
                <c:pt idx="23">
                  <c:v>0.132881119593639</c:v>
                </c:pt>
                <c:pt idx="24">
                  <c:v>0.135929924278497</c:v>
                </c:pt>
                <c:pt idx="25">
                  <c:v>0.138978728963357</c:v>
                </c:pt>
                <c:pt idx="26">
                  <c:v>0.142027533648216</c:v>
                </c:pt>
                <c:pt idx="27">
                  <c:v>0.145076338333075</c:v>
                </c:pt>
                <c:pt idx="28">
                  <c:v>0.148125143017935</c:v>
                </c:pt>
                <c:pt idx="29">
                  <c:v>0.151173947702794</c:v>
                </c:pt>
                <c:pt idx="30">
                  <c:v>0.154222752387653</c:v>
                </c:pt>
                <c:pt idx="31">
                  <c:v>0.157271557072513</c:v>
                </c:pt>
                <c:pt idx="32">
                  <c:v>0.160320361757372</c:v>
                </c:pt>
                <c:pt idx="33">
                  <c:v>0.163369166442231</c:v>
                </c:pt>
                <c:pt idx="34">
                  <c:v>0.16641797112709</c:v>
                </c:pt>
                <c:pt idx="35">
                  <c:v>0.16946677581195</c:v>
                </c:pt>
                <c:pt idx="36">
                  <c:v>0.172515580496809</c:v>
                </c:pt>
                <c:pt idx="37">
                  <c:v>0.175564385181668</c:v>
                </c:pt>
                <c:pt idx="38">
                  <c:v>0.178613189866528</c:v>
                </c:pt>
                <c:pt idx="39">
                  <c:v>0.181661994551387</c:v>
                </c:pt>
                <c:pt idx="40">
                  <c:v>0.184710799236246</c:v>
                </c:pt>
                <c:pt idx="41">
                  <c:v>0.187759603921106</c:v>
                </c:pt>
                <c:pt idx="42">
                  <c:v>0.190808408605965</c:v>
                </c:pt>
                <c:pt idx="43">
                  <c:v>0.193857213290824</c:v>
                </c:pt>
                <c:pt idx="44">
                  <c:v>0.196906017975684</c:v>
                </c:pt>
                <c:pt idx="45">
                  <c:v>0.199954822660543</c:v>
                </c:pt>
                <c:pt idx="46">
                  <c:v>0.203003627345402</c:v>
                </c:pt>
                <c:pt idx="47">
                  <c:v>0.206052432030262</c:v>
                </c:pt>
                <c:pt idx="48">
                  <c:v>0.20910123671512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Selskapsobligasjoner!$GC$125:$GC$174</c:f>
              <c:numCache>
                <c:formatCode>General</c:formatCode>
                <c:ptCount val="50"/>
                <c:pt idx="0">
                  <c:v>0.0369562455762179</c:v>
                </c:pt>
                <c:pt idx="1">
                  <c:v>0.0941175234272958</c:v>
                </c:pt>
                <c:pt idx="2">
                  <c:v>0.0952162966207335</c:v>
                </c:pt>
                <c:pt idx="3">
                  <c:v>0.0728518823316478</c:v>
                </c:pt>
                <c:pt idx="4">
                  <c:v>0.0504874680425612</c:v>
                </c:pt>
                <c:pt idx="5">
                  <c:v>0.0281230537534755</c:v>
                </c:pt>
                <c:pt idx="6">
                  <c:v>0.00575863946438902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Selskapsobligasjoner!$GD$124</c:f>
              <c:strCache>
                <c:ptCount val="1"/>
                <c:pt idx="0">
                  <c:v>Kontor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Selskapsobligasjoner!$FX$125:$FX$174</c:f>
              <c:numCache>
                <c:formatCode>General</c:formatCode>
                <c:ptCount val="50"/>
                <c:pt idx="0">
                  <c:v>0.0627586118418727</c:v>
                </c:pt>
                <c:pt idx="1">
                  <c:v>0.0658074165267298</c:v>
                </c:pt>
                <c:pt idx="2">
                  <c:v>0.0688562212115894</c:v>
                </c:pt>
                <c:pt idx="3">
                  <c:v>0.0719050258964485</c:v>
                </c:pt>
                <c:pt idx="4">
                  <c:v>0.0749538305813076</c:v>
                </c:pt>
                <c:pt idx="5">
                  <c:v>0.0780026352661667</c:v>
                </c:pt>
                <c:pt idx="6">
                  <c:v>0.0810514399510258</c:v>
                </c:pt>
                <c:pt idx="7">
                  <c:v>0.0841002446358844</c:v>
                </c:pt>
                <c:pt idx="8">
                  <c:v>0.0871490493207426</c:v>
                </c:pt>
                <c:pt idx="9">
                  <c:v>0.0901978540056008</c:v>
                </c:pt>
                <c:pt idx="10">
                  <c:v>0.0932466586904591</c:v>
                </c:pt>
                <c:pt idx="11">
                  <c:v>0.0962954633753175</c:v>
                </c:pt>
                <c:pt idx="12">
                  <c:v>0.0993442680601758</c:v>
                </c:pt>
                <c:pt idx="13">
                  <c:v>0.102393072745034</c:v>
                </c:pt>
                <c:pt idx="14">
                  <c:v>0.105441877429892</c:v>
                </c:pt>
                <c:pt idx="15">
                  <c:v>0.108490682114751</c:v>
                </c:pt>
                <c:pt idx="16">
                  <c:v>0.111539486799609</c:v>
                </c:pt>
                <c:pt idx="17">
                  <c:v>0.114588291484467</c:v>
                </c:pt>
                <c:pt idx="18">
                  <c:v>0.117637096169326</c:v>
                </c:pt>
                <c:pt idx="19">
                  <c:v>0.120685900854184</c:v>
                </c:pt>
                <c:pt idx="20">
                  <c:v>0.123734705539042</c:v>
                </c:pt>
                <c:pt idx="21">
                  <c:v>0.1267835102239</c:v>
                </c:pt>
                <c:pt idx="22">
                  <c:v>0.129832314908759</c:v>
                </c:pt>
                <c:pt idx="23">
                  <c:v>0.132881119593639</c:v>
                </c:pt>
                <c:pt idx="24">
                  <c:v>0.135929924278497</c:v>
                </c:pt>
                <c:pt idx="25">
                  <c:v>0.138978728963357</c:v>
                </c:pt>
                <c:pt idx="26">
                  <c:v>0.142027533648216</c:v>
                </c:pt>
                <c:pt idx="27">
                  <c:v>0.145076338333075</c:v>
                </c:pt>
                <c:pt idx="28">
                  <c:v>0.148125143017935</c:v>
                </c:pt>
                <c:pt idx="29">
                  <c:v>0.151173947702794</c:v>
                </c:pt>
                <c:pt idx="30">
                  <c:v>0.154222752387653</c:v>
                </c:pt>
                <c:pt idx="31">
                  <c:v>0.157271557072513</c:v>
                </c:pt>
                <c:pt idx="32">
                  <c:v>0.160320361757372</c:v>
                </c:pt>
                <c:pt idx="33">
                  <c:v>0.163369166442231</c:v>
                </c:pt>
                <c:pt idx="34">
                  <c:v>0.16641797112709</c:v>
                </c:pt>
                <c:pt idx="35">
                  <c:v>0.16946677581195</c:v>
                </c:pt>
                <c:pt idx="36">
                  <c:v>0.172515580496809</c:v>
                </c:pt>
                <c:pt idx="37">
                  <c:v>0.175564385181668</c:v>
                </c:pt>
                <c:pt idx="38">
                  <c:v>0.178613189866528</c:v>
                </c:pt>
                <c:pt idx="39">
                  <c:v>0.181661994551387</c:v>
                </c:pt>
                <c:pt idx="40">
                  <c:v>0.184710799236246</c:v>
                </c:pt>
                <c:pt idx="41">
                  <c:v>0.187759603921106</c:v>
                </c:pt>
                <c:pt idx="42">
                  <c:v>0.190808408605965</c:v>
                </c:pt>
                <c:pt idx="43">
                  <c:v>0.193857213290824</c:v>
                </c:pt>
                <c:pt idx="44">
                  <c:v>0.196906017975684</c:v>
                </c:pt>
                <c:pt idx="45">
                  <c:v>0.199954822660543</c:v>
                </c:pt>
                <c:pt idx="46">
                  <c:v>0.203003627345402</c:v>
                </c:pt>
                <c:pt idx="47">
                  <c:v>0.206052432030262</c:v>
                </c:pt>
                <c:pt idx="48">
                  <c:v>0.20910123671512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Selskapsobligasjoner!$GD$125:$GD$174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Selskapsobligasjoner!$GE$124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Selskapsobligasjoner!$FX$125:$FX$174</c:f>
              <c:numCache>
                <c:formatCode>General</c:formatCode>
                <c:ptCount val="50"/>
                <c:pt idx="0">
                  <c:v>0.0627586118418727</c:v>
                </c:pt>
                <c:pt idx="1">
                  <c:v>0.0658074165267298</c:v>
                </c:pt>
                <c:pt idx="2">
                  <c:v>0.0688562212115894</c:v>
                </c:pt>
                <c:pt idx="3">
                  <c:v>0.0719050258964485</c:v>
                </c:pt>
                <c:pt idx="4">
                  <c:v>0.0749538305813076</c:v>
                </c:pt>
                <c:pt idx="5">
                  <c:v>0.0780026352661667</c:v>
                </c:pt>
                <c:pt idx="6">
                  <c:v>0.0810514399510258</c:v>
                </c:pt>
                <c:pt idx="7">
                  <c:v>0.0841002446358844</c:v>
                </c:pt>
                <c:pt idx="8">
                  <c:v>0.0871490493207426</c:v>
                </c:pt>
                <c:pt idx="9">
                  <c:v>0.0901978540056008</c:v>
                </c:pt>
                <c:pt idx="10">
                  <c:v>0.0932466586904591</c:v>
                </c:pt>
                <c:pt idx="11">
                  <c:v>0.0962954633753175</c:v>
                </c:pt>
                <c:pt idx="12">
                  <c:v>0.0993442680601758</c:v>
                </c:pt>
                <c:pt idx="13">
                  <c:v>0.102393072745034</c:v>
                </c:pt>
                <c:pt idx="14">
                  <c:v>0.105441877429892</c:v>
                </c:pt>
                <c:pt idx="15">
                  <c:v>0.108490682114751</c:v>
                </c:pt>
                <c:pt idx="16">
                  <c:v>0.111539486799609</c:v>
                </c:pt>
                <c:pt idx="17">
                  <c:v>0.114588291484467</c:v>
                </c:pt>
                <c:pt idx="18">
                  <c:v>0.117637096169326</c:v>
                </c:pt>
                <c:pt idx="19">
                  <c:v>0.120685900854184</c:v>
                </c:pt>
                <c:pt idx="20">
                  <c:v>0.123734705539042</c:v>
                </c:pt>
                <c:pt idx="21">
                  <c:v>0.1267835102239</c:v>
                </c:pt>
                <c:pt idx="22">
                  <c:v>0.129832314908759</c:v>
                </c:pt>
                <c:pt idx="23">
                  <c:v>0.132881119593639</c:v>
                </c:pt>
                <c:pt idx="24">
                  <c:v>0.135929924278497</c:v>
                </c:pt>
                <c:pt idx="25">
                  <c:v>0.138978728963357</c:v>
                </c:pt>
                <c:pt idx="26">
                  <c:v>0.142027533648216</c:v>
                </c:pt>
                <c:pt idx="27">
                  <c:v>0.145076338333075</c:v>
                </c:pt>
                <c:pt idx="28">
                  <c:v>0.148125143017935</c:v>
                </c:pt>
                <c:pt idx="29">
                  <c:v>0.151173947702794</c:v>
                </c:pt>
                <c:pt idx="30">
                  <c:v>0.154222752387653</c:v>
                </c:pt>
                <c:pt idx="31">
                  <c:v>0.157271557072513</c:v>
                </c:pt>
                <c:pt idx="32">
                  <c:v>0.160320361757372</c:v>
                </c:pt>
                <c:pt idx="33">
                  <c:v>0.163369166442231</c:v>
                </c:pt>
                <c:pt idx="34">
                  <c:v>0.16641797112709</c:v>
                </c:pt>
                <c:pt idx="35">
                  <c:v>0.16946677581195</c:v>
                </c:pt>
                <c:pt idx="36">
                  <c:v>0.172515580496809</c:v>
                </c:pt>
                <c:pt idx="37">
                  <c:v>0.175564385181668</c:v>
                </c:pt>
                <c:pt idx="38">
                  <c:v>0.178613189866528</c:v>
                </c:pt>
                <c:pt idx="39">
                  <c:v>0.181661994551387</c:v>
                </c:pt>
                <c:pt idx="40">
                  <c:v>0.184710799236246</c:v>
                </c:pt>
                <c:pt idx="41">
                  <c:v>0.187759603921106</c:v>
                </c:pt>
                <c:pt idx="42">
                  <c:v>0.190808408605965</c:v>
                </c:pt>
                <c:pt idx="43">
                  <c:v>0.193857213290824</c:v>
                </c:pt>
                <c:pt idx="44">
                  <c:v>0.196906017975684</c:v>
                </c:pt>
                <c:pt idx="45">
                  <c:v>0.199954822660543</c:v>
                </c:pt>
                <c:pt idx="46">
                  <c:v>0.203003627345402</c:v>
                </c:pt>
                <c:pt idx="47">
                  <c:v>0.206052432030262</c:v>
                </c:pt>
                <c:pt idx="48">
                  <c:v>0.20910123671512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Selskapsobligasjoner!$GE$125:$GE$174</c:f>
              <c:numCache>
                <c:formatCode>General</c:formatCode>
                <c:ptCount val="50"/>
                <c:pt idx="0">
                  <c:v>0.0</c:v>
                </c:pt>
                <c:pt idx="1">
                  <c:v>0.024688065828834</c:v>
                </c:pt>
                <c:pt idx="2">
                  <c:v>0.0368838266947071</c:v>
                </c:pt>
                <c:pt idx="3">
                  <c:v>0.0378536153341867</c:v>
                </c:pt>
                <c:pt idx="4">
                  <c:v>0.0388234039736662</c:v>
                </c:pt>
                <c:pt idx="5">
                  <c:v>0.0397931926131457</c:v>
                </c:pt>
                <c:pt idx="6">
                  <c:v>0.0407629812526253</c:v>
                </c:pt>
                <c:pt idx="7">
                  <c:v>0.040989100885406</c:v>
                </c:pt>
                <c:pt idx="8">
                  <c:v>0.0409573270000807</c:v>
                </c:pt>
                <c:pt idx="9">
                  <c:v>0.0409255531147553</c:v>
                </c:pt>
                <c:pt idx="10">
                  <c:v>0.04089377922943</c:v>
                </c:pt>
                <c:pt idx="11">
                  <c:v>0.0408620053441046</c:v>
                </c:pt>
                <c:pt idx="12">
                  <c:v>0.0408302314587793</c:v>
                </c:pt>
                <c:pt idx="13">
                  <c:v>0.0407984575734539</c:v>
                </c:pt>
                <c:pt idx="14">
                  <c:v>0.0407666836881284</c:v>
                </c:pt>
                <c:pt idx="15">
                  <c:v>0.040734909802803</c:v>
                </c:pt>
                <c:pt idx="16">
                  <c:v>0.0407031359174776</c:v>
                </c:pt>
                <c:pt idx="17">
                  <c:v>0.0406713620321524</c:v>
                </c:pt>
                <c:pt idx="18">
                  <c:v>0.040639588146827</c:v>
                </c:pt>
                <c:pt idx="19">
                  <c:v>0.0406078142615016</c:v>
                </c:pt>
                <c:pt idx="20">
                  <c:v>0.0405760403761763</c:v>
                </c:pt>
                <c:pt idx="21">
                  <c:v>0.0405442664908509</c:v>
                </c:pt>
                <c:pt idx="22">
                  <c:v>0.0405124926055256</c:v>
                </c:pt>
                <c:pt idx="23">
                  <c:v>0.0404807187202011</c:v>
                </c:pt>
                <c:pt idx="24">
                  <c:v>0.0404489448348741</c:v>
                </c:pt>
                <c:pt idx="25">
                  <c:v>0.0404171709495492</c:v>
                </c:pt>
                <c:pt idx="26">
                  <c:v>0.0403853970642238</c:v>
                </c:pt>
                <c:pt idx="27">
                  <c:v>0.0403536231788985</c:v>
                </c:pt>
                <c:pt idx="28">
                  <c:v>0.0403218492935731</c:v>
                </c:pt>
                <c:pt idx="29">
                  <c:v>0.0402900754082477</c:v>
                </c:pt>
                <c:pt idx="30">
                  <c:v>0.0402583015229224</c:v>
                </c:pt>
                <c:pt idx="31">
                  <c:v>0.040226527637597</c:v>
                </c:pt>
                <c:pt idx="32">
                  <c:v>0.0401947537522716</c:v>
                </c:pt>
                <c:pt idx="33">
                  <c:v>0.0401629798669462</c:v>
                </c:pt>
                <c:pt idx="34">
                  <c:v>0.0401312059816208</c:v>
                </c:pt>
                <c:pt idx="35">
                  <c:v>0.0400994320962955</c:v>
                </c:pt>
                <c:pt idx="36">
                  <c:v>0.0400676582109701</c:v>
                </c:pt>
                <c:pt idx="37">
                  <c:v>0.0400358843256447</c:v>
                </c:pt>
                <c:pt idx="38">
                  <c:v>0.0400041104403193</c:v>
                </c:pt>
                <c:pt idx="39">
                  <c:v>0.039972336554994</c:v>
                </c:pt>
                <c:pt idx="40">
                  <c:v>0.0399405626696686</c:v>
                </c:pt>
                <c:pt idx="41">
                  <c:v>0.0399087887843432</c:v>
                </c:pt>
                <c:pt idx="42">
                  <c:v>0.0398770148990178</c:v>
                </c:pt>
                <c:pt idx="43">
                  <c:v>0.0398452410136924</c:v>
                </c:pt>
                <c:pt idx="44">
                  <c:v>0.039813467128367</c:v>
                </c:pt>
                <c:pt idx="45">
                  <c:v>0.0397816932430417</c:v>
                </c:pt>
                <c:pt idx="46">
                  <c:v>0.0397499193577163</c:v>
                </c:pt>
                <c:pt idx="47">
                  <c:v>0.0397181454723909</c:v>
                </c:pt>
                <c:pt idx="48">
                  <c:v>0.0337613212608272</c:v>
                </c:pt>
                <c:pt idx="49">
                  <c:v>0.0</c:v>
                </c:pt>
              </c:numCache>
            </c:numRef>
          </c:val>
        </c:ser>
        <c:ser>
          <c:idx val="7"/>
          <c:order val="7"/>
          <c:tx>
            <c:strRef>
              <c:f>Selskapsobligasjoner!$GF$124</c:f>
              <c:strCache>
                <c:ptCount val="1"/>
                <c:pt idx="0">
                  <c:v>Andre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Selskapsobligasjoner!$FX$125:$FX$174</c:f>
              <c:numCache>
                <c:formatCode>General</c:formatCode>
                <c:ptCount val="50"/>
                <c:pt idx="0">
                  <c:v>0.0627586118418727</c:v>
                </c:pt>
                <c:pt idx="1">
                  <c:v>0.0658074165267298</c:v>
                </c:pt>
                <c:pt idx="2">
                  <c:v>0.0688562212115894</c:v>
                </c:pt>
                <c:pt idx="3">
                  <c:v>0.0719050258964485</c:v>
                </c:pt>
                <c:pt idx="4">
                  <c:v>0.0749538305813076</c:v>
                </c:pt>
                <c:pt idx="5">
                  <c:v>0.0780026352661667</c:v>
                </c:pt>
                <c:pt idx="6">
                  <c:v>0.0810514399510258</c:v>
                </c:pt>
                <c:pt idx="7">
                  <c:v>0.0841002446358844</c:v>
                </c:pt>
                <c:pt idx="8">
                  <c:v>0.0871490493207426</c:v>
                </c:pt>
                <c:pt idx="9">
                  <c:v>0.0901978540056008</c:v>
                </c:pt>
                <c:pt idx="10">
                  <c:v>0.0932466586904591</c:v>
                </c:pt>
                <c:pt idx="11">
                  <c:v>0.0962954633753175</c:v>
                </c:pt>
                <c:pt idx="12">
                  <c:v>0.0993442680601758</c:v>
                </c:pt>
                <c:pt idx="13">
                  <c:v>0.102393072745034</c:v>
                </c:pt>
                <c:pt idx="14">
                  <c:v>0.105441877429892</c:v>
                </c:pt>
                <c:pt idx="15">
                  <c:v>0.108490682114751</c:v>
                </c:pt>
                <c:pt idx="16">
                  <c:v>0.111539486799609</c:v>
                </c:pt>
                <c:pt idx="17">
                  <c:v>0.114588291484467</c:v>
                </c:pt>
                <c:pt idx="18">
                  <c:v>0.117637096169326</c:v>
                </c:pt>
                <c:pt idx="19">
                  <c:v>0.120685900854184</c:v>
                </c:pt>
                <c:pt idx="20">
                  <c:v>0.123734705539042</c:v>
                </c:pt>
                <c:pt idx="21">
                  <c:v>0.1267835102239</c:v>
                </c:pt>
                <c:pt idx="22">
                  <c:v>0.129832314908759</c:v>
                </c:pt>
                <c:pt idx="23">
                  <c:v>0.132881119593639</c:v>
                </c:pt>
                <c:pt idx="24">
                  <c:v>0.135929924278497</c:v>
                </c:pt>
                <c:pt idx="25">
                  <c:v>0.138978728963357</c:v>
                </c:pt>
                <c:pt idx="26">
                  <c:v>0.142027533648216</c:v>
                </c:pt>
                <c:pt idx="27">
                  <c:v>0.145076338333075</c:v>
                </c:pt>
                <c:pt idx="28">
                  <c:v>0.148125143017935</c:v>
                </c:pt>
                <c:pt idx="29">
                  <c:v>0.151173947702794</c:v>
                </c:pt>
                <c:pt idx="30">
                  <c:v>0.154222752387653</c:v>
                </c:pt>
                <c:pt idx="31">
                  <c:v>0.157271557072513</c:v>
                </c:pt>
                <c:pt idx="32">
                  <c:v>0.160320361757372</c:v>
                </c:pt>
                <c:pt idx="33">
                  <c:v>0.163369166442231</c:v>
                </c:pt>
                <c:pt idx="34">
                  <c:v>0.16641797112709</c:v>
                </c:pt>
                <c:pt idx="35">
                  <c:v>0.16946677581195</c:v>
                </c:pt>
                <c:pt idx="36">
                  <c:v>0.172515580496809</c:v>
                </c:pt>
                <c:pt idx="37">
                  <c:v>0.175564385181668</c:v>
                </c:pt>
                <c:pt idx="38">
                  <c:v>0.178613189866528</c:v>
                </c:pt>
                <c:pt idx="39">
                  <c:v>0.181661994551387</c:v>
                </c:pt>
                <c:pt idx="40">
                  <c:v>0.184710799236246</c:v>
                </c:pt>
                <c:pt idx="41">
                  <c:v>0.187759603921106</c:v>
                </c:pt>
                <c:pt idx="42">
                  <c:v>0.190808408605965</c:v>
                </c:pt>
                <c:pt idx="43">
                  <c:v>0.193857213290824</c:v>
                </c:pt>
                <c:pt idx="44">
                  <c:v>0.196906017975684</c:v>
                </c:pt>
                <c:pt idx="45">
                  <c:v>0.199954822660543</c:v>
                </c:pt>
                <c:pt idx="46">
                  <c:v>0.203003627345402</c:v>
                </c:pt>
                <c:pt idx="47">
                  <c:v>0.206052432030262</c:v>
                </c:pt>
                <c:pt idx="48">
                  <c:v>0.20910123671512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Selskapsobligasjoner!$GF$125:$GF$174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2138301472"/>
        <c:axId val="-2102900464"/>
      </c:barChart>
      <c:catAx>
        <c:axId val="-21383014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2900464"/>
        <c:crosses val="autoZero"/>
        <c:auto val="1"/>
        <c:lblAlgn val="ctr"/>
        <c:lblOffset val="100"/>
        <c:tickLblSkip val="7"/>
        <c:noMultiLvlLbl val="0"/>
      </c:catAx>
      <c:valAx>
        <c:axId val="-21029004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Andel</a:t>
                </a:r>
                <a:r>
                  <a:rPr lang="nb-NO" baseline="0"/>
                  <a:t> av porteføljen</a:t>
                </a:r>
                <a:endParaRPr lang="nb-N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38301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Aksjer,</a:t>
            </a:r>
            <a:r>
              <a:rPr lang="nb-NO" baseline="0"/>
              <a:t> statsobligasjoner og eiendomsaksjer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Selskapsobligasjoner!$FY$176</c:f>
              <c:strCache>
                <c:ptCount val="1"/>
                <c:pt idx="0">
                  <c:v>Aksjer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Selskapsobligasjoner!$FX$177:$FX$226</c:f>
              <c:numCache>
                <c:formatCode>General</c:formatCode>
                <c:ptCount val="50"/>
                <c:pt idx="0">
                  <c:v>0.0617467434999998</c:v>
                </c:pt>
                <c:pt idx="1">
                  <c:v>0.0648161985591816</c:v>
                </c:pt>
                <c:pt idx="2">
                  <c:v>0.0678856536183638</c:v>
                </c:pt>
                <c:pt idx="3">
                  <c:v>0.070955108677546</c:v>
                </c:pt>
                <c:pt idx="4">
                  <c:v>0.0740245637367282</c:v>
                </c:pt>
                <c:pt idx="5">
                  <c:v>0.0770940187959104</c:v>
                </c:pt>
                <c:pt idx="6">
                  <c:v>0.0801634738550927</c:v>
                </c:pt>
                <c:pt idx="7">
                  <c:v>0.0832329289142749</c:v>
                </c:pt>
                <c:pt idx="8">
                  <c:v>0.086302383973457</c:v>
                </c:pt>
                <c:pt idx="9">
                  <c:v>0.0893718390326392</c:v>
                </c:pt>
                <c:pt idx="10">
                  <c:v>0.0924412940918215</c:v>
                </c:pt>
                <c:pt idx="11">
                  <c:v>0.0955107491510037</c:v>
                </c:pt>
                <c:pt idx="12">
                  <c:v>0.0985802042101859</c:v>
                </c:pt>
                <c:pt idx="13">
                  <c:v>0.101649659269368</c:v>
                </c:pt>
                <c:pt idx="14">
                  <c:v>0.10471911432855</c:v>
                </c:pt>
                <c:pt idx="15">
                  <c:v>0.107788569387733</c:v>
                </c:pt>
                <c:pt idx="16">
                  <c:v>0.110858024446915</c:v>
                </c:pt>
                <c:pt idx="17">
                  <c:v>0.113927479506097</c:v>
                </c:pt>
                <c:pt idx="18">
                  <c:v>0.116996934565279</c:v>
                </c:pt>
                <c:pt idx="19">
                  <c:v>0.120066389624462</c:v>
                </c:pt>
                <c:pt idx="20">
                  <c:v>0.123135844683644</c:v>
                </c:pt>
                <c:pt idx="21">
                  <c:v>0.126205299742826</c:v>
                </c:pt>
                <c:pt idx="22">
                  <c:v>0.129274754802008</c:v>
                </c:pt>
                <c:pt idx="23">
                  <c:v>0.13234420986119</c:v>
                </c:pt>
                <c:pt idx="24">
                  <c:v>0.135413664920399</c:v>
                </c:pt>
                <c:pt idx="25">
                  <c:v>0.138483119979575</c:v>
                </c:pt>
                <c:pt idx="26">
                  <c:v>0.141552575038765</c:v>
                </c:pt>
                <c:pt idx="27">
                  <c:v>0.144622030097949</c:v>
                </c:pt>
                <c:pt idx="28">
                  <c:v>0.147691485157132</c:v>
                </c:pt>
                <c:pt idx="29">
                  <c:v>0.150760940216315</c:v>
                </c:pt>
                <c:pt idx="30">
                  <c:v>0.153830395275498</c:v>
                </c:pt>
                <c:pt idx="31">
                  <c:v>0.156899850334682</c:v>
                </c:pt>
                <c:pt idx="32">
                  <c:v>0.159969305393865</c:v>
                </c:pt>
                <c:pt idx="33">
                  <c:v>0.163038760453049</c:v>
                </c:pt>
                <c:pt idx="34">
                  <c:v>0.166108215512232</c:v>
                </c:pt>
                <c:pt idx="35">
                  <c:v>0.169177670571414</c:v>
                </c:pt>
                <c:pt idx="36">
                  <c:v>0.172247125630598</c:v>
                </c:pt>
                <c:pt idx="37">
                  <c:v>0.175316580689781</c:v>
                </c:pt>
                <c:pt idx="38">
                  <c:v>0.178386035748964</c:v>
                </c:pt>
                <c:pt idx="39">
                  <c:v>0.181455490808148</c:v>
                </c:pt>
                <c:pt idx="40">
                  <c:v>0.184524945867331</c:v>
                </c:pt>
                <c:pt idx="41">
                  <c:v>0.187594400926514</c:v>
                </c:pt>
                <c:pt idx="42">
                  <c:v>0.190663855985697</c:v>
                </c:pt>
                <c:pt idx="43">
                  <c:v>0.19373331104488</c:v>
                </c:pt>
                <c:pt idx="44">
                  <c:v>0.196802766104064</c:v>
                </c:pt>
                <c:pt idx="45">
                  <c:v>0.199872221163247</c:v>
                </c:pt>
                <c:pt idx="46">
                  <c:v>0.20294167622243</c:v>
                </c:pt>
                <c:pt idx="47">
                  <c:v>0.206011131281613</c:v>
                </c:pt>
                <c:pt idx="48">
                  <c:v>0.209080586340797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Selskapsobligasjoner!$FY$177:$FY$226</c:f>
              <c:numCache>
                <c:formatCode>General</c:formatCode>
                <c:ptCount val="50"/>
                <c:pt idx="0">
                  <c:v>0.0</c:v>
                </c:pt>
                <c:pt idx="1">
                  <c:v>0.0204081632652909</c:v>
                </c:pt>
                <c:pt idx="2">
                  <c:v>0.0408163265305866</c:v>
                </c:pt>
                <c:pt idx="3">
                  <c:v>0.0612244897958823</c:v>
                </c:pt>
                <c:pt idx="4">
                  <c:v>0.0816326530611779</c:v>
                </c:pt>
                <c:pt idx="5">
                  <c:v>0.102040816326474</c:v>
                </c:pt>
                <c:pt idx="6">
                  <c:v>0.12244897959177</c:v>
                </c:pt>
                <c:pt idx="7">
                  <c:v>0.142857142857066</c:v>
                </c:pt>
                <c:pt idx="8">
                  <c:v>0.16326530612236</c:v>
                </c:pt>
                <c:pt idx="9">
                  <c:v>0.183673469387656</c:v>
                </c:pt>
                <c:pt idx="10">
                  <c:v>0.204081632652952</c:v>
                </c:pt>
                <c:pt idx="11">
                  <c:v>0.224489795918248</c:v>
                </c:pt>
                <c:pt idx="12">
                  <c:v>0.244897959183543</c:v>
                </c:pt>
                <c:pt idx="13">
                  <c:v>0.265306122448839</c:v>
                </c:pt>
                <c:pt idx="14">
                  <c:v>0.285714285714136</c:v>
                </c:pt>
                <c:pt idx="15">
                  <c:v>0.306122448979432</c:v>
                </c:pt>
                <c:pt idx="16">
                  <c:v>0.326530612244727</c:v>
                </c:pt>
                <c:pt idx="17">
                  <c:v>0.346938775510024</c:v>
                </c:pt>
                <c:pt idx="18">
                  <c:v>0.36734693877532</c:v>
                </c:pt>
                <c:pt idx="19">
                  <c:v>0.387755102040615</c:v>
                </c:pt>
                <c:pt idx="20">
                  <c:v>0.408163265305911</c:v>
                </c:pt>
                <c:pt idx="21">
                  <c:v>0.428571428571207</c:v>
                </c:pt>
                <c:pt idx="22">
                  <c:v>0.448979591836503</c:v>
                </c:pt>
                <c:pt idx="23">
                  <c:v>0.469387755101799</c:v>
                </c:pt>
                <c:pt idx="24">
                  <c:v>0.489795918367291</c:v>
                </c:pt>
                <c:pt idx="25">
                  <c:v>0.51020408163255</c:v>
                </c:pt>
                <c:pt idx="26">
                  <c:v>0.530612244897896</c:v>
                </c:pt>
                <c:pt idx="27">
                  <c:v>0.5510204081632</c:v>
                </c:pt>
                <c:pt idx="28">
                  <c:v>0.571428571428504</c:v>
                </c:pt>
                <c:pt idx="29">
                  <c:v>0.591836734693806</c:v>
                </c:pt>
                <c:pt idx="30">
                  <c:v>0.612244897959111</c:v>
                </c:pt>
                <c:pt idx="31">
                  <c:v>0.632653061224413</c:v>
                </c:pt>
                <c:pt idx="32">
                  <c:v>0.653061224489717</c:v>
                </c:pt>
                <c:pt idx="33">
                  <c:v>0.673469387755022</c:v>
                </c:pt>
                <c:pt idx="34">
                  <c:v>0.693877551020324</c:v>
                </c:pt>
                <c:pt idx="35">
                  <c:v>0.714285714285624</c:v>
                </c:pt>
                <c:pt idx="36">
                  <c:v>0.734693877550927</c:v>
                </c:pt>
                <c:pt idx="37">
                  <c:v>0.755102040816229</c:v>
                </c:pt>
                <c:pt idx="38">
                  <c:v>0.775510204081533</c:v>
                </c:pt>
                <c:pt idx="39">
                  <c:v>0.795918367346838</c:v>
                </c:pt>
                <c:pt idx="40">
                  <c:v>0.81632653061214</c:v>
                </c:pt>
                <c:pt idx="41">
                  <c:v>0.836734693877442</c:v>
                </c:pt>
                <c:pt idx="42">
                  <c:v>0.857142857142747</c:v>
                </c:pt>
                <c:pt idx="43">
                  <c:v>0.877551020408051</c:v>
                </c:pt>
                <c:pt idx="44">
                  <c:v>0.897959183673353</c:v>
                </c:pt>
                <c:pt idx="45">
                  <c:v>0.918367346938656</c:v>
                </c:pt>
                <c:pt idx="46">
                  <c:v>0.938775510203961</c:v>
                </c:pt>
                <c:pt idx="47">
                  <c:v>0.959183673469263</c:v>
                </c:pt>
                <c:pt idx="48">
                  <c:v>0.979591836734566</c:v>
                </c:pt>
                <c:pt idx="49">
                  <c:v>1.0</c:v>
                </c:pt>
              </c:numCache>
            </c:numRef>
          </c:val>
        </c:ser>
        <c:ser>
          <c:idx val="1"/>
          <c:order val="1"/>
          <c:tx>
            <c:strRef>
              <c:f>Selskapsobligasjoner!$FZ$176</c:f>
              <c:strCache>
                <c:ptCount val="1"/>
                <c:pt idx="0">
                  <c:v>Eiendomsaksjer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Selskapsobligasjoner!$FX$177:$FX$226</c:f>
              <c:numCache>
                <c:formatCode>General</c:formatCode>
                <c:ptCount val="50"/>
                <c:pt idx="0">
                  <c:v>0.0617467434999998</c:v>
                </c:pt>
                <c:pt idx="1">
                  <c:v>0.0648161985591816</c:v>
                </c:pt>
                <c:pt idx="2">
                  <c:v>0.0678856536183638</c:v>
                </c:pt>
                <c:pt idx="3">
                  <c:v>0.070955108677546</c:v>
                </c:pt>
                <c:pt idx="4">
                  <c:v>0.0740245637367282</c:v>
                </c:pt>
                <c:pt idx="5">
                  <c:v>0.0770940187959104</c:v>
                </c:pt>
                <c:pt idx="6">
                  <c:v>0.0801634738550927</c:v>
                </c:pt>
                <c:pt idx="7">
                  <c:v>0.0832329289142749</c:v>
                </c:pt>
                <c:pt idx="8">
                  <c:v>0.086302383973457</c:v>
                </c:pt>
                <c:pt idx="9">
                  <c:v>0.0893718390326392</c:v>
                </c:pt>
                <c:pt idx="10">
                  <c:v>0.0924412940918215</c:v>
                </c:pt>
                <c:pt idx="11">
                  <c:v>0.0955107491510037</c:v>
                </c:pt>
                <c:pt idx="12">
                  <c:v>0.0985802042101859</c:v>
                </c:pt>
                <c:pt idx="13">
                  <c:v>0.101649659269368</c:v>
                </c:pt>
                <c:pt idx="14">
                  <c:v>0.10471911432855</c:v>
                </c:pt>
                <c:pt idx="15">
                  <c:v>0.107788569387733</c:v>
                </c:pt>
                <c:pt idx="16">
                  <c:v>0.110858024446915</c:v>
                </c:pt>
                <c:pt idx="17">
                  <c:v>0.113927479506097</c:v>
                </c:pt>
                <c:pt idx="18">
                  <c:v>0.116996934565279</c:v>
                </c:pt>
                <c:pt idx="19">
                  <c:v>0.120066389624462</c:v>
                </c:pt>
                <c:pt idx="20">
                  <c:v>0.123135844683644</c:v>
                </c:pt>
                <c:pt idx="21">
                  <c:v>0.126205299742826</c:v>
                </c:pt>
                <c:pt idx="22">
                  <c:v>0.129274754802008</c:v>
                </c:pt>
                <c:pt idx="23">
                  <c:v>0.13234420986119</c:v>
                </c:pt>
                <c:pt idx="24">
                  <c:v>0.135413664920399</c:v>
                </c:pt>
                <c:pt idx="25">
                  <c:v>0.138483119979575</c:v>
                </c:pt>
                <c:pt idx="26">
                  <c:v>0.141552575038765</c:v>
                </c:pt>
                <c:pt idx="27">
                  <c:v>0.144622030097949</c:v>
                </c:pt>
                <c:pt idx="28">
                  <c:v>0.147691485157132</c:v>
                </c:pt>
                <c:pt idx="29">
                  <c:v>0.150760940216315</c:v>
                </c:pt>
                <c:pt idx="30">
                  <c:v>0.153830395275498</c:v>
                </c:pt>
                <c:pt idx="31">
                  <c:v>0.156899850334682</c:v>
                </c:pt>
                <c:pt idx="32">
                  <c:v>0.159969305393865</c:v>
                </c:pt>
                <c:pt idx="33">
                  <c:v>0.163038760453049</c:v>
                </c:pt>
                <c:pt idx="34">
                  <c:v>0.166108215512232</c:v>
                </c:pt>
                <c:pt idx="35">
                  <c:v>0.169177670571414</c:v>
                </c:pt>
                <c:pt idx="36">
                  <c:v>0.172247125630598</c:v>
                </c:pt>
                <c:pt idx="37">
                  <c:v>0.175316580689781</c:v>
                </c:pt>
                <c:pt idx="38">
                  <c:v>0.178386035748964</c:v>
                </c:pt>
                <c:pt idx="39">
                  <c:v>0.181455490808148</c:v>
                </c:pt>
                <c:pt idx="40">
                  <c:v>0.184524945867331</c:v>
                </c:pt>
                <c:pt idx="41">
                  <c:v>0.187594400926514</c:v>
                </c:pt>
                <c:pt idx="42">
                  <c:v>0.190663855985697</c:v>
                </c:pt>
                <c:pt idx="43">
                  <c:v>0.19373331104488</c:v>
                </c:pt>
                <c:pt idx="44">
                  <c:v>0.196802766104064</c:v>
                </c:pt>
                <c:pt idx="45">
                  <c:v>0.199872221163247</c:v>
                </c:pt>
                <c:pt idx="46">
                  <c:v>0.20294167622243</c:v>
                </c:pt>
                <c:pt idx="47">
                  <c:v>0.206011131281613</c:v>
                </c:pt>
                <c:pt idx="48">
                  <c:v>0.209080586340797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Selskapsobligasjoner!$FZ$177:$FZ$226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Selskapsobligasjoner!$GA$176</c:f>
              <c:strCache>
                <c:ptCount val="1"/>
                <c:pt idx="0">
                  <c:v>Statsobligasjoner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Selskapsobligasjoner!$FX$177:$FX$226</c:f>
              <c:numCache>
                <c:formatCode>General</c:formatCode>
                <c:ptCount val="50"/>
                <c:pt idx="0">
                  <c:v>0.0617467434999998</c:v>
                </c:pt>
                <c:pt idx="1">
                  <c:v>0.0648161985591816</c:v>
                </c:pt>
                <c:pt idx="2">
                  <c:v>0.0678856536183638</c:v>
                </c:pt>
                <c:pt idx="3">
                  <c:v>0.070955108677546</c:v>
                </c:pt>
                <c:pt idx="4">
                  <c:v>0.0740245637367282</c:v>
                </c:pt>
                <c:pt idx="5">
                  <c:v>0.0770940187959104</c:v>
                </c:pt>
                <c:pt idx="6">
                  <c:v>0.0801634738550927</c:v>
                </c:pt>
                <c:pt idx="7">
                  <c:v>0.0832329289142749</c:v>
                </c:pt>
                <c:pt idx="8">
                  <c:v>0.086302383973457</c:v>
                </c:pt>
                <c:pt idx="9">
                  <c:v>0.0893718390326392</c:v>
                </c:pt>
                <c:pt idx="10">
                  <c:v>0.0924412940918215</c:v>
                </c:pt>
                <c:pt idx="11">
                  <c:v>0.0955107491510037</c:v>
                </c:pt>
                <c:pt idx="12">
                  <c:v>0.0985802042101859</c:v>
                </c:pt>
                <c:pt idx="13">
                  <c:v>0.101649659269368</c:v>
                </c:pt>
                <c:pt idx="14">
                  <c:v>0.10471911432855</c:v>
                </c:pt>
                <c:pt idx="15">
                  <c:v>0.107788569387733</c:v>
                </c:pt>
                <c:pt idx="16">
                  <c:v>0.110858024446915</c:v>
                </c:pt>
                <c:pt idx="17">
                  <c:v>0.113927479506097</c:v>
                </c:pt>
                <c:pt idx="18">
                  <c:v>0.116996934565279</c:v>
                </c:pt>
                <c:pt idx="19">
                  <c:v>0.120066389624462</c:v>
                </c:pt>
                <c:pt idx="20">
                  <c:v>0.123135844683644</c:v>
                </c:pt>
                <c:pt idx="21">
                  <c:v>0.126205299742826</c:v>
                </c:pt>
                <c:pt idx="22">
                  <c:v>0.129274754802008</c:v>
                </c:pt>
                <c:pt idx="23">
                  <c:v>0.13234420986119</c:v>
                </c:pt>
                <c:pt idx="24">
                  <c:v>0.135413664920399</c:v>
                </c:pt>
                <c:pt idx="25">
                  <c:v>0.138483119979575</c:v>
                </c:pt>
                <c:pt idx="26">
                  <c:v>0.141552575038765</c:v>
                </c:pt>
                <c:pt idx="27">
                  <c:v>0.144622030097949</c:v>
                </c:pt>
                <c:pt idx="28">
                  <c:v>0.147691485157132</c:v>
                </c:pt>
                <c:pt idx="29">
                  <c:v>0.150760940216315</c:v>
                </c:pt>
                <c:pt idx="30">
                  <c:v>0.153830395275498</c:v>
                </c:pt>
                <c:pt idx="31">
                  <c:v>0.156899850334682</c:v>
                </c:pt>
                <c:pt idx="32">
                  <c:v>0.159969305393865</c:v>
                </c:pt>
                <c:pt idx="33">
                  <c:v>0.163038760453049</c:v>
                </c:pt>
                <c:pt idx="34">
                  <c:v>0.166108215512232</c:v>
                </c:pt>
                <c:pt idx="35">
                  <c:v>0.169177670571414</c:v>
                </c:pt>
                <c:pt idx="36">
                  <c:v>0.172247125630598</c:v>
                </c:pt>
                <c:pt idx="37">
                  <c:v>0.175316580689781</c:v>
                </c:pt>
                <c:pt idx="38">
                  <c:v>0.178386035748964</c:v>
                </c:pt>
                <c:pt idx="39">
                  <c:v>0.181455490808148</c:v>
                </c:pt>
                <c:pt idx="40">
                  <c:v>0.184524945867331</c:v>
                </c:pt>
                <c:pt idx="41">
                  <c:v>0.187594400926514</c:v>
                </c:pt>
                <c:pt idx="42">
                  <c:v>0.190663855985697</c:v>
                </c:pt>
                <c:pt idx="43">
                  <c:v>0.19373331104488</c:v>
                </c:pt>
                <c:pt idx="44">
                  <c:v>0.196802766104064</c:v>
                </c:pt>
                <c:pt idx="45">
                  <c:v>0.199872221163247</c:v>
                </c:pt>
                <c:pt idx="46">
                  <c:v>0.20294167622243</c:v>
                </c:pt>
                <c:pt idx="47">
                  <c:v>0.206011131281613</c:v>
                </c:pt>
                <c:pt idx="48">
                  <c:v>0.209080586340797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Selskapsobligasjoner!$GA$177:$GA$226</c:f>
              <c:numCache>
                <c:formatCode>General</c:formatCode>
                <c:ptCount val="50"/>
                <c:pt idx="0">
                  <c:v>0.999999999999996</c:v>
                </c:pt>
                <c:pt idx="1">
                  <c:v>0.979591836734708</c:v>
                </c:pt>
                <c:pt idx="2">
                  <c:v>0.959183673469412</c:v>
                </c:pt>
                <c:pt idx="3">
                  <c:v>0.938775510204116</c:v>
                </c:pt>
                <c:pt idx="4">
                  <c:v>0.918367346938819</c:v>
                </c:pt>
                <c:pt idx="5">
                  <c:v>0.897959183673523</c:v>
                </c:pt>
                <c:pt idx="6">
                  <c:v>0.877551020408226</c:v>
                </c:pt>
                <c:pt idx="7">
                  <c:v>0.85714285714293</c:v>
                </c:pt>
                <c:pt idx="8">
                  <c:v>0.836734693877634</c:v>
                </c:pt>
                <c:pt idx="9">
                  <c:v>0.816326530612338</c:v>
                </c:pt>
                <c:pt idx="10">
                  <c:v>0.795918367347041</c:v>
                </c:pt>
                <c:pt idx="11">
                  <c:v>0.775510204081745</c:v>
                </c:pt>
                <c:pt idx="12">
                  <c:v>0.755102040816449</c:v>
                </c:pt>
                <c:pt idx="13">
                  <c:v>0.734693877551153</c:v>
                </c:pt>
                <c:pt idx="14">
                  <c:v>0.714285714285855</c:v>
                </c:pt>
                <c:pt idx="15">
                  <c:v>0.693877551020558</c:v>
                </c:pt>
                <c:pt idx="16">
                  <c:v>0.673469387755261</c:v>
                </c:pt>
                <c:pt idx="17">
                  <c:v>0.653061224489964</c:v>
                </c:pt>
                <c:pt idx="18">
                  <c:v>0.632653061224667</c:v>
                </c:pt>
                <c:pt idx="19">
                  <c:v>0.612244897959371</c:v>
                </c:pt>
                <c:pt idx="20">
                  <c:v>0.591836734694074</c:v>
                </c:pt>
                <c:pt idx="21">
                  <c:v>0.571428571428777</c:v>
                </c:pt>
                <c:pt idx="22">
                  <c:v>0.551020408163481</c:v>
                </c:pt>
                <c:pt idx="23">
                  <c:v>0.530612244898184</c:v>
                </c:pt>
                <c:pt idx="24">
                  <c:v>0.510204081632696</c:v>
                </c:pt>
                <c:pt idx="25">
                  <c:v>0.489795918367432</c:v>
                </c:pt>
                <c:pt idx="26">
                  <c:v>0.469387755102091</c:v>
                </c:pt>
                <c:pt idx="27">
                  <c:v>0.448979591836786</c:v>
                </c:pt>
                <c:pt idx="28">
                  <c:v>0.428571428571481</c:v>
                </c:pt>
                <c:pt idx="29">
                  <c:v>0.408163265306178</c:v>
                </c:pt>
                <c:pt idx="30">
                  <c:v>0.387755102040873</c:v>
                </c:pt>
                <c:pt idx="31">
                  <c:v>0.36734693877557</c:v>
                </c:pt>
                <c:pt idx="32">
                  <c:v>0.346938775510265</c:v>
                </c:pt>
                <c:pt idx="33">
                  <c:v>0.326530612244963</c:v>
                </c:pt>
                <c:pt idx="34">
                  <c:v>0.30612244897966</c:v>
                </c:pt>
                <c:pt idx="35">
                  <c:v>0.285714285714359</c:v>
                </c:pt>
                <c:pt idx="36">
                  <c:v>0.265306122449055</c:v>
                </c:pt>
                <c:pt idx="37">
                  <c:v>0.244897959183752</c:v>
                </c:pt>
                <c:pt idx="38">
                  <c:v>0.224489795918448</c:v>
                </c:pt>
                <c:pt idx="39">
                  <c:v>0.204081632653142</c:v>
                </c:pt>
                <c:pt idx="40">
                  <c:v>0.183673469387839</c:v>
                </c:pt>
                <c:pt idx="41">
                  <c:v>0.163265306122535</c:v>
                </c:pt>
                <c:pt idx="42">
                  <c:v>0.14285714285723</c:v>
                </c:pt>
                <c:pt idx="43">
                  <c:v>0.122448979591926</c:v>
                </c:pt>
                <c:pt idx="44">
                  <c:v>0.102040816326623</c:v>
                </c:pt>
                <c:pt idx="45">
                  <c:v>0.0816326530613187</c:v>
                </c:pt>
                <c:pt idx="46">
                  <c:v>0.0612244897960141</c:v>
                </c:pt>
                <c:pt idx="47">
                  <c:v>0.0408163265307114</c:v>
                </c:pt>
                <c:pt idx="48">
                  <c:v>0.020408163265407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Selskapsobligasjoner!$GB$176</c:f>
              <c:strCache>
                <c:ptCount val="1"/>
                <c:pt idx="0">
                  <c:v>Selskapsobligasjoner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Selskapsobligasjoner!$FX$177:$FX$226</c:f>
              <c:numCache>
                <c:formatCode>General</c:formatCode>
                <c:ptCount val="50"/>
                <c:pt idx="0">
                  <c:v>0.0617467434999998</c:v>
                </c:pt>
                <c:pt idx="1">
                  <c:v>0.0648161985591816</c:v>
                </c:pt>
                <c:pt idx="2">
                  <c:v>0.0678856536183638</c:v>
                </c:pt>
                <c:pt idx="3">
                  <c:v>0.070955108677546</c:v>
                </c:pt>
                <c:pt idx="4">
                  <c:v>0.0740245637367282</c:v>
                </c:pt>
                <c:pt idx="5">
                  <c:v>0.0770940187959104</c:v>
                </c:pt>
                <c:pt idx="6">
                  <c:v>0.0801634738550927</c:v>
                </c:pt>
                <c:pt idx="7">
                  <c:v>0.0832329289142749</c:v>
                </c:pt>
                <c:pt idx="8">
                  <c:v>0.086302383973457</c:v>
                </c:pt>
                <c:pt idx="9">
                  <c:v>0.0893718390326392</c:v>
                </c:pt>
                <c:pt idx="10">
                  <c:v>0.0924412940918215</c:v>
                </c:pt>
                <c:pt idx="11">
                  <c:v>0.0955107491510037</c:v>
                </c:pt>
                <c:pt idx="12">
                  <c:v>0.0985802042101859</c:v>
                </c:pt>
                <c:pt idx="13">
                  <c:v>0.101649659269368</c:v>
                </c:pt>
                <c:pt idx="14">
                  <c:v>0.10471911432855</c:v>
                </c:pt>
                <c:pt idx="15">
                  <c:v>0.107788569387733</c:v>
                </c:pt>
                <c:pt idx="16">
                  <c:v>0.110858024446915</c:v>
                </c:pt>
                <c:pt idx="17">
                  <c:v>0.113927479506097</c:v>
                </c:pt>
                <c:pt idx="18">
                  <c:v>0.116996934565279</c:v>
                </c:pt>
                <c:pt idx="19">
                  <c:v>0.120066389624462</c:v>
                </c:pt>
                <c:pt idx="20">
                  <c:v>0.123135844683644</c:v>
                </c:pt>
                <c:pt idx="21">
                  <c:v>0.126205299742826</c:v>
                </c:pt>
                <c:pt idx="22">
                  <c:v>0.129274754802008</c:v>
                </c:pt>
                <c:pt idx="23">
                  <c:v>0.13234420986119</c:v>
                </c:pt>
                <c:pt idx="24">
                  <c:v>0.135413664920399</c:v>
                </c:pt>
                <c:pt idx="25">
                  <c:v>0.138483119979575</c:v>
                </c:pt>
                <c:pt idx="26">
                  <c:v>0.141552575038765</c:v>
                </c:pt>
                <c:pt idx="27">
                  <c:v>0.144622030097949</c:v>
                </c:pt>
                <c:pt idx="28">
                  <c:v>0.147691485157132</c:v>
                </c:pt>
                <c:pt idx="29">
                  <c:v>0.150760940216315</c:v>
                </c:pt>
                <c:pt idx="30">
                  <c:v>0.153830395275498</c:v>
                </c:pt>
                <c:pt idx="31">
                  <c:v>0.156899850334682</c:v>
                </c:pt>
                <c:pt idx="32">
                  <c:v>0.159969305393865</c:v>
                </c:pt>
                <c:pt idx="33">
                  <c:v>0.163038760453049</c:v>
                </c:pt>
                <c:pt idx="34">
                  <c:v>0.166108215512232</c:v>
                </c:pt>
                <c:pt idx="35">
                  <c:v>0.169177670571414</c:v>
                </c:pt>
                <c:pt idx="36">
                  <c:v>0.172247125630598</c:v>
                </c:pt>
                <c:pt idx="37">
                  <c:v>0.175316580689781</c:v>
                </c:pt>
                <c:pt idx="38">
                  <c:v>0.178386035748964</c:v>
                </c:pt>
                <c:pt idx="39">
                  <c:v>0.181455490808148</c:v>
                </c:pt>
                <c:pt idx="40">
                  <c:v>0.184524945867331</c:v>
                </c:pt>
                <c:pt idx="41">
                  <c:v>0.187594400926514</c:v>
                </c:pt>
                <c:pt idx="42">
                  <c:v>0.190663855985697</c:v>
                </c:pt>
                <c:pt idx="43">
                  <c:v>0.19373331104488</c:v>
                </c:pt>
                <c:pt idx="44">
                  <c:v>0.196802766104064</c:v>
                </c:pt>
                <c:pt idx="45">
                  <c:v>0.199872221163247</c:v>
                </c:pt>
                <c:pt idx="46">
                  <c:v>0.20294167622243</c:v>
                </c:pt>
                <c:pt idx="47">
                  <c:v>0.206011131281613</c:v>
                </c:pt>
                <c:pt idx="48">
                  <c:v>0.209080586340797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Selskapsobligasjoner!$GB$177:$GB$226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 formatCode="0.00E+00">
                  <c:v>6.08540995372664E-15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Selskapsobligasjoner!$GC$176</c:f>
              <c:strCache>
                <c:ptCount val="1"/>
                <c:pt idx="0">
                  <c:v>Handel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Selskapsobligasjoner!$FX$177:$FX$226</c:f>
              <c:numCache>
                <c:formatCode>General</c:formatCode>
                <c:ptCount val="50"/>
                <c:pt idx="0">
                  <c:v>0.0617467434999998</c:v>
                </c:pt>
                <c:pt idx="1">
                  <c:v>0.0648161985591816</c:v>
                </c:pt>
                <c:pt idx="2">
                  <c:v>0.0678856536183638</c:v>
                </c:pt>
                <c:pt idx="3">
                  <c:v>0.070955108677546</c:v>
                </c:pt>
                <c:pt idx="4">
                  <c:v>0.0740245637367282</c:v>
                </c:pt>
                <c:pt idx="5">
                  <c:v>0.0770940187959104</c:v>
                </c:pt>
                <c:pt idx="6">
                  <c:v>0.0801634738550927</c:v>
                </c:pt>
                <c:pt idx="7">
                  <c:v>0.0832329289142749</c:v>
                </c:pt>
                <c:pt idx="8">
                  <c:v>0.086302383973457</c:v>
                </c:pt>
                <c:pt idx="9">
                  <c:v>0.0893718390326392</c:v>
                </c:pt>
                <c:pt idx="10">
                  <c:v>0.0924412940918215</c:v>
                </c:pt>
                <c:pt idx="11">
                  <c:v>0.0955107491510037</c:v>
                </c:pt>
                <c:pt idx="12">
                  <c:v>0.0985802042101859</c:v>
                </c:pt>
                <c:pt idx="13">
                  <c:v>0.101649659269368</c:v>
                </c:pt>
                <c:pt idx="14">
                  <c:v>0.10471911432855</c:v>
                </c:pt>
                <c:pt idx="15">
                  <c:v>0.107788569387733</c:v>
                </c:pt>
                <c:pt idx="16">
                  <c:v>0.110858024446915</c:v>
                </c:pt>
                <c:pt idx="17">
                  <c:v>0.113927479506097</c:v>
                </c:pt>
                <c:pt idx="18">
                  <c:v>0.116996934565279</c:v>
                </c:pt>
                <c:pt idx="19">
                  <c:v>0.120066389624462</c:v>
                </c:pt>
                <c:pt idx="20">
                  <c:v>0.123135844683644</c:v>
                </c:pt>
                <c:pt idx="21">
                  <c:v>0.126205299742826</c:v>
                </c:pt>
                <c:pt idx="22">
                  <c:v>0.129274754802008</c:v>
                </c:pt>
                <c:pt idx="23">
                  <c:v>0.13234420986119</c:v>
                </c:pt>
                <c:pt idx="24">
                  <c:v>0.135413664920399</c:v>
                </c:pt>
                <c:pt idx="25">
                  <c:v>0.138483119979575</c:v>
                </c:pt>
                <c:pt idx="26">
                  <c:v>0.141552575038765</c:v>
                </c:pt>
                <c:pt idx="27">
                  <c:v>0.144622030097949</c:v>
                </c:pt>
                <c:pt idx="28">
                  <c:v>0.147691485157132</c:v>
                </c:pt>
                <c:pt idx="29">
                  <c:v>0.150760940216315</c:v>
                </c:pt>
                <c:pt idx="30">
                  <c:v>0.153830395275498</c:v>
                </c:pt>
                <c:pt idx="31">
                  <c:v>0.156899850334682</c:v>
                </c:pt>
                <c:pt idx="32">
                  <c:v>0.159969305393865</c:v>
                </c:pt>
                <c:pt idx="33">
                  <c:v>0.163038760453049</c:v>
                </c:pt>
                <c:pt idx="34">
                  <c:v>0.166108215512232</c:v>
                </c:pt>
                <c:pt idx="35">
                  <c:v>0.169177670571414</c:v>
                </c:pt>
                <c:pt idx="36">
                  <c:v>0.172247125630598</c:v>
                </c:pt>
                <c:pt idx="37">
                  <c:v>0.175316580689781</c:v>
                </c:pt>
                <c:pt idx="38">
                  <c:v>0.178386035748964</c:v>
                </c:pt>
                <c:pt idx="39">
                  <c:v>0.181455490808148</c:v>
                </c:pt>
                <c:pt idx="40">
                  <c:v>0.184524945867331</c:v>
                </c:pt>
                <c:pt idx="41">
                  <c:v>0.187594400926514</c:v>
                </c:pt>
                <c:pt idx="42">
                  <c:v>0.190663855985697</c:v>
                </c:pt>
                <c:pt idx="43">
                  <c:v>0.19373331104488</c:v>
                </c:pt>
                <c:pt idx="44">
                  <c:v>0.196802766104064</c:v>
                </c:pt>
                <c:pt idx="45">
                  <c:v>0.199872221163247</c:v>
                </c:pt>
                <c:pt idx="46">
                  <c:v>0.20294167622243</c:v>
                </c:pt>
                <c:pt idx="47">
                  <c:v>0.206011131281613</c:v>
                </c:pt>
                <c:pt idx="48">
                  <c:v>0.209080586340797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Selskapsobligasjoner!$GC$177:$GC$226</c:f>
              <c:numCache>
                <c:formatCode>General</c:formatCode>
                <c:ptCount val="50"/>
                <c:pt idx="0" formatCode="0.00E+00">
                  <c:v>5.3776427755281E-16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5"/>
          <c:order val="5"/>
          <c:tx>
            <c:strRef>
              <c:f>Selskapsobligasjoner!$GD$176</c:f>
              <c:strCache>
                <c:ptCount val="1"/>
                <c:pt idx="0">
                  <c:v>Kontor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Selskapsobligasjoner!$FX$177:$FX$226</c:f>
              <c:numCache>
                <c:formatCode>General</c:formatCode>
                <c:ptCount val="50"/>
                <c:pt idx="0">
                  <c:v>0.0617467434999998</c:v>
                </c:pt>
                <c:pt idx="1">
                  <c:v>0.0648161985591816</c:v>
                </c:pt>
                <c:pt idx="2">
                  <c:v>0.0678856536183638</c:v>
                </c:pt>
                <c:pt idx="3">
                  <c:v>0.070955108677546</c:v>
                </c:pt>
                <c:pt idx="4">
                  <c:v>0.0740245637367282</c:v>
                </c:pt>
                <c:pt idx="5">
                  <c:v>0.0770940187959104</c:v>
                </c:pt>
                <c:pt idx="6">
                  <c:v>0.0801634738550927</c:v>
                </c:pt>
                <c:pt idx="7">
                  <c:v>0.0832329289142749</c:v>
                </c:pt>
                <c:pt idx="8">
                  <c:v>0.086302383973457</c:v>
                </c:pt>
                <c:pt idx="9">
                  <c:v>0.0893718390326392</c:v>
                </c:pt>
                <c:pt idx="10">
                  <c:v>0.0924412940918215</c:v>
                </c:pt>
                <c:pt idx="11">
                  <c:v>0.0955107491510037</c:v>
                </c:pt>
                <c:pt idx="12">
                  <c:v>0.0985802042101859</c:v>
                </c:pt>
                <c:pt idx="13">
                  <c:v>0.101649659269368</c:v>
                </c:pt>
                <c:pt idx="14">
                  <c:v>0.10471911432855</c:v>
                </c:pt>
                <c:pt idx="15">
                  <c:v>0.107788569387733</c:v>
                </c:pt>
                <c:pt idx="16">
                  <c:v>0.110858024446915</c:v>
                </c:pt>
                <c:pt idx="17">
                  <c:v>0.113927479506097</c:v>
                </c:pt>
                <c:pt idx="18">
                  <c:v>0.116996934565279</c:v>
                </c:pt>
                <c:pt idx="19">
                  <c:v>0.120066389624462</c:v>
                </c:pt>
                <c:pt idx="20">
                  <c:v>0.123135844683644</c:v>
                </c:pt>
                <c:pt idx="21">
                  <c:v>0.126205299742826</c:v>
                </c:pt>
                <c:pt idx="22">
                  <c:v>0.129274754802008</c:v>
                </c:pt>
                <c:pt idx="23">
                  <c:v>0.13234420986119</c:v>
                </c:pt>
                <c:pt idx="24">
                  <c:v>0.135413664920399</c:v>
                </c:pt>
                <c:pt idx="25">
                  <c:v>0.138483119979575</c:v>
                </c:pt>
                <c:pt idx="26">
                  <c:v>0.141552575038765</c:v>
                </c:pt>
                <c:pt idx="27">
                  <c:v>0.144622030097949</c:v>
                </c:pt>
                <c:pt idx="28">
                  <c:v>0.147691485157132</c:v>
                </c:pt>
                <c:pt idx="29">
                  <c:v>0.150760940216315</c:v>
                </c:pt>
                <c:pt idx="30">
                  <c:v>0.153830395275498</c:v>
                </c:pt>
                <c:pt idx="31">
                  <c:v>0.156899850334682</c:v>
                </c:pt>
                <c:pt idx="32">
                  <c:v>0.159969305393865</c:v>
                </c:pt>
                <c:pt idx="33">
                  <c:v>0.163038760453049</c:v>
                </c:pt>
                <c:pt idx="34">
                  <c:v>0.166108215512232</c:v>
                </c:pt>
                <c:pt idx="35">
                  <c:v>0.169177670571414</c:v>
                </c:pt>
                <c:pt idx="36">
                  <c:v>0.172247125630598</c:v>
                </c:pt>
                <c:pt idx="37">
                  <c:v>0.175316580689781</c:v>
                </c:pt>
                <c:pt idx="38">
                  <c:v>0.178386035748964</c:v>
                </c:pt>
                <c:pt idx="39">
                  <c:v>0.181455490808148</c:v>
                </c:pt>
                <c:pt idx="40">
                  <c:v>0.184524945867331</c:v>
                </c:pt>
                <c:pt idx="41">
                  <c:v>0.187594400926514</c:v>
                </c:pt>
                <c:pt idx="42">
                  <c:v>0.190663855985697</c:v>
                </c:pt>
                <c:pt idx="43">
                  <c:v>0.19373331104488</c:v>
                </c:pt>
                <c:pt idx="44">
                  <c:v>0.196802766104064</c:v>
                </c:pt>
                <c:pt idx="45">
                  <c:v>0.199872221163247</c:v>
                </c:pt>
                <c:pt idx="46">
                  <c:v>0.20294167622243</c:v>
                </c:pt>
                <c:pt idx="47">
                  <c:v>0.206011131281613</c:v>
                </c:pt>
                <c:pt idx="48">
                  <c:v>0.209080586340797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Selskapsobligasjoner!$GD$177:$GD$226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6"/>
          <c:order val="6"/>
          <c:tx>
            <c:strRef>
              <c:f>Selskapsobligasjoner!$GE$176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Selskapsobligasjoner!$FX$177:$FX$226</c:f>
              <c:numCache>
                <c:formatCode>General</c:formatCode>
                <c:ptCount val="50"/>
                <c:pt idx="0">
                  <c:v>0.0617467434999998</c:v>
                </c:pt>
                <c:pt idx="1">
                  <c:v>0.0648161985591816</c:v>
                </c:pt>
                <c:pt idx="2">
                  <c:v>0.0678856536183638</c:v>
                </c:pt>
                <c:pt idx="3">
                  <c:v>0.070955108677546</c:v>
                </c:pt>
                <c:pt idx="4">
                  <c:v>0.0740245637367282</c:v>
                </c:pt>
                <c:pt idx="5">
                  <c:v>0.0770940187959104</c:v>
                </c:pt>
                <c:pt idx="6">
                  <c:v>0.0801634738550927</c:v>
                </c:pt>
                <c:pt idx="7">
                  <c:v>0.0832329289142749</c:v>
                </c:pt>
                <c:pt idx="8">
                  <c:v>0.086302383973457</c:v>
                </c:pt>
                <c:pt idx="9">
                  <c:v>0.0893718390326392</c:v>
                </c:pt>
                <c:pt idx="10">
                  <c:v>0.0924412940918215</c:v>
                </c:pt>
                <c:pt idx="11">
                  <c:v>0.0955107491510037</c:v>
                </c:pt>
                <c:pt idx="12">
                  <c:v>0.0985802042101859</c:v>
                </c:pt>
                <c:pt idx="13">
                  <c:v>0.101649659269368</c:v>
                </c:pt>
                <c:pt idx="14">
                  <c:v>0.10471911432855</c:v>
                </c:pt>
                <c:pt idx="15">
                  <c:v>0.107788569387733</c:v>
                </c:pt>
                <c:pt idx="16">
                  <c:v>0.110858024446915</c:v>
                </c:pt>
                <c:pt idx="17">
                  <c:v>0.113927479506097</c:v>
                </c:pt>
                <c:pt idx="18">
                  <c:v>0.116996934565279</c:v>
                </c:pt>
                <c:pt idx="19">
                  <c:v>0.120066389624462</c:v>
                </c:pt>
                <c:pt idx="20">
                  <c:v>0.123135844683644</c:v>
                </c:pt>
                <c:pt idx="21">
                  <c:v>0.126205299742826</c:v>
                </c:pt>
                <c:pt idx="22">
                  <c:v>0.129274754802008</c:v>
                </c:pt>
                <c:pt idx="23">
                  <c:v>0.13234420986119</c:v>
                </c:pt>
                <c:pt idx="24">
                  <c:v>0.135413664920399</c:v>
                </c:pt>
                <c:pt idx="25">
                  <c:v>0.138483119979575</c:v>
                </c:pt>
                <c:pt idx="26">
                  <c:v>0.141552575038765</c:v>
                </c:pt>
                <c:pt idx="27">
                  <c:v>0.144622030097949</c:v>
                </c:pt>
                <c:pt idx="28">
                  <c:v>0.147691485157132</c:v>
                </c:pt>
                <c:pt idx="29">
                  <c:v>0.150760940216315</c:v>
                </c:pt>
                <c:pt idx="30">
                  <c:v>0.153830395275498</c:v>
                </c:pt>
                <c:pt idx="31">
                  <c:v>0.156899850334682</c:v>
                </c:pt>
                <c:pt idx="32">
                  <c:v>0.159969305393865</c:v>
                </c:pt>
                <c:pt idx="33">
                  <c:v>0.163038760453049</c:v>
                </c:pt>
                <c:pt idx="34">
                  <c:v>0.166108215512232</c:v>
                </c:pt>
                <c:pt idx="35">
                  <c:v>0.169177670571414</c:v>
                </c:pt>
                <c:pt idx="36">
                  <c:v>0.172247125630598</c:v>
                </c:pt>
                <c:pt idx="37">
                  <c:v>0.175316580689781</c:v>
                </c:pt>
                <c:pt idx="38">
                  <c:v>0.178386035748964</c:v>
                </c:pt>
                <c:pt idx="39">
                  <c:v>0.181455490808148</c:v>
                </c:pt>
                <c:pt idx="40">
                  <c:v>0.184524945867331</c:v>
                </c:pt>
                <c:pt idx="41">
                  <c:v>0.187594400926514</c:v>
                </c:pt>
                <c:pt idx="42">
                  <c:v>0.190663855985697</c:v>
                </c:pt>
                <c:pt idx="43">
                  <c:v>0.19373331104488</c:v>
                </c:pt>
                <c:pt idx="44">
                  <c:v>0.196802766104064</c:v>
                </c:pt>
                <c:pt idx="45">
                  <c:v>0.199872221163247</c:v>
                </c:pt>
                <c:pt idx="46">
                  <c:v>0.20294167622243</c:v>
                </c:pt>
                <c:pt idx="47">
                  <c:v>0.206011131281613</c:v>
                </c:pt>
                <c:pt idx="48">
                  <c:v>0.209080586340797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Selskapsobligasjoner!$GE$177:$GE$226</c:f>
              <c:numCache>
                <c:formatCode>0.00E+00</c:formatCode>
                <c:ptCount val="50"/>
                <c:pt idx="0" formatCode="General">
                  <c:v>0.0</c:v>
                </c:pt>
                <c:pt idx="1">
                  <c:v>2.06757354292986E-15</c:v>
                </c:pt>
                <c:pt idx="2">
                  <c:v>3.22983827183432E-15</c:v>
                </c:pt>
                <c:pt idx="3">
                  <c:v>4.39535560725624E-15</c:v>
                </c:pt>
                <c:pt idx="4">
                  <c:v>5.56282450658863E-15</c:v>
                </c:pt>
                <c:pt idx="5">
                  <c:v>6.72985972505202E-15</c:v>
                </c:pt>
                <c:pt idx="6">
                  <c:v>7.89385917743246E-15</c:v>
                </c:pt>
                <c:pt idx="7">
                  <c:v>9.05872599155089E-15</c:v>
                </c:pt>
                <c:pt idx="8">
                  <c:v>1.05158937113714E-14</c:v>
                </c:pt>
                <c:pt idx="9">
                  <c:v>1.17111181863194E-14</c:v>
                </c:pt>
                <c:pt idx="10">
                  <c:v>1.29098121082194E-14</c:v>
                </c:pt>
                <c:pt idx="11">
                  <c:v>1.41093733918574E-14</c:v>
                </c:pt>
                <c:pt idx="12">
                  <c:v>1.53071999520193E-14</c:v>
                </c:pt>
                <c:pt idx="13">
                  <c:v>1.60531310466894E-14</c:v>
                </c:pt>
                <c:pt idx="14">
                  <c:v>1.72865194381089E-14</c:v>
                </c:pt>
                <c:pt idx="15">
                  <c:v>1.84557230609173E-14</c:v>
                </c:pt>
                <c:pt idx="16">
                  <c:v>1.98296240538909E-14</c:v>
                </c:pt>
                <c:pt idx="17">
                  <c:v>2.09901540593194E-14</c:v>
                </c:pt>
                <c:pt idx="18">
                  <c:v>2.21749701934115E-14</c:v>
                </c:pt>
                <c:pt idx="19">
                  <c:v>2.33667252214076E-14</c:v>
                </c:pt>
                <c:pt idx="20">
                  <c:v>2.45480719085478E-14</c:v>
                </c:pt>
                <c:pt idx="21">
                  <c:v>2.57537047243517E-14</c:v>
                </c:pt>
                <c:pt idx="22">
                  <c:v>2.69402555819198E-14</c:v>
                </c:pt>
                <c:pt idx="23">
                  <c:v>2.81077244812522E-14</c:v>
                </c:pt>
                <c:pt idx="24">
                  <c:v>6.1929628092372E-16</c:v>
                </c:pt>
                <c:pt idx="25" formatCode="General">
                  <c:v>0.0</c:v>
                </c:pt>
                <c:pt idx="26">
                  <c:v>1.31492039479042E-15</c:v>
                </c:pt>
                <c:pt idx="27">
                  <c:v>1.24553145575135E-15</c:v>
                </c:pt>
                <c:pt idx="28">
                  <c:v>1.33573707650214E-15</c:v>
                </c:pt>
                <c:pt idx="29">
                  <c:v>1.50227053019592E-15</c:v>
                </c:pt>
                <c:pt idx="30">
                  <c:v>1.43288159115684E-15</c:v>
                </c:pt>
                <c:pt idx="31">
                  <c:v>1.56125112837913E-15</c:v>
                </c:pt>
                <c:pt idx="32">
                  <c:v>1.69655955950532E-15</c:v>
                </c:pt>
                <c:pt idx="33">
                  <c:v>7.06726344112951E-15</c:v>
                </c:pt>
                <c:pt idx="34">
                  <c:v>7.36216643204557E-15</c:v>
                </c:pt>
                <c:pt idx="35">
                  <c:v>5.08967867851595E-15</c:v>
                </c:pt>
                <c:pt idx="36">
                  <c:v>5.21457876878628E-15</c:v>
                </c:pt>
                <c:pt idx="37">
                  <c:v>5.45744005542304E-15</c:v>
                </c:pt>
                <c:pt idx="38">
                  <c:v>5.6621374255883E-15</c:v>
                </c:pt>
                <c:pt idx="39">
                  <c:v>5.66907631949221E-15</c:v>
                </c:pt>
                <c:pt idx="40">
                  <c:v>5.88765147746528E-15</c:v>
                </c:pt>
                <c:pt idx="41">
                  <c:v>6.47398801234544E-15</c:v>
                </c:pt>
                <c:pt idx="42">
                  <c:v>6.59541865566382E-15</c:v>
                </c:pt>
                <c:pt idx="43">
                  <c:v>6.80011602582908E-15</c:v>
                </c:pt>
                <c:pt idx="44">
                  <c:v>6.92501611609941E-15</c:v>
                </c:pt>
                <c:pt idx="45">
                  <c:v>7.09154956979319E-15</c:v>
                </c:pt>
                <c:pt idx="46">
                  <c:v>7.31706362167017E-15</c:v>
                </c:pt>
                <c:pt idx="47">
                  <c:v>7.54951656745106E-15</c:v>
                </c:pt>
                <c:pt idx="48">
                  <c:v>7.63625274124991E-15</c:v>
                </c:pt>
                <c:pt idx="49" formatCode="General">
                  <c:v>0.0</c:v>
                </c:pt>
              </c:numCache>
            </c:numRef>
          </c:val>
        </c:ser>
        <c:ser>
          <c:idx val="7"/>
          <c:order val="7"/>
          <c:tx>
            <c:strRef>
              <c:f>Selskapsobligasjoner!$GF$176</c:f>
              <c:strCache>
                <c:ptCount val="1"/>
                <c:pt idx="0">
                  <c:v>Andre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Selskapsobligasjoner!$FX$177:$FX$226</c:f>
              <c:numCache>
                <c:formatCode>General</c:formatCode>
                <c:ptCount val="50"/>
                <c:pt idx="0">
                  <c:v>0.0617467434999998</c:v>
                </c:pt>
                <c:pt idx="1">
                  <c:v>0.0648161985591816</c:v>
                </c:pt>
                <c:pt idx="2">
                  <c:v>0.0678856536183638</c:v>
                </c:pt>
                <c:pt idx="3">
                  <c:v>0.070955108677546</c:v>
                </c:pt>
                <c:pt idx="4">
                  <c:v>0.0740245637367282</c:v>
                </c:pt>
                <c:pt idx="5">
                  <c:v>0.0770940187959104</c:v>
                </c:pt>
                <c:pt idx="6">
                  <c:v>0.0801634738550927</c:v>
                </c:pt>
                <c:pt idx="7">
                  <c:v>0.0832329289142749</c:v>
                </c:pt>
                <c:pt idx="8">
                  <c:v>0.086302383973457</c:v>
                </c:pt>
                <c:pt idx="9">
                  <c:v>0.0893718390326392</c:v>
                </c:pt>
                <c:pt idx="10">
                  <c:v>0.0924412940918215</c:v>
                </c:pt>
                <c:pt idx="11">
                  <c:v>0.0955107491510037</c:v>
                </c:pt>
                <c:pt idx="12">
                  <c:v>0.0985802042101859</c:v>
                </c:pt>
                <c:pt idx="13">
                  <c:v>0.101649659269368</c:v>
                </c:pt>
                <c:pt idx="14">
                  <c:v>0.10471911432855</c:v>
                </c:pt>
                <c:pt idx="15">
                  <c:v>0.107788569387733</c:v>
                </c:pt>
                <c:pt idx="16">
                  <c:v>0.110858024446915</c:v>
                </c:pt>
                <c:pt idx="17">
                  <c:v>0.113927479506097</c:v>
                </c:pt>
                <c:pt idx="18">
                  <c:v>0.116996934565279</c:v>
                </c:pt>
                <c:pt idx="19">
                  <c:v>0.120066389624462</c:v>
                </c:pt>
                <c:pt idx="20">
                  <c:v>0.123135844683644</c:v>
                </c:pt>
                <c:pt idx="21">
                  <c:v>0.126205299742826</c:v>
                </c:pt>
                <c:pt idx="22">
                  <c:v>0.129274754802008</c:v>
                </c:pt>
                <c:pt idx="23">
                  <c:v>0.13234420986119</c:v>
                </c:pt>
                <c:pt idx="24">
                  <c:v>0.135413664920399</c:v>
                </c:pt>
                <c:pt idx="25">
                  <c:v>0.138483119979575</c:v>
                </c:pt>
                <c:pt idx="26">
                  <c:v>0.141552575038765</c:v>
                </c:pt>
                <c:pt idx="27">
                  <c:v>0.144622030097949</c:v>
                </c:pt>
                <c:pt idx="28">
                  <c:v>0.147691485157132</c:v>
                </c:pt>
                <c:pt idx="29">
                  <c:v>0.150760940216315</c:v>
                </c:pt>
                <c:pt idx="30">
                  <c:v>0.153830395275498</c:v>
                </c:pt>
                <c:pt idx="31">
                  <c:v>0.156899850334682</c:v>
                </c:pt>
                <c:pt idx="32">
                  <c:v>0.159969305393865</c:v>
                </c:pt>
                <c:pt idx="33">
                  <c:v>0.163038760453049</c:v>
                </c:pt>
                <c:pt idx="34">
                  <c:v>0.166108215512232</c:v>
                </c:pt>
                <c:pt idx="35">
                  <c:v>0.169177670571414</c:v>
                </c:pt>
                <c:pt idx="36">
                  <c:v>0.172247125630598</c:v>
                </c:pt>
                <c:pt idx="37">
                  <c:v>0.175316580689781</c:v>
                </c:pt>
                <c:pt idx="38">
                  <c:v>0.178386035748964</c:v>
                </c:pt>
                <c:pt idx="39">
                  <c:v>0.181455490808148</c:v>
                </c:pt>
                <c:pt idx="40">
                  <c:v>0.184524945867331</c:v>
                </c:pt>
                <c:pt idx="41">
                  <c:v>0.187594400926514</c:v>
                </c:pt>
                <c:pt idx="42">
                  <c:v>0.190663855985697</c:v>
                </c:pt>
                <c:pt idx="43">
                  <c:v>0.19373331104488</c:v>
                </c:pt>
                <c:pt idx="44">
                  <c:v>0.196802766104064</c:v>
                </c:pt>
                <c:pt idx="45">
                  <c:v>0.199872221163247</c:v>
                </c:pt>
                <c:pt idx="46">
                  <c:v>0.20294167622243</c:v>
                </c:pt>
                <c:pt idx="47">
                  <c:v>0.206011131281613</c:v>
                </c:pt>
                <c:pt idx="48">
                  <c:v>0.209080586340797</c:v>
                </c:pt>
                <c:pt idx="49">
                  <c:v>0.2121500414</c:v>
                </c:pt>
              </c:numCache>
            </c:numRef>
          </c:cat>
          <c:val>
            <c:numRef>
              <c:f>Selskapsobligasjoner!$GF$177:$GF$226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2134828640"/>
        <c:axId val="-2139025904"/>
      </c:barChart>
      <c:catAx>
        <c:axId val="-2134828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Avkastning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39025904"/>
        <c:crosses val="autoZero"/>
        <c:auto val="1"/>
        <c:lblAlgn val="ctr"/>
        <c:lblOffset val="100"/>
        <c:tickLblSkip val="7"/>
        <c:noMultiLvlLbl val="0"/>
      </c:catAx>
      <c:valAx>
        <c:axId val="-21390259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Andel av porteføljen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34828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'Sverige i NOK'!$N$68</c:f>
              <c:strCache>
                <c:ptCount val="1"/>
                <c:pt idx="0">
                  <c:v>Retail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'Sverige i NOK'!$M$69:$M$80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'Sverige i NOK'!$N$69:$N$80</c:f>
              <c:numCache>
                <c:formatCode>0.000</c:formatCode>
                <c:ptCount val="12"/>
                <c:pt idx="0">
                  <c:v>-0.306187541921013</c:v>
                </c:pt>
                <c:pt idx="1">
                  <c:v>-0.0607373870948315</c:v>
                </c:pt>
                <c:pt idx="2">
                  <c:v>0.71970619055377</c:v>
                </c:pt>
                <c:pt idx="3">
                  <c:v>-0.1821512106396</c:v>
                </c:pt>
                <c:pt idx="4">
                  <c:v>0.0581606957552131</c:v>
                </c:pt>
                <c:pt idx="5">
                  <c:v>0.5935472454782</c:v>
                </c:pt>
                <c:pt idx="6">
                  <c:v>-0.247571530182361</c:v>
                </c:pt>
                <c:pt idx="7">
                  <c:v>0.0128706272866829</c:v>
                </c:pt>
                <c:pt idx="8">
                  <c:v>-0.386843027673601</c:v>
                </c:pt>
                <c:pt idx="9">
                  <c:v>0.621199504060149</c:v>
                </c:pt>
                <c:pt idx="10">
                  <c:v>0.0303674540869028</c:v>
                </c:pt>
                <c:pt idx="11">
                  <c:v>-0.0676050794002943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'Sverige i NOK'!$O$68</c:f>
              <c:strCache>
                <c:ptCount val="1"/>
                <c:pt idx="0">
                  <c:v>Office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'Sverige i NOK'!$M$69:$M$80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'Sverige i NOK'!$O$69:$O$80</c:f>
              <c:numCache>
                <c:formatCode>0.000</c:formatCode>
                <c:ptCount val="12"/>
                <c:pt idx="0">
                  <c:v>-0.549305366188007</c:v>
                </c:pt>
                <c:pt idx="1">
                  <c:v>-0.167114024530656</c:v>
                </c:pt>
                <c:pt idx="2">
                  <c:v>0.626698770713169</c:v>
                </c:pt>
                <c:pt idx="3">
                  <c:v>-0.154565765768488</c:v>
                </c:pt>
                <c:pt idx="4">
                  <c:v>-0.013008368449336</c:v>
                </c:pt>
                <c:pt idx="5">
                  <c:v>0.588148965652664</c:v>
                </c:pt>
                <c:pt idx="6">
                  <c:v>-0.248808152961371</c:v>
                </c:pt>
                <c:pt idx="7">
                  <c:v>0.057031711786703</c:v>
                </c:pt>
                <c:pt idx="8">
                  <c:v>-0.424026203142752</c:v>
                </c:pt>
                <c:pt idx="9">
                  <c:v>0.690320753655539</c:v>
                </c:pt>
                <c:pt idx="10">
                  <c:v>-0.00532994329907235</c:v>
                </c:pt>
                <c:pt idx="11">
                  <c:v>-0.0482799163788368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'Sverige i NOK'!$P$68</c:f>
              <c:strCache>
                <c:ptCount val="1"/>
                <c:pt idx="0">
                  <c:v>Industrial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'Sverige i NOK'!$M$69:$M$80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'Sverige i NOK'!$P$69:$P$80</c:f>
              <c:numCache>
                <c:formatCode>0.000</c:formatCode>
                <c:ptCount val="12"/>
                <c:pt idx="0">
                  <c:v>-0.403755420597032</c:v>
                </c:pt>
                <c:pt idx="1">
                  <c:v>-0.0389537236555391</c:v>
                </c:pt>
                <c:pt idx="2">
                  <c:v>0.702617056080732</c:v>
                </c:pt>
                <c:pt idx="3">
                  <c:v>-0.22880825297244</c:v>
                </c:pt>
                <c:pt idx="4">
                  <c:v>0.0241454482910177</c:v>
                </c:pt>
                <c:pt idx="5">
                  <c:v>0.79446049810725</c:v>
                </c:pt>
                <c:pt idx="6">
                  <c:v>-0.40800204896216</c:v>
                </c:pt>
                <c:pt idx="7">
                  <c:v>0.164621136533899</c:v>
                </c:pt>
                <c:pt idx="8">
                  <c:v>-0.466228926778668</c:v>
                </c:pt>
                <c:pt idx="9">
                  <c:v>0.517165069188983</c:v>
                </c:pt>
                <c:pt idx="10">
                  <c:v>0.0770911310760933</c:v>
                </c:pt>
                <c:pt idx="11">
                  <c:v>-0.0794716841296258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'Sverige i NOK'!$Q$68</c:f>
              <c:strCache>
                <c:ptCount val="1"/>
                <c:pt idx="0">
                  <c:v>Residential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'Sverige i NOK'!$M$69:$M$80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'Sverige i NOK'!$Q$69:$Q$80</c:f>
              <c:numCache>
                <c:formatCode>0.000</c:formatCode>
                <c:ptCount val="12"/>
                <c:pt idx="0">
                  <c:v>-0.27158729845829</c:v>
                </c:pt>
                <c:pt idx="1">
                  <c:v>-0.0310486006952145</c:v>
                </c:pt>
                <c:pt idx="2">
                  <c:v>0.807867034893386</c:v>
                </c:pt>
                <c:pt idx="3">
                  <c:v>-0.157846033521537</c:v>
                </c:pt>
                <c:pt idx="4">
                  <c:v>-0.0366294774618388</c:v>
                </c:pt>
                <c:pt idx="5">
                  <c:v>0.572986701694254</c:v>
                </c:pt>
                <c:pt idx="6">
                  <c:v>-0.339821957051754</c:v>
                </c:pt>
                <c:pt idx="7">
                  <c:v>0.107931651958991</c:v>
                </c:pt>
                <c:pt idx="8">
                  <c:v>-0.141919217749404</c:v>
                </c:pt>
                <c:pt idx="9">
                  <c:v>0.490489326606908</c:v>
                </c:pt>
                <c:pt idx="10">
                  <c:v>-0.0579972763986287</c:v>
                </c:pt>
                <c:pt idx="11">
                  <c:v>-0.0142358871309478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'Sverige i NOK'!$R$68</c:f>
              <c:strCache>
                <c:ptCount val="1"/>
                <c:pt idx="0">
                  <c:v>Other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'Sverige i NOK'!$M$69:$M$80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'Sverige i NOK'!$R$69:$R$80</c:f>
              <c:numCache>
                <c:formatCode>0.000</c:formatCode>
                <c:ptCount val="12"/>
                <c:pt idx="0">
                  <c:v>-0.348985010359799</c:v>
                </c:pt>
                <c:pt idx="1">
                  <c:v>-0.0678670462895389</c:v>
                </c:pt>
                <c:pt idx="2">
                  <c:v>0.695785570284169</c:v>
                </c:pt>
                <c:pt idx="3">
                  <c:v>-0.239264093087148</c:v>
                </c:pt>
                <c:pt idx="4">
                  <c:v>0.0193177604464523</c:v>
                </c:pt>
                <c:pt idx="5">
                  <c:v>0.702341012344383</c:v>
                </c:pt>
                <c:pt idx="6">
                  <c:v>-0.366227022565615</c:v>
                </c:pt>
                <c:pt idx="7">
                  <c:v>0.090012506549233</c:v>
                </c:pt>
                <c:pt idx="8">
                  <c:v>-0.403010569427898</c:v>
                </c:pt>
                <c:pt idx="9">
                  <c:v>0.751856230626286</c:v>
                </c:pt>
                <c:pt idx="10">
                  <c:v>-0.0901946356320402</c:v>
                </c:pt>
                <c:pt idx="11">
                  <c:v>-0.0390488849974621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'Sverige i NOK'!$S$68</c:f>
              <c:strCache>
                <c:ptCount val="1"/>
                <c:pt idx="0">
                  <c:v>All Property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'Sverige i NOK'!$M$69:$M$80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'Sverige i NOK'!$S$69:$S$80</c:f>
              <c:numCache>
                <c:formatCode>0.000</c:formatCode>
                <c:ptCount val="12"/>
                <c:pt idx="0">
                  <c:v>-0.476577468562942</c:v>
                </c:pt>
                <c:pt idx="1">
                  <c:v>-0.130448484283874</c:v>
                </c:pt>
                <c:pt idx="2">
                  <c:v>0.667108503036105</c:v>
                </c:pt>
                <c:pt idx="3">
                  <c:v>-0.165043510517195</c:v>
                </c:pt>
                <c:pt idx="4">
                  <c:v>-0.00411216240695095</c:v>
                </c:pt>
                <c:pt idx="5">
                  <c:v>0.592831418621118</c:v>
                </c:pt>
                <c:pt idx="6">
                  <c:v>-0.264372428460207</c:v>
                </c:pt>
                <c:pt idx="7">
                  <c:v>0.0593643293032849</c:v>
                </c:pt>
                <c:pt idx="8">
                  <c:v>-0.389935758293371</c:v>
                </c:pt>
                <c:pt idx="9">
                  <c:v>0.65616248016966</c:v>
                </c:pt>
                <c:pt idx="10">
                  <c:v>-0.00588297505467079</c:v>
                </c:pt>
                <c:pt idx="11">
                  <c:v>-0.0485701807173061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4390928"/>
        <c:axId val="2134394400"/>
      </c:scatterChart>
      <c:valAx>
        <c:axId val="2134390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4394400"/>
        <c:crosses val="autoZero"/>
        <c:crossBetween val="midCat"/>
      </c:valAx>
      <c:valAx>
        <c:axId val="213439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4390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'Danmark i NOK'!$E$64</c:f>
              <c:strCache>
                <c:ptCount val="1"/>
                <c:pt idx="0">
                  <c:v>Retail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'Danmark i NOK'!$D$65:$D$76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'Danmark i NOK'!$E$65:$E$76</c:f>
              <c:numCache>
                <c:formatCode>0.000</c:formatCode>
                <c:ptCount val="12"/>
                <c:pt idx="0">
                  <c:v>0.0309543242385784</c:v>
                </c:pt>
                <c:pt idx="1">
                  <c:v>-0.0776300459860141</c:v>
                </c:pt>
                <c:pt idx="2">
                  <c:v>0.386964322884204</c:v>
                </c:pt>
                <c:pt idx="3">
                  <c:v>0.0258677006363796</c:v>
                </c:pt>
                <c:pt idx="4">
                  <c:v>0.0286138586726864</c:v>
                </c:pt>
                <c:pt idx="5">
                  <c:v>0.20993967389517</c:v>
                </c:pt>
                <c:pt idx="6">
                  <c:v>0.0532066408724772</c:v>
                </c:pt>
                <c:pt idx="7">
                  <c:v>0.572205528693208</c:v>
                </c:pt>
                <c:pt idx="8">
                  <c:v>-0.254046141970086</c:v>
                </c:pt>
                <c:pt idx="9">
                  <c:v>-0.0813155965572748</c:v>
                </c:pt>
                <c:pt idx="10">
                  <c:v>0.0510931595957671</c:v>
                </c:pt>
                <c:pt idx="11">
                  <c:v>-0.0692732338926171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'Danmark i NOK'!$F$64</c:f>
              <c:strCache>
                <c:ptCount val="1"/>
                <c:pt idx="0">
                  <c:v>Office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'Danmark i NOK'!$D$65:$D$76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'Danmark i NOK'!$F$65:$F$76</c:f>
              <c:numCache>
                <c:formatCode>0.000</c:formatCode>
                <c:ptCount val="12"/>
                <c:pt idx="0">
                  <c:v>0.046906303480783</c:v>
                </c:pt>
                <c:pt idx="1">
                  <c:v>-0.103210806909091</c:v>
                </c:pt>
                <c:pt idx="2">
                  <c:v>0.375930090599857</c:v>
                </c:pt>
                <c:pt idx="3">
                  <c:v>0.00446663845677888</c:v>
                </c:pt>
                <c:pt idx="4">
                  <c:v>0.0480346575349889</c:v>
                </c:pt>
                <c:pt idx="5">
                  <c:v>0.220625501121181</c:v>
                </c:pt>
                <c:pt idx="6">
                  <c:v>0.0348058161372067</c:v>
                </c:pt>
                <c:pt idx="7">
                  <c:v>0.526020843896955</c:v>
                </c:pt>
                <c:pt idx="8">
                  <c:v>-0.276579827836531</c:v>
                </c:pt>
                <c:pt idx="9">
                  <c:v>-0.0665423610837881</c:v>
                </c:pt>
                <c:pt idx="10">
                  <c:v>0.0338385646868147</c:v>
                </c:pt>
                <c:pt idx="11">
                  <c:v>-0.084614702348993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'Danmark i NOK'!$G$64</c:f>
              <c:strCache>
                <c:ptCount val="1"/>
                <c:pt idx="0">
                  <c:v>Industrial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'Danmark i NOK'!$D$65:$D$76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'Danmark i NOK'!$G$65:$G$76</c:f>
              <c:numCache>
                <c:formatCode>0.000</c:formatCode>
                <c:ptCount val="12"/>
                <c:pt idx="0">
                  <c:v>0.048615576051486</c:v>
                </c:pt>
                <c:pt idx="1">
                  <c:v>-0.0963495918321679</c:v>
                </c:pt>
                <c:pt idx="2">
                  <c:v>0.364638329137387</c:v>
                </c:pt>
                <c:pt idx="3">
                  <c:v>0.0305561238288844</c:v>
                </c:pt>
                <c:pt idx="4">
                  <c:v>-0.017158740920993</c:v>
                </c:pt>
                <c:pt idx="5">
                  <c:v>0.229421549836494</c:v>
                </c:pt>
                <c:pt idx="6">
                  <c:v>0.0250958075391436</c:v>
                </c:pt>
                <c:pt idx="7">
                  <c:v>0.535679189489462</c:v>
                </c:pt>
                <c:pt idx="8">
                  <c:v>-0.289704773780027</c:v>
                </c:pt>
                <c:pt idx="9">
                  <c:v>-0.0767272804435306</c:v>
                </c:pt>
                <c:pt idx="10">
                  <c:v>0.0403004115740299</c:v>
                </c:pt>
                <c:pt idx="11">
                  <c:v>-0.102448018456376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'Danmark i NOK'!$H$64</c:f>
              <c:strCache>
                <c:ptCount val="1"/>
                <c:pt idx="0">
                  <c:v>Residential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'Danmark i NOK'!$D$65:$D$76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'Danmark i NOK'!$H$65:$H$76</c:f>
              <c:numCache>
                <c:formatCode>0.000</c:formatCode>
                <c:ptCount val="12"/>
                <c:pt idx="0">
                  <c:v>0.0838199607958661</c:v>
                </c:pt>
                <c:pt idx="1">
                  <c:v>-0.0433336751608391</c:v>
                </c:pt>
                <c:pt idx="2">
                  <c:v>0.426788012771158</c:v>
                </c:pt>
                <c:pt idx="3">
                  <c:v>0.0687500928053739</c:v>
                </c:pt>
                <c:pt idx="4">
                  <c:v>0.291155404478555</c:v>
                </c:pt>
                <c:pt idx="5">
                  <c:v>0.289247089675792</c:v>
                </c:pt>
                <c:pt idx="6">
                  <c:v>-0.0367126260295052</c:v>
                </c:pt>
                <c:pt idx="7">
                  <c:v>0.399195099466042</c:v>
                </c:pt>
                <c:pt idx="8">
                  <c:v>-0.328527557637105</c:v>
                </c:pt>
                <c:pt idx="9">
                  <c:v>-0.100033626468748</c:v>
                </c:pt>
                <c:pt idx="10">
                  <c:v>0.00594723920297444</c:v>
                </c:pt>
                <c:pt idx="11">
                  <c:v>-0.0522437852348991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'Danmark i NOK'!$I$64</c:f>
              <c:strCache>
                <c:ptCount val="1"/>
                <c:pt idx="0">
                  <c:v>Other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'Danmark i NOK'!$D$65:$D$76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'Danmark i NOK'!$I$65:$I$76</c:f>
              <c:numCache>
                <c:formatCode>0.000</c:formatCode>
                <c:ptCount val="12"/>
                <c:pt idx="0">
                  <c:v>0.0749081585387959</c:v>
                </c:pt>
                <c:pt idx="1">
                  <c:v>-0.0460987421818184</c:v>
                </c:pt>
                <c:pt idx="2">
                  <c:v>0.370029158040533</c:v>
                </c:pt>
                <c:pt idx="3">
                  <c:v>0.0366672450061868</c:v>
                </c:pt>
                <c:pt idx="4">
                  <c:v>0.0194380777155756</c:v>
                </c:pt>
                <c:pt idx="5">
                  <c:v>0.208616126955059</c:v>
                </c:pt>
                <c:pt idx="6">
                  <c:v>0.0541005235767945</c:v>
                </c:pt>
                <c:pt idx="7">
                  <c:v>0.583937434922716</c:v>
                </c:pt>
                <c:pt idx="8">
                  <c:v>-0.282065901155763</c:v>
                </c:pt>
                <c:pt idx="9">
                  <c:v>-0.0726928187963877</c:v>
                </c:pt>
                <c:pt idx="10">
                  <c:v>0.066745816283726</c:v>
                </c:pt>
                <c:pt idx="11">
                  <c:v>-0.0664925597315432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'Danmark i NOK'!$J$64</c:f>
              <c:strCache>
                <c:ptCount val="1"/>
                <c:pt idx="0">
                  <c:v>All Property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'Danmark i NOK'!$D$65:$D$76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'Danmark i NOK'!$J$65:$J$76</c:f>
              <c:numCache>
                <c:formatCode>0.000</c:formatCode>
                <c:ptCount val="12"/>
                <c:pt idx="0">
                  <c:v>0.0525505388868746</c:v>
                </c:pt>
                <c:pt idx="1">
                  <c:v>-0.0861925801958041</c:v>
                </c:pt>
                <c:pt idx="2">
                  <c:v>0.387956760831042</c:v>
                </c:pt>
                <c:pt idx="3">
                  <c:v>0.0230926858317128</c:v>
                </c:pt>
                <c:pt idx="4">
                  <c:v>0.102055960171558</c:v>
                </c:pt>
                <c:pt idx="5">
                  <c:v>0.233553853125292</c:v>
                </c:pt>
                <c:pt idx="6">
                  <c:v>0.0263422386641322</c:v>
                </c:pt>
                <c:pt idx="7">
                  <c:v>0.519838604889929</c:v>
                </c:pt>
                <c:pt idx="8">
                  <c:v>-0.277911008634234</c:v>
                </c:pt>
                <c:pt idx="9">
                  <c:v>-0.0743829894125013</c:v>
                </c:pt>
                <c:pt idx="10">
                  <c:v>0.0361014640099149</c:v>
                </c:pt>
                <c:pt idx="11">
                  <c:v>-0.077737745973154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8479632"/>
        <c:axId val="-2099689392"/>
      </c:scatterChart>
      <c:valAx>
        <c:axId val="-2098479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9689392"/>
        <c:crosses val="autoZero"/>
        <c:crossBetween val="midCat"/>
      </c:valAx>
      <c:valAx>
        <c:axId val="-209968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8479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'Portefølje Norge '!$C$16</c:f>
              <c:strCache>
                <c:ptCount val="1"/>
                <c:pt idx="0">
                  <c:v>OSLO SE OBX - TOT RETURN IND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'Portefølje Norge '!$B$17:$B$66</c:f>
              <c:numCache>
                <c:formatCode>[=0]0;[&gt;0]0.00</c:formatCode>
                <c:ptCount val="50"/>
                <c:pt idx="0">
                  <c:v>0.0617047634076699</c:v>
                </c:pt>
                <c:pt idx="1">
                  <c:v>0.0636052104622747</c:v>
                </c:pt>
                <c:pt idx="2">
                  <c:v>0.0655056575168795</c:v>
                </c:pt>
                <c:pt idx="3">
                  <c:v>0.0674061045714844</c:v>
                </c:pt>
                <c:pt idx="4">
                  <c:v>0.0693065516260893</c:v>
                </c:pt>
                <c:pt idx="5">
                  <c:v>0.0712069986806943</c:v>
                </c:pt>
                <c:pt idx="6">
                  <c:v>0.0731074457352994</c:v>
                </c:pt>
                <c:pt idx="7">
                  <c:v>0.0750078927899045</c:v>
                </c:pt>
                <c:pt idx="8">
                  <c:v>0.0769083398445097</c:v>
                </c:pt>
                <c:pt idx="9">
                  <c:v>0.0788087868991148</c:v>
                </c:pt>
                <c:pt idx="10">
                  <c:v>0.0807092339537198</c:v>
                </c:pt>
                <c:pt idx="11">
                  <c:v>0.0826096810083248</c:v>
                </c:pt>
                <c:pt idx="12">
                  <c:v>0.0845101280629299</c:v>
                </c:pt>
                <c:pt idx="13">
                  <c:v>0.0864105751175352</c:v>
                </c:pt>
                <c:pt idx="14">
                  <c:v>0.0883110221721402</c:v>
                </c:pt>
                <c:pt idx="15">
                  <c:v>0.0902114692267453</c:v>
                </c:pt>
                <c:pt idx="16">
                  <c:v>0.0921119162813504</c:v>
                </c:pt>
                <c:pt idx="17">
                  <c:v>0.0940123633359555</c:v>
                </c:pt>
                <c:pt idx="18">
                  <c:v>0.0959128103905606</c:v>
                </c:pt>
                <c:pt idx="19">
                  <c:v>0.0978132574451657</c:v>
                </c:pt>
                <c:pt idx="20">
                  <c:v>0.0997137044997709</c:v>
                </c:pt>
                <c:pt idx="21">
                  <c:v>0.101614151554376</c:v>
                </c:pt>
                <c:pt idx="22">
                  <c:v>0.103514598608981</c:v>
                </c:pt>
                <c:pt idx="23">
                  <c:v>0.105415045663586</c:v>
                </c:pt>
                <c:pt idx="24">
                  <c:v>0.107315492718191</c:v>
                </c:pt>
                <c:pt idx="25">
                  <c:v>0.109215939772796</c:v>
                </c:pt>
                <c:pt idx="26">
                  <c:v>0.111116386827401</c:v>
                </c:pt>
                <c:pt idx="27">
                  <c:v>0.113016833882006</c:v>
                </c:pt>
                <c:pt idx="28">
                  <c:v>0.114917280936612</c:v>
                </c:pt>
                <c:pt idx="29">
                  <c:v>0.116817727991217</c:v>
                </c:pt>
                <c:pt idx="30">
                  <c:v>0.118718175045822</c:v>
                </c:pt>
                <c:pt idx="31">
                  <c:v>0.120618622100427</c:v>
                </c:pt>
                <c:pt idx="32">
                  <c:v>0.122519069155032</c:v>
                </c:pt>
                <c:pt idx="33">
                  <c:v>0.124419516209637</c:v>
                </c:pt>
                <c:pt idx="34">
                  <c:v>0.126319963264242</c:v>
                </c:pt>
                <c:pt idx="35">
                  <c:v>0.128220410318847</c:v>
                </c:pt>
                <c:pt idx="36">
                  <c:v>0.130120857373452</c:v>
                </c:pt>
                <c:pt idx="37">
                  <c:v>0.132021304428058</c:v>
                </c:pt>
                <c:pt idx="38">
                  <c:v>0.133921751482663</c:v>
                </c:pt>
                <c:pt idx="39">
                  <c:v>0.135822198537268</c:v>
                </c:pt>
                <c:pt idx="40">
                  <c:v>0.137722645591873</c:v>
                </c:pt>
                <c:pt idx="41">
                  <c:v>0.139623092646478</c:v>
                </c:pt>
                <c:pt idx="42">
                  <c:v>0.141523539701083</c:v>
                </c:pt>
                <c:pt idx="43">
                  <c:v>0.143423986755688</c:v>
                </c:pt>
                <c:pt idx="44">
                  <c:v>0.145324433810293</c:v>
                </c:pt>
                <c:pt idx="45">
                  <c:v>0.147224880864898</c:v>
                </c:pt>
                <c:pt idx="46">
                  <c:v>0.149125327919506</c:v>
                </c:pt>
                <c:pt idx="47">
                  <c:v>0.151025774974114</c:v>
                </c:pt>
                <c:pt idx="48">
                  <c:v>0.152926222028721</c:v>
                </c:pt>
                <c:pt idx="49">
                  <c:v>0.154826669083333</c:v>
                </c:pt>
              </c:numCache>
            </c:numRef>
          </c:cat>
          <c:val>
            <c:numRef>
              <c:f>'Portefølje Norge '!$C$17:$C$66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'Portefølje Norge '!$D$16</c:f>
              <c:strCache>
                <c:ptCount val="1"/>
                <c:pt idx="0">
                  <c:v>OSLO EXCHANGE ALL SHARE - TOT RETURN IND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'Portefølje Norge '!$B$17:$B$66</c:f>
              <c:numCache>
                <c:formatCode>[=0]0;[&gt;0]0.00</c:formatCode>
                <c:ptCount val="50"/>
                <c:pt idx="0">
                  <c:v>0.0617047634076699</c:v>
                </c:pt>
                <c:pt idx="1">
                  <c:v>0.0636052104622747</c:v>
                </c:pt>
                <c:pt idx="2">
                  <c:v>0.0655056575168795</c:v>
                </c:pt>
                <c:pt idx="3">
                  <c:v>0.0674061045714844</c:v>
                </c:pt>
                <c:pt idx="4">
                  <c:v>0.0693065516260893</c:v>
                </c:pt>
                <c:pt idx="5">
                  <c:v>0.0712069986806943</c:v>
                </c:pt>
                <c:pt idx="6">
                  <c:v>0.0731074457352994</c:v>
                </c:pt>
                <c:pt idx="7">
                  <c:v>0.0750078927899045</c:v>
                </c:pt>
                <c:pt idx="8">
                  <c:v>0.0769083398445097</c:v>
                </c:pt>
                <c:pt idx="9">
                  <c:v>0.0788087868991148</c:v>
                </c:pt>
                <c:pt idx="10">
                  <c:v>0.0807092339537198</c:v>
                </c:pt>
                <c:pt idx="11">
                  <c:v>0.0826096810083248</c:v>
                </c:pt>
                <c:pt idx="12">
                  <c:v>0.0845101280629299</c:v>
                </c:pt>
                <c:pt idx="13">
                  <c:v>0.0864105751175352</c:v>
                </c:pt>
                <c:pt idx="14">
                  <c:v>0.0883110221721402</c:v>
                </c:pt>
                <c:pt idx="15">
                  <c:v>0.0902114692267453</c:v>
                </c:pt>
                <c:pt idx="16">
                  <c:v>0.0921119162813504</c:v>
                </c:pt>
                <c:pt idx="17">
                  <c:v>0.0940123633359555</c:v>
                </c:pt>
                <c:pt idx="18">
                  <c:v>0.0959128103905606</c:v>
                </c:pt>
                <c:pt idx="19">
                  <c:v>0.0978132574451657</c:v>
                </c:pt>
                <c:pt idx="20">
                  <c:v>0.0997137044997709</c:v>
                </c:pt>
                <c:pt idx="21">
                  <c:v>0.101614151554376</c:v>
                </c:pt>
                <c:pt idx="22">
                  <c:v>0.103514598608981</c:v>
                </c:pt>
                <c:pt idx="23">
                  <c:v>0.105415045663586</c:v>
                </c:pt>
                <c:pt idx="24">
                  <c:v>0.107315492718191</c:v>
                </c:pt>
                <c:pt idx="25">
                  <c:v>0.109215939772796</c:v>
                </c:pt>
                <c:pt idx="26">
                  <c:v>0.111116386827401</c:v>
                </c:pt>
                <c:pt idx="27">
                  <c:v>0.113016833882006</c:v>
                </c:pt>
                <c:pt idx="28">
                  <c:v>0.114917280936612</c:v>
                </c:pt>
                <c:pt idx="29">
                  <c:v>0.116817727991217</c:v>
                </c:pt>
                <c:pt idx="30">
                  <c:v>0.118718175045822</c:v>
                </c:pt>
                <c:pt idx="31">
                  <c:v>0.120618622100427</c:v>
                </c:pt>
                <c:pt idx="32">
                  <c:v>0.122519069155032</c:v>
                </c:pt>
                <c:pt idx="33">
                  <c:v>0.124419516209637</c:v>
                </c:pt>
                <c:pt idx="34">
                  <c:v>0.126319963264242</c:v>
                </c:pt>
                <c:pt idx="35">
                  <c:v>0.128220410318847</c:v>
                </c:pt>
                <c:pt idx="36">
                  <c:v>0.130120857373452</c:v>
                </c:pt>
                <c:pt idx="37">
                  <c:v>0.132021304428058</c:v>
                </c:pt>
                <c:pt idx="38">
                  <c:v>0.133921751482663</c:v>
                </c:pt>
                <c:pt idx="39">
                  <c:v>0.135822198537268</c:v>
                </c:pt>
                <c:pt idx="40">
                  <c:v>0.137722645591873</c:v>
                </c:pt>
                <c:pt idx="41">
                  <c:v>0.139623092646478</c:v>
                </c:pt>
                <c:pt idx="42">
                  <c:v>0.141523539701083</c:v>
                </c:pt>
                <c:pt idx="43">
                  <c:v>0.143423986755688</c:v>
                </c:pt>
                <c:pt idx="44">
                  <c:v>0.145324433810293</c:v>
                </c:pt>
                <c:pt idx="45">
                  <c:v>0.147224880864898</c:v>
                </c:pt>
                <c:pt idx="46">
                  <c:v>0.149125327919506</c:v>
                </c:pt>
                <c:pt idx="47">
                  <c:v>0.151025774974114</c:v>
                </c:pt>
                <c:pt idx="48">
                  <c:v>0.152926222028721</c:v>
                </c:pt>
                <c:pt idx="49">
                  <c:v>0.154826669083333</c:v>
                </c:pt>
              </c:numCache>
            </c:numRef>
          </c:cat>
          <c:val>
            <c:numRef>
              <c:f>'Portefølje Norge '!$D$17:$D$66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0.00483253102349217</c:v>
                </c:pt>
                <c:pt idx="2">
                  <c:v>0.020094184626332</c:v>
                </c:pt>
                <c:pt idx="3">
                  <c:v>0.0353558382291727</c:v>
                </c:pt>
                <c:pt idx="4">
                  <c:v>0.0506174918320134</c:v>
                </c:pt>
                <c:pt idx="5">
                  <c:v>0.0633674047344627</c:v>
                </c:pt>
                <c:pt idx="6">
                  <c:v>0.0748297164365342</c:v>
                </c:pt>
                <c:pt idx="7">
                  <c:v>0.0862920281386056</c:v>
                </c:pt>
                <c:pt idx="8">
                  <c:v>0.0977543398406777</c:v>
                </c:pt>
                <c:pt idx="9">
                  <c:v>0.109216651542749</c:v>
                </c:pt>
                <c:pt idx="10">
                  <c:v>0.120678963244821</c:v>
                </c:pt>
                <c:pt idx="11">
                  <c:v>0.132141274946891</c:v>
                </c:pt>
                <c:pt idx="12">
                  <c:v>0.143603586648963</c:v>
                </c:pt>
                <c:pt idx="13">
                  <c:v>0.155065898351036</c:v>
                </c:pt>
                <c:pt idx="14">
                  <c:v>0.166528210053106</c:v>
                </c:pt>
                <c:pt idx="15">
                  <c:v>0.177990521755178</c:v>
                </c:pt>
                <c:pt idx="16">
                  <c:v>0.18945283345725</c:v>
                </c:pt>
                <c:pt idx="17">
                  <c:v>0.200915145159321</c:v>
                </c:pt>
                <c:pt idx="18">
                  <c:v>0.212377456861393</c:v>
                </c:pt>
                <c:pt idx="19">
                  <c:v>0.223839768563464</c:v>
                </c:pt>
                <c:pt idx="20">
                  <c:v>0.235302080265536</c:v>
                </c:pt>
                <c:pt idx="21">
                  <c:v>0.246764391967608</c:v>
                </c:pt>
                <c:pt idx="22">
                  <c:v>0.258226703669679</c:v>
                </c:pt>
                <c:pt idx="23">
                  <c:v>0.269689015371751</c:v>
                </c:pt>
                <c:pt idx="24">
                  <c:v>0.281151327073823</c:v>
                </c:pt>
                <c:pt idx="25">
                  <c:v>0.292613638775894</c:v>
                </c:pt>
                <c:pt idx="26">
                  <c:v>0.304075950477966</c:v>
                </c:pt>
                <c:pt idx="27">
                  <c:v>0.315538262180036</c:v>
                </c:pt>
                <c:pt idx="28">
                  <c:v>0.327000573882108</c:v>
                </c:pt>
                <c:pt idx="29">
                  <c:v>0.338462885584179</c:v>
                </c:pt>
                <c:pt idx="30">
                  <c:v>0.349925197286251</c:v>
                </c:pt>
                <c:pt idx="31">
                  <c:v>0.361387508988323</c:v>
                </c:pt>
                <c:pt idx="32">
                  <c:v>0.372849820690394</c:v>
                </c:pt>
                <c:pt idx="33">
                  <c:v>0.384312132392466</c:v>
                </c:pt>
                <c:pt idx="34">
                  <c:v>0.395774444094537</c:v>
                </c:pt>
                <c:pt idx="35">
                  <c:v>0.407236755796608</c:v>
                </c:pt>
                <c:pt idx="36">
                  <c:v>0.418699067498681</c:v>
                </c:pt>
                <c:pt idx="37">
                  <c:v>0.430161379200752</c:v>
                </c:pt>
                <c:pt idx="38">
                  <c:v>0.441623690902823</c:v>
                </c:pt>
                <c:pt idx="39">
                  <c:v>0.453086002604896</c:v>
                </c:pt>
                <c:pt idx="40">
                  <c:v>0.464548314306966</c:v>
                </c:pt>
                <c:pt idx="41">
                  <c:v>0.476010626009038</c:v>
                </c:pt>
                <c:pt idx="42">
                  <c:v>0.487472937711109</c:v>
                </c:pt>
                <c:pt idx="43">
                  <c:v>0.498935249413181</c:v>
                </c:pt>
                <c:pt idx="44">
                  <c:v>0.510397561115253</c:v>
                </c:pt>
                <c:pt idx="45">
                  <c:v>0.517386278129274</c:v>
                </c:pt>
                <c:pt idx="46">
                  <c:v>0.388039708597135</c:v>
                </c:pt>
                <c:pt idx="47">
                  <c:v>0.258693139064987</c:v>
                </c:pt>
                <c:pt idx="48">
                  <c:v>0.129346569532847</c:v>
                </c:pt>
                <c:pt idx="49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'Portefølje Norge '!$E$16</c:f>
              <c:strCache>
                <c:ptCount val="1"/>
                <c:pt idx="0">
                  <c:v>OSLO SE REAL ESTATE - TOT RETURN 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'Portefølje Norge '!$B$17:$B$66</c:f>
              <c:numCache>
                <c:formatCode>[=0]0;[&gt;0]0.00</c:formatCode>
                <c:ptCount val="50"/>
                <c:pt idx="0">
                  <c:v>0.0617047634076699</c:v>
                </c:pt>
                <c:pt idx="1">
                  <c:v>0.0636052104622747</c:v>
                </c:pt>
                <c:pt idx="2">
                  <c:v>0.0655056575168795</c:v>
                </c:pt>
                <c:pt idx="3">
                  <c:v>0.0674061045714844</c:v>
                </c:pt>
                <c:pt idx="4">
                  <c:v>0.0693065516260893</c:v>
                </c:pt>
                <c:pt idx="5">
                  <c:v>0.0712069986806943</c:v>
                </c:pt>
                <c:pt idx="6">
                  <c:v>0.0731074457352994</c:v>
                </c:pt>
                <c:pt idx="7">
                  <c:v>0.0750078927899045</c:v>
                </c:pt>
                <c:pt idx="8">
                  <c:v>0.0769083398445097</c:v>
                </c:pt>
                <c:pt idx="9">
                  <c:v>0.0788087868991148</c:v>
                </c:pt>
                <c:pt idx="10">
                  <c:v>0.0807092339537198</c:v>
                </c:pt>
                <c:pt idx="11">
                  <c:v>0.0826096810083248</c:v>
                </c:pt>
                <c:pt idx="12">
                  <c:v>0.0845101280629299</c:v>
                </c:pt>
                <c:pt idx="13">
                  <c:v>0.0864105751175352</c:v>
                </c:pt>
                <c:pt idx="14">
                  <c:v>0.0883110221721402</c:v>
                </c:pt>
                <c:pt idx="15">
                  <c:v>0.0902114692267453</c:v>
                </c:pt>
                <c:pt idx="16">
                  <c:v>0.0921119162813504</c:v>
                </c:pt>
                <c:pt idx="17">
                  <c:v>0.0940123633359555</c:v>
                </c:pt>
                <c:pt idx="18">
                  <c:v>0.0959128103905606</c:v>
                </c:pt>
                <c:pt idx="19">
                  <c:v>0.0978132574451657</c:v>
                </c:pt>
                <c:pt idx="20">
                  <c:v>0.0997137044997709</c:v>
                </c:pt>
                <c:pt idx="21">
                  <c:v>0.101614151554376</c:v>
                </c:pt>
                <c:pt idx="22">
                  <c:v>0.103514598608981</c:v>
                </c:pt>
                <c:pt idx="23">
                  <c:v>0.105415045663586</c:v>
                </c:pt>
                <c:pt idx="24">
                  <c:v>0.107315492718191</c:v>
                </c:pt>
                <c:pt idx="25">
                  <c:v>0.109215939772796</c:v>
                </c:pt>
                <c:pt idx="26">
                  <c:v>0.111116386827401</c:v>
                </c:pt>
                <c:pt idx="27">
                  <c:v>0.113016833882006</c:v>
                </c:pt>
                <c:pt idx="28">
                  <c:v>0.114917280936612</c:v>
                </c:pt>
                <c:pt idx="29">
                  <c:v>0.116817727991217</c:v>
                </c:pt>
                <c:pt idx="30">
                  <c:v>0.118718175045822</c:v>
                </c:pt>
                <c:pt idx="31">
                  <c:v>0.120618622100427</c:v>
                </c:pt>
                <c:pt idx="32">
                  <c:v>0.122519069155032</c:v>
                </c:pt>
                <c:pt idx="33">
                  <c:v>0.124419516209637</c:v>
                </c:pt>
                <c:pt idx="34">
                  <c:v>0.126319963264242</c:v>
                </c:pt>
                <c:pt idx="35">
                  <c:v>0.128220410318847</c:v>
                </c:pt>
                <c:pt idx="36">
                  <c:v>0.130120857373452</c:v>
                </c:pt>
                <c:pt idx="37">
                  <c:v>0.132021304428058</c:v>
                </c:pt>
                <c:pt idx="38">
                  <c:v>0.133921751482663</c:v>
                </c:pt>
                <c:pt idx="39">
                  <c:v>0.135822198537268</c:v>
                </c:pt>
                <c:pt idx="40">
                  <c:v>0.137722645591873</c:v>
                </c:pt>
                <c:pt idx="41">
                  <c:v>0.139623092646478</c:v>
                </c:pt>
                <c:pt idx="42">
                  <c:v>0.141523539701083</c:v>
                </c:pt>
                <c:pt idx="43">
                  <c:v>0.143423986755688</c:v>
                </c:pt>
                <c:pt idx="44">
                  <c:v>0.145324433810293</c:v>
                </c:pt>
                <c:pt idx="45">
                  <c:v>0.147224880864898</c:v>
                </c:pt>
                <c:pt idx="46">
                  <c:v>0.149125327919506</c:v>
                </c:pt>
                <c:pt idx="47">
                  <c:v>0.151025774974114</c:v>
                </c:pt>
                <c:pt idx="48">
                  <c:v>0.152926222028721</c:v>
                </c:pt>
                <c:pt idx="49">
                  <c:v>0.154826669083333</c:v>
                </c:pt>
              </c:numCache>
            </c:numRef>
          </c:cat>
          <c:val>
            <c:numRef>
              <c:f>'Portefølje Norge '!$E$17:$E$66</c:f>
              <c:numCache>
                <c:formatCode>[=0]0;[&gt;0]0.00</c:formatCode>
                <c:ptCount val="50"/>
                <c:pt idx="0">
                  <c:v>0.0</c:v>
                </c:pt>
                <c:pt idx="1">
                  <c:v>0.00178475608025618</c:v>
                </c:pt>
                <c:pt idx="2">
                  <c:v>0.0143523970528096</c:v>
                </c:pt>
                <c:pt idx="3">
                  <c:v>0.0269200380253636</c:v>
                </c:pt>
                <c:pt idx="4">
                  <c:v>0.0394876789979177</c:v>
                </c:pt>
                <c:pt idx="5">
                  <c:v>0.0508210088442113</c:v>
                </c:pt>
                <c:pt idx="6">
                  <c:v>0.0615215900602162</c:v>
                </c:pt>
                <c:pt idx="7">
                  <c:v>0.0722221712762212</c:v>
                </c:pt>
                <c:pt idx="8">
                  <c:v>0.0829227524922266</c:v>
                </c:pt>
                <c:pt idx="9">
                  <c:v>0.0936233337082316</c:v>
                </c:pt>
                <c:pt idx="10">
                  <c:v>0.104323914924237</c:v>
                </c:pt>
                <c:pt idx="11">
                  <c:v>0.115024496140241</c:v>
                </c:pt>
                <c:pt idx="12">
                  <c:v>0.125725077356246</c:v>
                </c:pt>
                <c:pt idx="13">
                  <c:v>0.136425658572252</c:v>
                </c:pt>
                <c:pt idx="14">
                  <c:v>0.147126239788256</c:v>
                </c:pt>
                <c:pt idx="15">
                  <c:v>0.157826821004261</c:v>
                </c:pt>
                <c:pt idx="16">
                  <c:v>0.168527402220267</c:v>
                </c:pt>
                <c:pt idx="17">
                  <c:v>0.179227983436272</c:v>
                </c:pt>
                <c:pt idx="18">
                  <c:v>0.189928564652276</c:v>
                </c:pt>
                <c:pt idx="19">
                  <c:v>0.200629145868281</c:v>
                </c:pt>
                <c:pt idx="20">
                  <c:v>0.211329727084287</c:v>
                </c:pt>
                <c:pt idx="21">
                  <c:v>0.222030308300292</c:v>
                </c:pt>
                <c:pt idx="22">
                  <c:v>0.232730889516297</c:v>
                </c:pt>
                <c:pt idx="23">
                  <c:v>0.243431470732302</c:v>
                </c:pt>
                <c:pt idx="24">
                  <c:v>0.254132051948307</c:v>
                </c:pt>
                <c:pt idx="25">
                  <c:v>0.264832633164312</c:v>
                </c:pt>
                <c:pt idx="26">
                  <c:v>0.275533214380317</c:v>
                </c:pt>
                <c:pt idx="27">
                  <c:v>0.286233795596321</c:v>
                </c:pt>
                <c:pt idx="28">
                  <c:v>0.296934376812326</c:v>
                </c:pt>
                <c:pt idx="29">
                  <c:v>0.307634958028331</c:v>
                </c:pt>
                <c:pt idx="30">
                  <c:v>0.318335539244336</c:v>
                </c:pt>
                <c:pt idx="31">
                  <c:v>0.329036120460342</c:v>
                </c:pt>
                <c:pt idx="32">
                  <c:v>0.339736701676346</c:v>
                </c:pt>
                <c:pt idx="33">
                  <c:v>0.350437282892351</c:v>
                </c:pt>
                <c:pt idx="34">
                  <c:v>0.361137864108356</c:v>
                </c:pt>
                <c:pt idx="35">
                  <c:v>0.371838445324361</c:v>
                </c:pt>
                <c:pt idx="36">
                  <c:v>0.382539026540367</c:v>
                </c:pt>
                <c:pt idx="37">
                  <c:v>0.393239607756372</c:v>
                </c:pt>
                <c:pt idx="38">
                  <c:v>0.403940188972376</c:v>
                </c:pt>
                <c:pt idx="39">
                  <c:v>0.414640770188382</c:v>
                </c:pt>
                <c:pt idx="40">
                  <c:v>0.425341351404386</c:v>
                </c:pt>
                <c:pt idx="41">
                  <c:v>0.436041932620391</c:v>
                </c:pt>
                <c:pt idx="42">
                  <c:v>0.446742513836396</c:v>
                </c:pt>
                <c:pt idx="43">
                  <c:v>0.457443095052401</c:v>
                </c:pt>
                <c:pt idx="44">
                  <c:v>0.468143676268407</c:v>
                </c:pt>
                <c:pt idx="45">
                  <c:v>0.482613721870729</c:v>
                </c:pt>
                <c:pt idx="46">
                  <c:v>0.611960291402877</c:v>
                </c:pt>
                <c:pt idx="47">
                  <c:v>0.741306860935033</c:v>
                </c:pt>
                <c:pt idx="48">
                  <c:v>0.870653430467181</c:v>
                </c:pt>
                <c:pt idx="49">
                  <c:v>1.0</c:v>
                </c:pt>
              </c:numCache>
            </c:numRef>
          </c:val>
        </c:ser>
        <c:ser>
          <c:idx val="3"/>
          <c:order val="3"/>
          <c:tx>
            <c:strRef>
              <c:f>'Portefølje Norge '!$F$16</c:f>
              <c:strCache>
                <c:ptCount val="1"/>
                <c:pt idx="0">
                  <c:v>OB GVT BONDS ALL - TOT RETURN IND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'Portefølje Norge '!$B$17:$B$66</c:f>
              <c:numCache>
                <c:formatCode>[=0]0;[&gt;0]0.00</c:formatCode>
                <c:ptCount val="50"/>
                <c:pt idx="0">
                  <c:v>0.0617047634076699</c:v>
                </c:pt>
                <c:pt idx="1">
                  <c:v>0.0636052104622747</c:v>
                </c:pt>
                <c:pt idx="2">
                  <c:v>0.0655056575168795</c:v>
                </c:pt>
                <c:pt idx="3">
                  <c:v>0.0674061045714844</c:v>
                </c:pt>
                <c:pt idx="4">
                  <c:v>0.0693065516260893</c:v>
                </c:pt>
                <c:pt idx="5">
                  <c:v>0.0712069986806943</c:v>
                </c:pt>
                <c:pt idx="6">
                  <c:v>0.0731074457352994</c:v>
                </c:pt>
                <c:pt idx="7">
                  <c:v>0.0750078927899045</c:v>
                </c:pt>
                <c:pt idx="8">
                  <c:v>0.0769083398445097</c:v>
                </c:pt>
                <c:pt idx="9">
                  <c:v>0.0788087868991148</c:v>
                </c:pt>
                <c:pt idx="10">
                  <c:v>0.0807092339537198</c:v>
                </c:pt>
                <c:pt idx="11">
                  <c:v>0.0826096810083248</c:v>
                </c:pt>
                <c:pt idx="12">
                  <c:v>0.0845101280629299</c:v>
                </c:pt>
                <c:pt idx="13">
                  <c:v>0.0864105751175352</c:v>
                </c:pt>
                <c:pt idx="14">
                  <c:v>0.0883110221721402</c:v>
                </c:pt>
                <c:pt idx="15">
                  <c:v>0.0902114692267453</c:v>
                </c:pt>
                <c:pt idx="16">
                  <c:v>0.0921119162813504</c:v>
                </c:pt>
                <c:pt idx="17">
                  <c:v>0.0940123633359555</c:v>
                </c:pt>
                <c:pt idx="18">
                  <c:v>0.0959128103905606</c:v>
                </c:pt>
                <c:pt idx="19">
                  <c:v>0.0978132574451657</c:v>
                </c:pt>
                <c:pt idx="20">
                  <c:v>0.0997137044997709</c:v>
                </c:pt>
                <c:pt idx="21">
                  <c:v>0.101614151554376</c:v>
                </c:pt>
                <c:pt idx="22">
                  <c:v>0.103514598608981</c:v>
                </c:pt>
                <c:pt idx="23">
                  <c:v>0.105415045663586</c:v>
                </c:pt>
                <c:pt idx="24">
                  <c:v>0.107315492718191</c:v>
                </c:pt>
                <c:pt idx="25">
                  <c:v>0.109215939772796</c:v>
                </c:pt>
                <c:pt idx="26">
                  <c:v>0.111116386827401</c:v>
                </c:pt>
                <c:pt idx="27">
                  <c:v>0.113016833882006</c:v>
                </c:pt>
                <c:pt idx="28">
                  <c:v>0.114917280936612</c:v>
                </c:pt>
                <c:pt idx="29">
                  <c:v>0.116817727991217</c:v>
                </c:pt>
                <c:pt idx="30">
                  <c:v>0.118718175045822</c:v>
                </c:pt>
                <c:pt idx="31">
                  <c:v>0.120618622100427</c:v>
                </c:pt>
                <c:pt idx="32">
                  <c:v>0.122519069155032</c:v>
                </c:pt>
                <c:pt idx="33">
                  <c:v>0.124419516209637</c:v>
                </c:pt>
                <c:pt idx="34">
                  <c:v>0.126319963264242</c:v>
                </c:pt>
                <c:pt idx="35">
                  <c:v>0.128220410318847</c:v>
                </c:pt>
                <c:pt idx="36">
                  <c:v>0.130120857373452</c:v>
                </c:pt>
                <c:pt idx="37">
                  <c:v>0.132021304428058</c:v>
                </c:pt>
                <c:pt idx="38">
                  <c:v>0.133921751482663</c:v>
                </c:pt>
                <c:pt idx="39">
                  <c:v>0.135822198537268</c:v>
                </c:pt>
                <c:pt idx="40">
                  <c:v>0.137722645591873</c:v>
                </c:pt>
                <c:pt idx="41">
                  <c:v>0.139623092646478</c:v>
                </c:pt>
                <c:pt idx="42">
                  <c:v>0.141523539701083</c:v>
                </c:pt>
                <c:pt idx="43">
                  <c:v>0.143423986755688</c:v>
                </c:pt>
                <c:pt idx="44">
                  <c:v>0.145324433810293</c:v>
                </c:pt>
                <c:pt idx="45">
                  <c:v>0.147224880864898</c:v>
                </c:pt>
                <c:pt idx="46">
                  <c:v>0.149125327919506</c:v>
                </c:pt>
                <c:pt idx="47">
                  <c:v>0.151025774974114</c:v>
                </c:pt>
                <c:pt idx="48">
                  <c:v>0.152926222028721</c:v>
                </c:pt>
                <c:pt idx="49">
                  <c:v>0.154826669083333</c:v>
                </c:pt>
              </c:numCache>
            </c:numRef>
          </c:cat>
          <c:val>
            <c:numRef>
              <c:f>'Portefølje Norge '!$F$17:$F$66</c:f>
              <c:numCache>
                <c:formatCode>[=0]0;[&gt;0]0.00</c:formatCode>
                <c:ptCount val="50"/>
                <c:pt idx="0">
                  <c:v>0.988106204898952</c:v>
                </c:pt>
                <c:pt idx="1">
                  <c:v>0.910237009319171</c:v>
                </c:pt>
                <c:pt idx="2">
                  <c:v>0.907309830964968</c:v>
                </c:pt>
                <c:pt idx="3">
                  <c:v>0.904382652610764</c:v>
                </c:pt>
                <c:pt idx="4">
                  <c:v>0.90145547425656</c:v>
                </c:pt>
                <c:pt idx="5">
                  <c:v>0.885811586421326</c:v>
                </c:pt>
                <c:pt idx="6">
                  <c:v>0.86364869350325</c:v>
                </c:pt>
                <c:pt idx="7">
                  <c:v>0.841485800585174</c:v>
                </c:pt>
                <c:pt idx="8">
                  <c:v>0.819322907667096</c:v>
                </c:pt>
                <c:pt idx="9">
                  <c:v>0.79716001474902</c:v>
                </c:pt>
                <c:pt idx="10">
                  <c:v>0.774997121830943</c:v>
                </c:pt>
                <c:pt idx="11">
                  <c:v>0.752834228912868</c:v>
                </c:pt>
                <c:pt idx="12">
                  <c:v>0.730671335994792</c:v>
                </c:pt>
                <c:pt idx="13">
                  <c:v>0.708508443076713</c:v>
                </c:pt>
                <c:pt idx="14">
                  <c:v>0.686345550158638</c:v>
                </c:pt>
                <c:pt idx="15">
                  <c:v>0.664182657240562</c:v>
                </c:pt>
                <c:pt idx="16">
                  <c:v>0.642019764322485</c:v>
                </c:pt>
                <c:pt idx="17">
                  <c:v>0.619856871404408</c:v>
                </c:pt>
                <c:pt idx="18">
                  <c:v>0.597693978486332</c:v>
                </c:pt>
                <c:pt idx="19">
                  <c:v>0.575531085568256</c:v>
                </c:pt>
                <c:pt idx="20">
                  <c:v>0.553368192650178</c:v>
                </c:pt>
                <c:pt idx="21">
                  <c:v>0.531205299732102</c:v>
                </c:pt>
                <c:pt idx="22">
                  <c:v>0.509042406814026</c:v>
                </c:pt>
                <c:pt idx="23">
                  <c:v>0.486879513895949</c:v>
                </c:pt>
                <c:pt idx="24">
                  <c:v>0.464716620977872</c:v>
                </c:pt>
                <c:pt idx="25">
                  <c:v>0.442553728059795</c:v>
                </c:pt>
                <c:pt idx="26">
                  <c:v>0.420390835141719</c:v>
                </c:pt>
                <c:pt idx="27">
                  <c:v>0.398227942223644</c:v>
                </c:pt>
                <c:pt idx="28">
                  <c:v>0.376065049305568</c:v>
                </c:pt>
                <c:pt idx="29">
                  <c:v>0.353902156387491</c:v>
                </c:pt>
                <c:pt idx="30">
                  <c:v>0.331739263469415</c:v>
                </c:pt>
                <c:pt idx="31">
                  <c:v>0.309576370551338</c:v>
                </c:pt>
                <c:pt idx="32">
                  <c:v>0.287413477633261</c:v>
                </c:pt>
                <c:pt idx="33">
                  <c:v>0.265250584715185</c:v>
                </c:pt>
                <c:pt idx="34">
                  <c:v>0.243087691797109</c:v>
                </c:pt>
                <c:pt idx="35">
                  <c:v>0.220924798879033</c:v>
                </c:pt>
                <c:pt idx="36">
                  <c:v>0.198761905960955</c:v>
                </c:pt>
                <c:pt idx="37">
                  <c:v>0.176599013042879</c:v>
                </c:pt>
                <c:pt idx="38">
                  <c:v>0.154436120124804</c:v>
                </c:pt>
                <c:pt idx="39">
                  <c:v>0.132273227206725</c:v>
                </c:pt>
                <c:pt idx="40">
                  <c:v>0.11011033428865</c:v>
                </c:pt>
                <c:pt idx="41">
                  <c:v>0.0879474413705735</c:v>
                </c:pt>
                <c:pt idx="42">
                  <c:v>0.0657845484524972</c:v>
                </c:pt>
                <c:pt idx="43">
                  <c:v>0.043621655534421</c:v>
                </c:pt>
                <c:pt idx="44">
                  <c:v>0.0214587626163433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'Portefølje Norge '!$G$16</c:f>
              <c:strCache>
                <c:ptCount val="1"/>
                <c:pt idx="0">
                  <c:v>All Property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'Portefølje Norge '!$B$17:$B$66</c:f>
              <c:numCache>
                <c:formatCode>[=0]0;[&gt;0]0.00</c:formatCode>
                <c:ptCount val="50"/>
                <c:pt idx="0">
                  <c:v>0.0617047634076699</c:v>
                </c:pt>
                <c:pt idx="1">
                  <c:v>0.0636052104622747</c:v>
                </c:pt>
                <c:pt idx="2">
                  <c:v>0.0655056575168795</c:v>
                </c:pt>
                <c:pt idx="3">
                  <c:v>0.0674061045714844</c:v>
                </c:pt>
                <c:pt idx="4">
                  <c:v>0.0693065516260893</c:v>
                </c:pt>
                <c:pt idx="5">
                  <c:v>0.0712069986806943</c:v>
                </c:pt>
                <c:pt idx="6">
                  <c:v>0.0731074457352994</c:v>
                </c:pt>
                <c:pt idx="7">
                  <c:v>0.0750078927899045</c:v>
                </c:pt>
                <c:pt idx="8">
                  <c:v>0.0769083398445097</c:v>
                </c:pt>
                <c:pt idx="9">
                  <c:v>0.0788087868991148</c:v>
                </c:pt>
                <c:pt idx="10">
                  <c:v>0.0807092339537198</c:v>
                </c:pt>
                <c:pt idx="11">
                  <c:v>0.0826096810083248</c:v>
                </c:pt>
                <c:pt idx="12">
                  <c:v>0.0845101280629299</c:v>
                </c:pt>
                <c:pt idx="13">
                  <c:v>0.0864105751175352</c:v>
                </c:pt>
                <c:pt idx="14">
                  <c:v>0.0883110221721402</c:v>
                </c:pt>
                <c:pt idx="15">
                  <c:v>0.0902114692267453</c:v>
                </c:pt>
                <c:pt idx="16">
                  <c:v>0.0921119162813504</c:v>
                </c:pt>
                <c:pt idx="17">
                  <c:v>0.0940123633359555</c:v>
                </c:pt>
                <c:pt idx="18">
                  <c:v>0.0959128103905606</c:v>
                </c:pt>
                <c:pt idx="19">
                  <c:v>0.0978132574451657</c:v>
                </c:pt>
                <c:pt idx="20">
                  <c:v>0.0997137044997709</c:v>
                </c:pt>
                <c:pt idx="21">
                  <c:v>0.101614151554376</c:v>
                </c:pt>
                <c:pt idx="22">
                  <c:v>0.103514598608981</c:v>
                </c:pt>
                <c:pt idx="23">
                  <c:v>0.105415045663586</c:v>
                </c:pt>
                <c:pt idx="24">
                  <c:v>0.107315492718191</c:v>
                </c:pt>
                <c:pt idx="25">
                  <c:v>0.109215939772796</c:v>
                </c:pt>
                <c:pt idx="26">
                  <c:v>0.111116386827401</c:v>
                </c:pt>
                <c:pt idx="27">
                  <c:v>0.113016833882006</c:v>
                </c:pt>
                <c:pt idx="28">
                  <c:v>0.114917280936612</c:v>
                </c:pt>
                <c:pt idx="29">
                  <c:v>0.116817727991217</c:v>
                </c:pt>
                <c:pt idx="30">
                  <c:v>0.118718175045822</c:v>
                </c:pt>
                <c:pt idx="31">
                  <c:v>0.120618622100427</c:v>
                </c:pt>
                <c:pt idx="32">
                  <c:v>0.122519069155032</c:v>
                </c:pt>
                <c:pt idx="33">
                  <c:v>0.124419516209637</c:v>
                </c:pt>
                <c:pt idx="34">
                  <c:v>0.126319963264242</c:v>
                </c:pt>
                <c:pt idx="35">
                  <c:v>0.128220410318847</c:v>
                </c:pt>
                <c:pt idx="36">
                  <c:v>0.130120857373452</c:v>
                </c:pt>
                <c:pt idx="37">
                  <c:v>0.132021304428058</c:v>
                </c:pt>
                <c:pt idx="38">
                  <c:v>0.133921751482663</c:v>
                </c:pt>
                <c:pt idx="39">
                  <c:v>0.135822198537268</c:v>
                </c:pt>
                <c:pt idx="40">
                  <c:v>0.137722645591873</c:v>
                </c:pt>
                <c:pt idx="41">
                  <c:v>0.139623092646478</c:v>
                </c:pt>
                <c:pt idx="42">
                  <c:v>0.141523539701083</c:v>
                </c:pt>
                <c:pt idx="43">
                  <c:v>0.143423986755688</c:v>
                </c:pt>
                <c:pt idx="44">
                  <c:v>0.145324433810293</c:v>
                </c:pt>
                <c:pt idx="45">
                  <c:v>0.147224880864898</c:v>
                </c:pt>
                <c:pt idx="46">
                  <c:v>0.149125327919506</c:v>
                </c:pt>
                <c:pt idx="47">
                  <c:v>0.151025774974114</c:v>
                </c:pt>
                <c:pt idx="48">
                  <c:v>0.152926222028721</c:v>
                </c:pt>
                <c:pt idx="49">
                  <c:v>0.154826669083333</c:v>
                </c:pt>
              </c:numCache>
            </c:numRef>
          </c:cat>
          <c:val>
            <c:numRef>
              <c:f>'Portefølje Norge '!$G$17:$G$66</c:f>
              <c:numCache>
                <c:formatCode>[=0]0;[&gt;0]0.00</c:formatCode>
                <c:ptCount val="50"/>
                <c:pt idx="0">
                  <c:v>0.011893795101048</c:v>
                </c:pt>
                <c:pt idx="1">
                  <c:v>0.0831457035770806</c:v>
                </c:pt>
                <c:pt idx="2">
                  <c:v>0.0582435873558909</c:v>
                </c:pt>
                <c:pt idx="3">
                  <c:v>0.0333414711346998</c:v>
                </c:pt>
                <c:pt idx="4">
                  <c:v>0.0084393549135087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6714528"/>
        <c:axId val="-2100745184"/>
      </c:areaChart>
      <c:catAx>
        <c:axId val="-2086714528"/>
        <c:scaling>
          <c:orientation val="minMax"/>
        </c:scaling>
        <c:delete val="0"/>
        <c:axPos val="b"/>
        <c:numFmt formatCode="[=0]0;[&gt;0]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0745184"/>
        <c:crosses val="autoZero"/>
        <c:auto val="1"/>
        <c:lblAlgn val="ctr"/>
        <c:lblOffset val="100"/>
        <c:tickLblSkip val="7"/>
        <c:noMultiLvlLbl val="0"/>
      </c:catAx>
      <c:valAx>
        <c:axId val="-210074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86714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'Danmark i NOK'!$N$64</c:f>
              <c:strCache>
                <c:ptCount val="1"/>
                <c:pt idx="0">
                  <c:v>Retail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'Danmark i NOK'!$M$65:$M$76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'Danmark i NOK'!$N$65:$N$76</c:f>
              <c:numCache>
                <c:formatCode>0.000</c:formatCode>
                <c:ptCount val="12"/>
                <c:pt idx="0">
                  <c:v>-0.0437375192593339</c:v>
                </c:pt>
                <c:pt idx="1">
                  <c:v>-0.152205452415241</c:v>
                </c:pt>
                <c:pt idx="2">
                  <c:v>0.716119786579144</c:v>
                </c:pt>
                <c:pt idx="3">
                  <c:v>-0.241451410349473</c:v>
                </c:pt>
                <c:pt idx="4">
                  <c:v>0.0518511817427277</c:v>
                </c:pt>
                <c:pt idx="5">
                  <c:v>0.386410378627731</c:v>
                </c:pt>
                <c:pt idx="6">
                  <c:v>-0.0741904454125995</c:v>
                </c:pt>
                <c:pt idx="7">
                  <c:v>0.901054966559551</c:v>
                </c:pt>
                <c:pt idx="8">
                  <c:v>-0.859809719975822</c:v>
                </c:pt>
                <c:pt idx="9">
                  <c:v>0.04408819805357</c:v>
                </c:pt>
                <c:pt idx="10">
                  <c:v>0.157285153973657</c:v>
                </c:pt>
                <c:pt idx="11">
                  <c:v>-0.165489894532847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'Danmark i NOK'!$O$64</c:f>
              <c:strCache>
                <c:ptCount val="1"/>
                <c:pt idx="0">
                  <c:v>Office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'Danmark i NOK'!$M$65:$M$76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'Danmark i NOK'!$O$65:$O$76</c:f>
              <c:numCache>
                <c:formatCode>0.000</c:formatCode>
                <c:ptCount val="12"/>
                <c:pt idx="0">
                  <c:v>-0.0315868395714886</c:v>
                </c:pt>
                <c:pt idx="1">
                  <c:v>-0.231849796334259</c:v>
                </c:pt>
                <c:pt idx="2">
                  <c:v>0.719725395850536</c:v>
                </c:pt>
                <c:pt idx="3">
                  <c:v>-0.273296207340363</c:v>
                </c:pt>
                <c:pt idx="4">
                  <c:v>0.133542815659252</c:v>
                </c:pt>
                <c:pt idx="5">
                  <c:v>0.379432403596148</c:v>
                </c:pt>
                <c:pt idx="6">
                  <c:v>-0.130618992485589</c:v>
                </c:pt>
                <c:pt idx="7">
                  <c:v>0.829107434950434</c:v>
                </c:pt>
                <c:pt idx="8">
                  <c:v>-0.85717096396553</c:v>
                </c:pt>
                <c:pt idx="9">
                  <c:v>0.103614479507188</c:v>
                </c:pt>
                <c:pt idx="10">
                  <c:v>0.100318601745693</c:v>
                </c:pt>
                <c:pt idx="11">
                  <c:v>-0.179952565462699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'Danmark i NOK'!$P$64</c:f>
              <c:strCache>
                <c:ptCount val="1"/>
                <c:pt idx="0">
                  <c:v>Industrial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'Danmark i NOK'!$M$65:$M$76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'Danmark i NOK'!$P$65:$P$76</c:f>
              <c:numCache>
                <c:formatCode>0.000</c:formatCode>
                <c:ptCount val="12"/>
                <c:pt idx="0">
                  <c:v>-0.0179267632691179</c:v>
                </c:pt>
                <c:pt idx="1">
                  <c:v>-0.201416981485153</c:v>
                </c:pt>
                <c:pt idx="2">
                  <c:v>0.658054184778523</c:v>
                </c:pt>
                <c:pt idx="3">
                  <c:v>-0.190291640383262</c:v>
                </c:pt>
                <c:pt idx="4">
                  <c:v>-0.069300272886124</c:v>
                </c:pt>
                <c:pt idx="5">
                  <c:v>0.488909843335658</c:v>
                </c:pt>
                <c:pt idx="6">
                  <c:v>-0.139734802304743</c:v>
                </c:pt>
                <c:pt idx="7">
                  <c:v>0.841864176946275</c:v>
                </c:pt>
                <c:pt idx="8">
                  <c:v>-0.892398997651272</c:v>
                </c:pt>
                <c:pt idx="9">
                  <c:v>0.0922196746705987</c:v>
                </c:pt>
                <c:pt idx="10">
                  <c:v>0.116094192978931</c:v>
                </c:pt>
                <c:pt idx="11">
                  <c:v>-0.227319151161923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'Danmark i NOK'!$Q$64</c:f>
              <c:strCache>
                <c:ptCount val="1"/>
                <c:pt idx="0">
                  <c:v>Residential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'Danmark i NOK'!$M$65:$M$76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'Danmark i NOK'!$Q$65:$Q$76</c:f>
              <c:numCache>
                <c:formatCode>0.000</c:formatCode>
                <c:ptCount val="12"/>
                <c:pt idx="0">
                  <c:v>0.111846128846904</c:v>
                </c:pt>
                <c:pt idx="1">
                  <c:v>-0.140012972439388</c:v>
                </c:pt>
                <c:pt idx="2">
                  <c:v>0.768979200755078</c:v>
                </c:pt>
                <c:pt idx="3">
                  <c:v>-0.193398875471786</c:v>
                </c:pt>
                <c:pt idx="4">
                  <c:v>0.653024537533195</c:v>
                </c:pt>
                <c:pt idx="5">
                  <c:v>0.192616550324405</c:v>
                </c:pt>
                <c:pt idx="6">
                  <c:v>-0.42214746269943</c:v>
                </c:pt>
                <c:pt idx="7">
                  <c:v>0.63089734159872</c:v>
                </c:pt>
                <c:pt idx="8">
                  <c:v>-0.816760282260251</c:v>
                </c:pt>
                <c:pt idx="9">
                  <c:v>0.0977074800342264</c:v>
                </c:pt>
                <c:pt idx="10">
                  <c:v>0.0755924753070119</c:v>
                </c:pt>
                <c:pt idx="11">
                  <c:v>-0.0622994735345779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'Danmark i NOK'!$R$64</c:f>
              <c:strCache>
                <c:ptCount val="1"/>
                <c:pt idx="0">
                  <c:v>Other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'Danmark i NOK'!$M$65:$M$76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'Danmark i NOK'!$R$65:$R$76</c:f>
              <c:numCache>
                <c:formatCode>0.000</c:formatCode>
                <c:ptCount val="12"/>
                <c:pt idx="0">
                  <c:v>0.0692978218632373</c:v>
                </c:pt>
                <c:pt idx="1">
                  <c:v>-0.133894696378571</c:v>
                </c:pt>
                <c:pt idx="2">
                  <c:v>0.633993987024323</c:v>
                </c:pt>
                <c:pt idx="3">
                  <c:v>-0.191969959774443</c:v>
                </c:pt>
                <c:pt idx="4">
                  <c:v>0.00848723042223227</c:v>
                </c:pt>
                <c:pt idx="5">
                  <c:v>0.382267070442787</c:v>
                </c:pt>
                <c:pt idx="6">
                  <c:v>-0.0676412214636015</c:v>
                </c:pt>
                <c:pt idx="7">
                  <c:v>0.951524948453139</c:v>
                </c:pt>
                <c:pt idx="8">
                  <c:v>-0.960155862704515</c:v>
                </c:pt>
                <c:pt idx="9">
                  <c:v>0.0910701944770257</c:v>
                </c:pt>
                <c:pt idx="10">
                  <c:v>0.187152411830248</c:v>
                </c:pt>
                <c:pt idx="11">
                  <c:v>-0.182653645500895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'Danmark i NOK'!$S$64</c:f>
              <c:strCache>
                <c:ptCount val="1"/>
                <c:pt idx="0">
                  <c:v>All Property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'Danmark i NOK'!$M$65:$M$76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'Danmark i NOK'!$S$65:$S$76</c:f>
              <c:numCache>
                <c:formatCode>0.000</c:formatCode>
                <c:ptCount val="12"/>
                <c:pt idx="0">
                  <c:v>-0.0018922473448873</c:v>
                </c:pt>
                <c:pt idx="1">
                  <c:v>-0.198672327611117</c:v>
                </c:pt>
                <c:pt idx="2">
                  <c:v>0.727869829938722</c:v>
                </c:pt>
                <c:pt idx="3">
                  <c:v>-0.245797377345652</c:v>
                </c:pt>
                <c:pt idx="4">
                  <c:v>0.243172565790879</c:v>
                </c:pt>
                <c:pt idx="5">
                  <c:v>0.331981858734323</c:v>
                </c:pt>
                <c:pt idx="6">
                  <c:v>-0.175811047540484</c:v>
                </c:pt>
                <c:pt idx="7">
                  <c:v>0.822133178291685</c:v>
                </c:pt>
                <c:pt idx="8">
                  <c:v>-0.85219367635967</c:v>
                </c:pt>
                <c:pt idx="9">
                  <c:v>0.0886737323775871</c:v>
                </c:pt>
                <c:pt idx="10">
                  <c:v>0.114622013067931</c:v>
                </c:pt>
                <c:pt idx="11">
                  <c:v>-0.166224451738814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8566544"/>
        <c:axId val="-2103247008"/>
      </c:scatterChart>
      <c:valAx>
        <c:axId val="-2098566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3247008"/>
        <c:crosses val="autoZero"/>
        <c:crossBetween val="midCat"/>
      </c:valAx>
      <c:valAx>
        <c:axId val="-210324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98566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'Danmark i NOK'!$W$64</c:f>
              <c:strCache>
                <c:ptCount val="1"/>
                <c:pt idx="0">
                  <c:v>Retail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'Danmark i NOK'!$V$65:$V$76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'Danmark i NOK'!$W$65:$W$76</c:f>
              <c:numCache>
                <c:formatCode>0.000</c:formatCode>
                <c:ptCount val="12"/>
                <c:pt idx="0">
                  <c:v>0.08316735</c:v>
                </c:pt>
                <c:pt idx="1">
                  <c:v>0.11375405</c:v>
                </c:pt>
                <c:pt idx="2">
                  <c:v>0.03736045</c:v>
                </c:pt>
                <c:pt idx="3">
                  <c:v>0.0661962</c:v>
                </c:pt>
                <c:pt idx="4">
                  <c:v>0.14276245</c:v>
                </c:pt>
                <c:pt idx="5">
                  <c:v>0.2118836</c:v>
                </c:pt>
                <c:pt idx="6">
                  <c:v>0.1052063</c:v>
                </c:pt>
                <c:pt idx="7">
                  <c:v>-0.0171867</c:v>
                </c:pt>
                <c:pt idx="8">
                  <c:v>0.06231905</c:v>
                </c:pt>
                <c:pt idx="9">
                  <c:v>0.02850705</c:v>
                </c:pt>
                <c:pt idx="10">
                  <c:v>0.0842942</c:v>
                </c:pt>
                <c:pt idx="11">
                  <c:v>0.0285345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'Danmark i NOK'!$X$64</c:f>
              <c:strCache>
                <c:ptCount val="1"/>
                <c:pt idx="0">
                  <c:v>Office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'Danmark i NOK'!$V$65:$V$76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'Danmark i NOK'!$X$65:$X$76</c:f>
              <c:numCache>
                <c:formatCode>0.000</c:formatCode>
                <c:ptCount val="12"/>
                <c:pt idx="0">
                  <c:v>0.0962137</c:v>
                </c:pt>
                <c:pt idx="1">
                  <c:v>0.0272933</c:v>
                </c:pt>
                <c:pt idx="2">
                  <c:v>0.05074475</c:v>
                </c:pt>
                <c:pt idx="3">
                  <c:v>0.0288899</c:v>
                </c:pt>
                <c:pt idx="4">
                  <c:v>0.22674655</c:v>
                </c:pt>
                <c:pt idx="5">
                  <c:v>0.20375195</c:v>
                </c:pt>
                <c:pt idx="6">
                  <c:v>0.04700675</c:v>
                </c:pt>
                <c:pt idx="7">
                  <c:v>-0.0672195</c:v>
                </c:pt>
                <c:pt idx="8">
                  <c:v>0.04254155</c:v>
                </c:pt>
                <c:pt idx="9">
                  <c:v>0.09614815</c:v>
                </c:pt>
                <c:pt idx="10">
                  <c:v>0.02644635</c:v>
                </c:pt>
                <c:pt idx="11">
                  <c:v>0.0115257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'Danmark i NOK'!$Y$64</c:f>
              <c:strCache>
                <c:ptCount val="1"/>
                <c:pt idx="0">
                  <c:v>Industrial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'Danmark i NOK'!$V$65:$V$76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'Danmark i NOK'!$Y$65:$Y$76</c:f>
              <c:numCache>
                <c:formatCode>0.000</c:formatCode>
                <c:ptCount val="12"/>
                <c:pt idx="0">
                  <c:v>0.1093482</c:v>
                </c:pt>
                <c:pt idx="1">
                  <c:v>0.0599993</c:v>
                </c:pt>
                <c:pt idx="2">
                  <c:v>-0.0061812</c:v>
                </c:pt>
                <c:pt idx="3">
                  <c:v>0.1082731</c:v>
                </c:pt>
                <c:pt idx="4">
                  <c:v>0.0171393</c:v>
                </c:pt>
                <c:pt idx="5">
                  <c:v>0.31746185</c:v>
                </c:pt>
                <c:pt idx="6">
                  <c:v>0.03655875</c:v>
                </c:pt>
                <c:pt idx="7">
                  <c:v>-0.05357825</c:v>
                </c:pt>
                <c:pt idx="8">
                  <c:v>-0.00352700000000002</c:v>
                </c:pt>
                <c:pt idx="9">
                  <c:v>0.0879595</c:v>
                </c:pt>
                <c:pt idx="10">
                  <c:v>0.044422</c:v>
                </c:pt>
                <c:pt idx="11">
                  <c:v>-0.04010885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'Danmark i NOK'!$Z$64</c:f>
              <c:strCache>
                <c:ptCount val="1"/>
                <c:pt idx="0">
                  <c:v>Residential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'Danmark i NOK'!$V$65:$V$76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'Danmark i NOK'!$Z$65:$Z$76</c:f>
              <c:numCache>
                <c:formatCode>0.000</c:formatCode>
                <c:ptCount val="12"/>
                <c:pt idx="0">
                  <c:v>0.24274845</c:v>
                </c:pt>
                <c:pt idx="1">
                  <c:v>0.13296445</c:v>
                </c:pt>
                <c:pt idx="2">
                  <c:v>0.0674176</c:v>
                </c:pt>
                <c:pt idx="3">
                  <c:v>0.12812445</c:v>
                </c:pt>
                <c:pt idx="4">
                  <c:v>0.7659992</c:v>
                </c:pt>
                <c:pt idx="5">
                  <c:v>-0.00407554999999992</c:v>
                </c:pt>
                <c:pt idx="6">
                  <c:v>-0.24470875</c:v>
                </c:pt>
                <c:pt idx="7">
                  <c:v>-0.2113025</c:v>
                </c:pt>
                <c:pt idx="8">
                  <c:v>0.037442</c:v>
                </c:pt>
                <c:pt idx="9">
                  <c:v>0.0954853</c:v>
                </c:pt>
                <c:pt idx="10">
                  <c:v>0.0028107</c:v>
                </c:pt>
                <c:pt idx="11">
                  <c:v>0.13535505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'Danmark i NOK'!$AA$64</c:f>
              <c:strCache>
                <c:ptCount val="1"/>
                <c:pt idx="0">
                  <c:v>Other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'Danmark i NOK'!$V$65:$V$76</c:f>
              <c:numCache>
                <c:formatCode>General</c:formatCode>
                <c:ptCount val="12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</c:numCache>
            </c:numRef>
          </c:xVal>
          <c:yVal>
            <c:numRef>
              <c:f>'Danmark i NOK'!$AA$65:$AA$76</c:f>
              <c:numCache>
                <c:formatCode>0.000</c:formatCode>
                <c:ptCount val="12"/>
                <c:pt idx="0">
                  <c:v>0.1987547</c:v>
                </c:pt>
                <c:pt idx="1">
                  <c:v>0.1371849</c:v>
                </c:pt>
                <c:pt idx="2">
                  <c:v>-0.0430425</c:v>
                </c:pt>
                <c:pt idx="3">
                  <c:v>0.11297785</c:v>
                </c:pt>
                <c:pt idx="4">
                  <c:v>0.09807805</c:v>
                </c:pt>
                <c:pt idx="5">
                  <c:v>0.20919255</c:v>
                </c:pt>
                <c:pt idx="6">
                  <c:v>0.1104698</c:v>
                </c:pt>
                <c:pt idx="7">
                  <c:v>0.0274401</c:v>
                </c:pt>
                <c:pt idx="8">
                  <c:v>-0.0483317</c:v>
                </c:pt>
                <c:pt idx="9">
                  <c:v>0.08456785</c:v>
                </c:pt>
                <c:pt idx="10">
                  <c:v>0.1150813</c:v>
                </c:pt>
                <c:pt idx="11">
                  <c:v>0.01043135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4293456"/>
        <c:axId val="2134296928"/>
      </c:scatterChart>
      <c:valAx>
        <c:axId val="2134293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4296928"/>
        <c:crosses val="autoZero"/>
        <c:crossBetween val="midCat"/>
      </c:valAx>
      <c:valAx>
        <c:axId val="2134296928"/>
        <c:scaling>
          <c:orientation val="minMax"/>
          <c:max val="1.5"/>
          <c:min val="-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4293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'Portefølje Norge '!$C$69</c:f>
              <c:strCache>
                <c:ptCount val="1"/>
                <c:pt idx="0">
                  <c:v>OSLO SE OBX - TOT RETURN IND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val>
            <c:numRef>
              <c:f>'Portefølje Norge '!$C$70:$C$119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'Portefølje Norge '!$D$69</c:f>
              <c:strCache>
                <c:ptCount val="1"/>
                <c:pt idx="0">
                  <c:v>OSLO EXCHANGE ALL SHARE - TOT RETURN IND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'Portefølje Norge '!$D$70:$D$119</c:f>
              <c:numCache>
                <c:formatCode>General</c:formatCode>
                <c:ptCount val="50"/>
                <c:pt idx="0">
                  <c:v>0.0</c:v>
                </c:pt>
                <c:pt idx="1">
                  <c:v>0.00219848203402947</c:v>
                </c:pt>
                <c:pt idx="2">
                  <c:v>0.0271287712627002</c:v>
                </c:pt>
                <c:pt idx="3">
                  <c:v>0.0520590604913743</c:v>
                </c:pt>
                <c:pt idx="4">
                  <c:v>0.0769893497200449</c:v>
                </c:pt>
                <c:pt idx="5">
                  <c:v>0.101919638948719</c:v>
                </c:pt>
                <c:pt idx="6">
                  <c:v>0.124970161384848</c:v>
                </c:pt>
                <c:pt idx="7">
                  <c:v>0.145319692515424</c:v>
                </c:pt>
                <c:pt idx="8">
                  <c:v>0.165669223646001</c:v>
                </c:pt>
                <c:pt idx="9">
                  <c:v>0.186018754776576</c:v>
                </c:pt>
                <c:pt idx="10">
                  <c:v>0.20636828590715</c:v>
                </c:pt>
                <c:pt idx="11">
                  <c:v>0.226717817037727</c:v>
                </c:pt>
                <c:pt idx="12">
                  <c:v>0.247067348168303</c:v>
                </c:pt>
                <c:pt idx="13">
                  <c:v>0.267416879298879</c:v>
                </c:pt>
                <c:pt idx="14">
                  <c:v>0.287766410429454</c:v>
                </c:pt>
                <c:pt idx="15">
                  <c:v>0.308115941560029</c:v>
                </c:pt>
                <c:pt idx="16">
                  <c:v>0.328465472690606</c:v>
                </c:pt>
                <c:pt idx="17">
                  <c:v>0.34881500382118</c:v>
                </c:pt>
                <c:pt idx="18">
                  <c:v>0.369164534951757</c:v>
                </c:pt>
                <c:pt idx="19">
                  <c:v>0.389514066082333</c:v>
                </c:pt>
                <c:pt idx="20">
                  <c:v>0.409863597212908</c:v>
                </c:pt>
                <c:pt idx="21">
                  <c:v>0.430213128343483</c:v>
                </c:pt>
                <c:pt idx="22">
                  <c:v>0.450562659474059</c:v>
                </c:pt>
                <c:pt idx="23">
                  <c:v>0.470912190604636</c:v>
                </c:pt>
                <c:pt idx="24">
                  <c:v>0.491261721735211</c:v>
                </c:pt>
                <c:pt idx="25">
                  <c:v>0.511611252865786</c:v>
                </c:pt>
                <c:pt idx="26">
                  <c:v>0.531960783996362</c:v>
                </c:pt>
                <c:pt idx="27">
                  <c:v>0.552310315126938</c:v>
                </c:pt>
                <c:pt idx="28">
                  <c:v>0.572659846257512</c:v>
                </c:pt>
                <c:pt idx="29">
                  <c:v>0.593009377388088</c:v>
                </c:pt>
                <c:pt idx="30">
                  <c:v>0.613358908518665</c:v>
                </c:pt>
                <c:pt idx="31">
                  <c:v>0.633708439649241</c:v>
                </c:pt>
                <c:pt idx="32">
                  <c:v>0.654057970779815</c:v>
                </c:pt>
                <c:pt idx="33">
                  <c:v>0.674407501910391</c:v>
                </c:pt>
                <c:pt idx="34">
                  <c:v>0.694757033040968</c:v>
                </c:pt>
                <c:pt idx="35">
                  <c:v>0.715106564171543</c:v>
                </c:pt>
                <c:pt idx="36">
                  <c:v>0.73545609530212</c:v>
                </c:pt>
                <c:pt idx="37">
                  <c:v>0.755805626432694</c:v>
                </c:pt>
                <c:pt idx="38">
                  <c:v>0.77615515756327</c:v>
                </c:pt>
                <c:pt idx="39">
                  <c:v>0.796504688693846</c:v>
                </c:pt>
                <c:pt idx="40">
                  <c:v>0.81685421982442</c:v>
                </c:pt>
                <c:pt idx="41">
                  <c:v>0.837203750954999</c:v>
                </c:pt>
                <c:pt idx="42">
                  <c:v>0.857553282085573</c:v>
                </c:pt>
                <c:pt idx="43">
                  <c:v>0.877902813216147</c:v>
                </c:pt>
                <c:pt idx="44">
                  <c:v>0.898252344346724</c:v>
                </c:pt>
                <c:pt idx="45">
                  <c:v>0.9186018754773</c:v>
                </c:pt>
                <c:pt idx="46">
                  <c:v>0.938951406607875</c:v>
                </c:pt>
                <c:pt idx="47">
                  <c:v>0.959300937738452</c:v>
                </c:pt>
                <c:pt idx="48">
                  <c:v>0.979650468869026</c:v>
                </c:pt>
                <c:pt idx="49">
                  <c:v>1.0</c:v>
                </c:pt>
              </c:numCache>
            </c:numRef>
          </c:val>
        </c:ser>
        <c:ser>
          <c:idx val="2"/>
          <c:order val="2"/>
          <c:tx>
            <c:strRef>
              <c:f>'Portefølje Norge '!$E$69</c:f>
              <c:strCache>
                <c:ptCount val="1"/>
                <c:pt idx="0">
                  <c:v>OSLO SE REAL ESTATE - TOT RETURN 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val>
            <c:numRef>
              <c:f>'Portefølje Norge '!$E$70:$E$119</c:f>
              <c:numCache>
                <c:formatCode>General</c:formatCode>
                <c:ptCount val="5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 formatCode="0.00E+00">
                  <c:v>1.38777878078145E-17</c:v>
                </c:pt>
                <c:pt idx="6" formatCode="0.00E+00">
                  <c:v>1.0842021724855E-19</c:v>
                </c:pt>
                <c:pt idx="7" formatCode="0.00E+00">
                  <c:v>2.16840434497101E-18</c:v>
                </c:pt>
                <c:pt idx="8" formatCode="0.00E+00">
                  <c:v>1.30104260698261E-18</c:v>
                </c:pt>
                <c:pt idx="9">
                  <c:v>0.0</c:v>
                </c:pt>
                <c:pt idx="10" formatCode="0.00E+00">
                  <c:v>3.46944695195361E-18</c:v>
                </c:pt>
                <c:pt idx="11" formatCode="0.00E+00">
                  <c:v>1.73472347597681E-18</c:v>
                </c:pt>
                <c:pt idx="12" formatCode="0.00E+00">
                  <c:v>-1.73472347597681E-18</c:v>
                </c:pt>
                <c:pt idx="13" formatCode="0.00E+00">
                  <c:v>5.20417042793042E-18</c:v>
                </c:pt>
                <c:pt idx="14" formatCode="0.00E+00">
                  <c:v>5.20417042793042E-18</c:v>
                </c:pt>
                <c:pt idx="15" formatCode="0.00E+00">
                  <c:v>1.04083408558608E-17</c:v>
                </c:pt>
                <c:pt idx="16" formatCode="0.00E+00">
                  <c:v>6.93889390390723E-18</c:v>
                </c:pt>
                <c:pt idx="17" formatCode="0.00E+00">
                  <c:v>6.93889390390723E-18</c:v>
                </c:pt>
                <c:pt idx="18" formatCode="0.00E+00">
                  <c:v>1.04083408558608E-17</c:v>
                </c:pt>
                <c:pt idx="19" formatCode="0.00E+00">
                  <c:v>6.93889390390723E-18</c:v>
                </c:pt>
                <c:pt idx="20" formatCode="0.00E+00">
                  <c:v>3.46944695195361E-18</c:v>
                </c:pt>
                <c:pt idx="21" formatCode="0.00E+00">
                  <c:v>6.93889390390723E-18</c:v>
                </c:pt>
                <c:pt idx="22" formatCode="0.00E+00">
                  <c:v>1.04083408558608E-17</c:v>
                </c:pt>
                <c:pt idx="23" formatCode="0.00E+00">
                  <c:v>1.04083408558608E-17</c:v>
                </c:pt>
                <c:pt idx="24" formatCode="0.00E+00">
                  <c:v>3.46944695195361E-18</c:v>
                </c:pt>
                <c:pt idx="25" formatCode="0.00E+00">
                  <c:v>1.04083408558608E-17</c:v>
                </c:pt>
                <c:pt idx="26" formatCode="0.00E+00">
                  <c:v>1.38777878078145E-17</c:v>
                </c:pt>
                <c:pt idx="27" formatCode="0.00E+00">
                  <c:v>1.04083408558608E-17</c:v>
                </c:pt>
                <c:pt idx="28" formatCode="0.00E+00">
                  <c:v>1.04083408558608E-17</c:v>
                </c:pt>
                <c:pt idx="29" formatCode="0.00E+00">
                  <c:v>3.46944695195361E-18</c:v>
                </c:pt>
                <c:pt idx="30" formatCode="0.00E+00">
                  <c:v>6.93889390390723E-18</c:v>
                </c:pt>
                <c:pt idx="31" formatCode="0.00E+00">
                  <c:v>3.46944695195361E-18</c:v>
                </c:pt>
                <c:pt idx="32" formatCode="0.00E+00">
                  <c:v>1.73472347597681E-17</c:v>
                </c:pt>
                <c:pt idx="33" formatCode="0.00E+00">
                  <c:v>1.38777878078145E-17</c:v>
                </c:pt>
                <c:pt idx="34" formatCode="0.00E+00">
                  <c:v>1.04083408558608E-17</c:v>
                </c:pt>
                <c:pt idx="35" formatCode="0.00E+00">
                  <c:v>1.38777878078145E-17</c:v>
                </c:pt>
                <c:pt idx="36" formatCode="0.00E+00">
                  <c:v>3.46944695195361E-18</c:v>
                </c:pt>
                <c:pt idx="37" formatCode="0.00E+00">
                  <c:v>1.04083408558608E-17</c:v>
                </c:pt>
                <c:pt idx="38">
                  <c:v>0.0</c:v>
                </c:pt>
                <c:pt idx="39">
                  <c:v>0.0</c:v>
                </c:pt>
                <c:pt idx="40" formatCode="0.00E+00">
                  <c:v>1.38777878078145E-17</c:v>
                </c:pt>
                <c:pt idx="41" formatCode="0.00E+00">
                  <c:v>1.38777878078145E-17</c:v>
                </c:pt>
                <c:pt idx="42" formatCode="0.00E+00">
                  <c:v>6.93889390390723E-18</c:v>
                </c:pt>
                <c:pt idx="43">
                  <c:v>0.0</c:v>
                </c:pt>
                <c:pt idx="44" formatCode="0.00E+00">
                  <c:v>6.93889390390723E-18</c:v>
                </c:pt>
                <c:pt idx="45" formatCode="0.00E+00">
                  <c:v>2.08166817117217E-17</c:v>
                </c:pt>
                <c:pt idx="46" formatCode="0.00E+00">
                  <c:v>6.93889390390723E-18</c:v>
                </c:pt>
                <c:pt idx="47">
                  <c:v>0.0</c:v>
                </c:pt>
                <c:pt idx="48" formatCode="0.00E+00">
                  <c:v>1.38777878078145E-17</c:v>
                </c:pt>
                <c:pt idx="49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'Portefølje Norge '!$F$69</c:f>
              <c:strCache>
                <c:ptCount val="1"/>
                <c:pt idx="0">
                  <c:v>OB GVT BONDS ALL - TOT RETURN IND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val>
            <c:numRef>
              <c:f>'Portefølje Norge '!$F$70:$F$119</c:f>
              <c:numCache>
                <c:formatCode>General</c:formatCode>
                <c:ptCount val="50"/>
                <c:pt idx="0">
                  <c:v>0.988106204898952</c:v>
                </c:pt>
                <c:pt idx="1">
                  <c:v>0.910764399732955</c:v>
                </c:pt>
                <c:pt idx="2">
                  <c:v>0.904797939213243</c:v>
                </c:pt>
                <c:pt idx="3">
                  <c:v>0.898831478693531</c:v>
                </c:pt>
                <c:pt idx="4">
                  <c:v>0.892865018173819</c:v>
                </c:pt>
                <c:pt idx="5">
                  <c:v>0.886898557654106</c:v>
                </c:pt>
                <c:pt idx="6">
                  <c:v>0.875029838615151</c:v>
                </c:pt>
                <c:pt idx="7">
                  <c:v>0.854680307484575</c:v>
                </c:pt>
                <c:pt idx="8">
                  <c:v>0.834330776353998</c:v>
                </c:pt>
                <c:pt idx="9">
                  <c:v>0.813981245223423</c:v>
                </c:pt>
                <c:pt idx="10">
                  <c:v>0.793631714092849</c:v>
                </c:pt>
                <c:pt idx="11">
                  <c:v>0.773282182962272</c:v>
                </c:pt>
                <c:pt idx="12">
                  <c:v>0.752932651831696</c:v>
                </c:pt>
                <c:pt idx="13">
                  <c:v>0.73258312070112</c:v>
                </c:pt>
                <c:pt idx="14">
                  <c:v>0.712233589570544</c:v>
                </c:pt>
                <c:pt idx="15">
                  <c:v>0.69188405843997</c:v>
                </c:pt>
                <c:pt idx="16">
                  <c:v>0.671534527309392</c:v>
                </c:pt>
                <c:pt idx="17">
                  <c:v>0.651184996178818</c:v>
                </c:pt>
                <c:pt idx="18">
                  <c:v>0.630835465048241</c:v>
                </c:pt>
                <c:pt idx="19">
                  <c:v>0.610485933917665</c:v>
                </c:pt>
                <c:pt idx="20">
                  <c:v>0.59013640278709</c:v>
                </c:pt>
                <c:pt idx="21">
                  <c:v>0.569786871656514</c:v>
                </c:pt>
                <c:pt idx="22">
                  <c:v>0.549437340525938</c:v>
                </c:pt>
                <c:pt idx="23">
                  <c:v>0.529087809395361</c:v>
                </c:pt>
                <c:pt idx="24">
                  <c:v>0.508738278264787</c:v>
                </c:pt>
                <c:pt idx="25">
                  <c:v>0.488388747134211</c:v>
                </c:pt>
                <c:pt idx="26">
                  <c:v>0.468039216003635</c:v>
                </c:pt>
                <c:pt idx="27">
                  <c:v>0.447689684873059</c:v>
                </c:pt>
                <c:pt idx="28">
                  <c:v>0.427340153742484</c:v>
                </c:pt>
                <c:pt idx="29">
                  <c:v>0.406990622611909</c:v>
                </c:pt>
                <c:pt idx="30">
                  <c:v>0.386641091481331</c:v>
                </c:pt>
                <c:pt idx="31">
                  <c:v>0.366291560350756</c:v>
                </c:pt>
                <c:pt idx="32">
                  <c:v>0.345942029220181</c:v>
                </c:pt>
                <c:pt idx="33">
                  <c:v>0.325592498089605</c:v>
                </c:pt>
                <c:pt idx="34">
                  <c:v>0.305242966959028</c:v>
                </c:pt>
                <c:pt idx="35">
                  <c:v>0.284893435828453</c:v>
                </c:pt>
                <c:pt idx="36">
                  <c:v>0.264543904697876</c:v>
                </c:pt>
                <c:pt idx="37">
                  <c:v>0.244194373567302</c:v>
                </c:pt>
                <c:pt idx="38">
                  <c:v>0.223844842436726</c:v>
                </c:pt>
                <c:pt idx="39">
                  <c:v>0.20349531130615</c:v>
                </c:pt>
                <c:pt idx="40">
                  <c:v>0.183145780175575</c:v>
                </c:pt>
                <c:pt idx="41">
                  <c:v>0.162796249044997</c:v>
                </c:pt>
                <c:pt idx="42">
                  <c:v>0.142446717914422</c:v>
                </c:pt>
                <c:pt idx="43">
                  <c:v>0.122097186783848</c:v>
                </c:pt>
                <c:pt idx="44">
                  <c:v>0.101747655653271</c:v>
                </c:pt>
                <c:pt idx="45">
                  <c:v>0.0813981245226949</c:v>
                </c:pt>
                <c:pt idx="46">
                  <c:v>0.0610485933921201</c:v>
                </c:pt>
                <c:pt idx="47">
                  <c:v>0.0406990622615433</c:v>
                </c:pt>
                <c:pt idx="48">
                  <c:v>0.0203495311309684</c:v>
                </c:pt>
                <c:pt idx="49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'Portefølje Norge '!$G$69</c:f>
              <c:strCache>
                <c:ptCount val="1"/>
                <c:pt idx="0">
                  <c:v>All Property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val>
            <c:numRef>
              <c:f>'Portefølje Norge '!$G$70:$G$119</c:f>
              <c:numCache>
                <c:formatCode>General</c:formatCode>
                <c:ptCount val="50"/>
                <c:pt idx="0">
                  <c:v>0.011893795101048</c:v>
                </c:pt>
                <c:pt idx="1">
                  <c:v>0.0870371182330149</c:v>
                </c:pt>
                <c:pt idx="2">
                  <c:v>0.0680732895240561</c:v>
                </c:pt>
                <c:pt idx="3">
                  <c:v>0.0491094608150947</c:v>
                </c:pt>
                <c:pt idx="4">
                  <c:v>0.0301456321061359</c:v>
                </c:pt>
                <c:pt idx="5">
                  <c:v>0.0111818033971746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7282240"/>
        <c:axId val="-2087279072"/>
      </c:areaChart>
      <c:catAx>
        <c:axId val="-2087282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87279072"/>
        <c:crosses val="autoZero"/>
        <c:auto val="1"/>
        <c:lblAlgn val="ctr"/>
        <c:lblOffset val="100"/>
        <c:noMultiLvlLbl val="0"/>
      </c:catAx>
      <c:valAx>
        <c:axId val="-208727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0872822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3"/>
          <c:order val="0"/>
          <c:tx>
            <c:v>OBX, obligasjoner og Unotert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'Portefølje Norge '!$A$176:$A$225</c:f>
              <c:numCache>
                <c:formatCode>General</c:formatCode>
                <c:ptCount val="50"/>
                <c:pt idx="0">
                  <c:v>0.0337894189660426</c:v>
                </c:pt>
                <c:pt idx="1">
                  <c:v>0.0361723819208419</c:v>
                </c:pt>
                <c:pt idx="2">
                  <c:v>0.0410829817528782</c:v>
                </c:pt>
                <c:pt idx="3">
                  <c:v>0.0464549145171635</c:v>
                </c:pt>
                <c:pt idx="4">
                  <c:v>0.0521457934921601</c:v>
                </c:pt>
                <c:pt idx="5">
                  <c:v>0.0580619107341257</c:v>
                </c:pt>
                <c:pt idx="6">
                  <c:v>0.0641409711518974</c:v>
                </c:pt>
                <c:pt idx="7">
                  <c:v>0.0703407412923687</c:v>
                </c:pt>
                <c:pt idx="8">
                  <c:v>0.0766319293366148</c:v>
                </c:pt>
                <c:pt idx="9">
                  <c:v>0.082999902839475</c:v>
                </c:pt>
                <c:pt idx="10">
                  <c:v>0.089446093674948</c:v>
                </c:pt>
                <c:pt idx="11">
                  <c:v>0.0959559372915227</c:v>
                </c:pt>
                <c:pt idx="12">
                  <c:v>0.102517308561644</c:v>
                </c:pt>
                <c:pt idx="13">
                  <c:v>0.109120912905795</c:v>
                </c:pt>
                <c:pt idx="14">
                  <c:v>0.115759522880437</c:v>
                </c:pt>
                <c:pt idx="15">
                  <c:v>0.122427444092657</c:v>
                </c:pt>
                <c:pt idx="16">
                  <c:v>0.129120135618178</c:v>
                </c:pt>
                <c:pt idx="17">
                  <c:v>0.135833936122364</c:v>
                </c:pt>
                <c:pt idx="18">
                  <c:v>0.142565863404863</c:v>
                </c:pt>
                <c:pt idx="19">
                  <c:v>0.149313465701173</c:v>
                </c:pt>
                <c:pt idx="20">
                  <c:v>0.156074709983579</c:v>
                </c:pt>
                <c:pt idx="21">
                  <c:v>0.162847897065523</c:v>
                </c:pt>
                <c:pt idx="22">
                  <c:v>0.169631596367864</c:v>
                </c:pt>
                <c:pt idx="23">
                  <c:v>0.176424595279112</c:v>
                </c:pt>
                <c:pt idx="24">
                  <c:v>0.183225859468386</c:v>
                </c:pt>
                <c:pt idx="25">
                  <c:v>0.190034501504071</c:v>
                </c:pt>
                <c:pt idx="26">
                  <c:v>0.196849755832499</c:v>
                </c:pt>
                <c:pt idx="27">
                  <c:v>0.203670958671505</c:v>
                </c:pt>
                <c:pt idx="28">
                  <c:v>0.210497531734858</c:v>
                </c:pt>
                <c:pt idx="29">
                  <c:v>0.217328968966879</c:v>
                </c:pt>
                <c:pt idx="30">
                  <c:v>0.224164825660467</c:v>
                </c:pt>
                <c:pt idx="31">
                  <c:v>0.231004709475825</c:v>
                </c:pt>
                <c:pt idx="32">
                  <c:v>0.237848272985268</c:v>
                </c:pt>
                <c:pt idx="33">
                  <c:v>0.244695207451191</c:v>
                </c:pt>
                <c:pt idx="34">
                  <c:v>0.251545237606537</c:v>
                </c:pt>
                <c:pt idx="35">
                  <c:v>0.258398117254982</c:v>
                </c:pt>
                <c:pt idx="36">
                  <c:v>0.265253625544969</c:v>
                </c:pt>
                <c:pt idx="37">
                  <c:v>0.27211156380063</c:v>
                </c:pt>
                <c:pt idx="38">
                  <c:v>0.278971752815118</c:v>
                </c:pt>
                <c:pt idx="39">
                  <c:v>0.285834030529775</c:v>
                </c:pt>
                <c:pt idx="40">
                  <c:v>0.292698250036612</c:v>
                </c:pt>
                <c:pt idx="41">
                  <c:v>0.299564277852911</c:v>
                </c:pt>
                <c:pt idx="42">
                  <c:v>0.306431992425756</c:v>
                </c:pt>
                <c:pt idx="43">
                  <c:v>0.313301282831626</c:v>
                </c:pt>
                <c:pt idx="44">
                  <c:v>0.320172047642058</c:v>
                </c:pt>
                <c:pt idx="45">
                  <c:v>0.32704419393121</c:v>
                </c:pt>
                <c:pt idx="46">
                  <c:v>0.333917636405094</c:v>
                </c:pt>
                <c:pt idx="47">
                  <c:v>0.340792296635437</c:v>
                </c:pt>
                <c:pt idx="48">
                  <c:v>0.347668102383852</c:v>
                </c:pt>
                <c:pt idx="49">
                  <c:v>0.35454498700421</c:v>
                </c:pt>
              </c:numCache>
            </c:numRef>
          </c:xVal>
          <c:yVal>
            <c:numRef>
              <c:f>'Portefølje Norge '!$B$176:$B$225</c:f>
              <c:numCache>
                <c:formatCode>General</c:formatCode>
                <c:ptCount val="50"/>
                <c:pt idx="0">
                  <c:v>0.0617047634076699</c:v>
                </c:pt>
                <c:pt idx="1">
                  <c:v>0.0632802424503686</c:v>
                </c:pt>
                <c:pt idx="2">
                  <c:v>0.0648557214930688</c:v>
                </c:pt>
                <c:pt idx="3">
                  <c:v>0.0664312005357693</c:v>
                </c:pt>
                <c:pt idx="4">
                  <c:v>0.0680066795784697</c:v>
                </c:pt>
                <c:pt idx="5">
                  <c:v>0.0695821586211701</c:v>
                </c:pt>
                <c:pt idx="6">
                  <c:v>0.0711576376638704</c:v>
                </c:pt>
                <c:pt idx="7">
                  <c:v>0.0727331167065707</c:v>
                </c:pt>
                <c:pt idx="8">
                  <c:v>0.0743085957492712</c:v>
                </c:pt>
                <c:pt idx="9">
                  <c:v>0.0758840747919715</c:v>
                </c:pt>
                <c:pt idx="10">
                  <c:v>0.0774595538346718</c:v>
                </c:pt>
                <c:pt idx="11">
                  <c:v>0.0790350328773721</c:v>
                </c:pt>
                <c:pt idx="12">
                  <c:v>0.0806105119200724</c:v>
                </c:pt>
                <c:pt idx="13">
                  <c:v>0.0821859909627727</c:v>
                </c:pt>
                <c:pt idx="14">
                  <c:v>0.083761470005473</c:v>
                </c:pt>
                <c:pt idx="15">
                  <c:v>0.0853369490481733</c:v>
                </c:pt>
                <c:pt idx="16">
                  <c:v>0.0869124280908736</c:v>
                </c:pt>
                <c:pt idx="17">
                  <c:v>0.0884879071335739</c:v>
                </c:pt>
                <c:pt idx="18">
                  <c:v>0.0900633861762742</c:v>
                </c:pt>
                <c:pt idx="19">
                  <c:v>0.0916388652189745</c:v>
                </c:pt>
                <c:pt idx="20">
                  <c:v>0.0932143442616748</c:v>
                </c:pt>
                <c:pt idx="21">
                  <c:v>0.0947898233043751</c:v>
                </c:pt>
                <c:pt idx="22">
                  <c:v>0.0963653023470754</c:v>
                </c:pt>
                <c:pt idx="23">
                  <c:v>0.0979407813897757</c:v>
                </c:pt>
                <c:pt idx="24">
                  <c:v>0.099516260432476</c:v>
                </c:pt>
                <c:pt idx="25">
                  <c:v>0.101091739475176</c:v>
                </c:pt>
                <c:pt idx="26">
                  <c:v>0.102667218517877</c:v>
                </c:pt>
                <c:pt idx="27">
                  <c:v>0.104242697560577</c:v>
                </c:pt>
                <c:pt idx="28">
                  <c:v>0.105818176603277</c:v>
                </c:pt>
                <c:pt idx="29">
                  <c:v>0.107393655645978</c:v>
                </c:pt>
                <c:pt idx="30">
                  <c:v>0.108969134688678</c:v>
                </c:pt>
                <c:pt idx="31">
                  <c:v>0.110544613731378</c:v>
                </c:pt>
                <c:pt idx="32">
                  <c:v>0.112120092774078</c:v>
                </c:pt>
                <c:pt idx="33">
                  <c:v>0.113695571816779</c:v>
                </c:pt>
                <c:pt idx="34">
                  <c:v>0.115271050859479</c:v>
                </c:pt>
                <c:pt idx="35">
                  <c:v>0.116846529902179</c:v>
                </c:pt>
                <c:pt idx="36">
                  <c:v>0.11842200894488</c:v>
                </c:pt>
                <c:pt idx="37">
                  <c:v>0.11999748798758</c:v>
                </c:pt>
                <c:pt idx="38">
                  <c:v>0.12157296703028</c:v>
                </c:pt>
                <c:pt idx="39">
                  <c:v>0.123148446072981</c:v>
                </c:pt>
                <c:pt idx="40">
                  <c:v>0.124723925115681</c:v>
                </c:pt>
                <c:pt idx="41">
                  <c:v>0.126299404158381</c:v>
                </c:pt>
                <c:pt idx="42">
                  <c:v>0.127874883201082</c:v>
                </c:pt>
                <c:pt idx="43">
                  <c:v>0.129450362243782</c:v>
                </c:pt>
                <c:pt idx="44">
                  <c:v>0.131025841286482</c:v>
                </c:pt>
                <c:pt idx="45">
                  <c:v>0.132601320329182</c:v>
                </c:pt>
                <c:pt idx="46">
                  <c:v>0.134176799371882</c:v>
                </c:pt>
                <c:pt idx="47">
                  <c:v>0.135752278414583</c:v>
                </c:pt>
                <c:pt idx="48">
                  <c:v>0.137327757457283</c:v>
                </c:pt>
                <c:pt idx="49">
                  <c:v>0.1389032365</c:v>
                </c:pt>
              </c:numCache>
            </c:numRef>
          </c:yVal>
          <c:smooth val="1"/>
        </c:ser>
        <c:ser>
          <c:idx val="0"/>
          <c:order val="1"/>
          <c:tx>
            <c:v>OBX, Eiendomsaksjer, obligasjoner og unotert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'Portefølje Norge '!$A$229:$A$278</c:f>
              <c:numCache>
                <c:formatCode>General</c:formatCode>
                <c:ptCount val="50"/>
                <c:pt idx="0">
                  <c:v>0.0337894189660426</c:v>
                </c:pt>
                <c:pt idx="1">
                  <c:v>0.0370754931104971</c:v>
                </c:pt>
                <c:pt idx="2">
                  <c:v>0.0427667235736227</c:v>
                </c:pt>
                <c:pt idx="3">
                  <c:v>0.048916019796721</c:v>
                </c:pt>
                <c:pt idx="4">
                  <c:v>0.0553705888824747</c:v>
                </c:pt>
                <c:pt idx="5">
                  <c:v>0.0620275435203726</c:v>
                </c:pt>
                <c:pt idx="6">
                  <c:v>0.0688686950405064</c:v>
                </c:pt>
                <c:pt idx="7">
                  <c:v>0.0758836730417234</c:v>
                </c:pt>
                <c:pt idx="8">
                  <c:v>0.0830284300223843</c:v>
                </c:pt>
                <c:pt idx="9">
                  <c:v>0.0902721564471476</c:v>
                </c:pt>
                <c:pt idx="10">
                  <c:v>0.097592817088208</c:v>
                </c:pt>
                <c:pt idx="11">
                  <c:v>0.104974317548457</c:v>
                </c:pt>
                <c:pt idx="12">
                  <c:v>0.112404672599826</c:v>
                </c:pt>
                <c:pt idx="13">
                  <c:v>0.1198747979341</c:v>
                </c:pt>
                <c:pt idx="14">
                  <c:v>0.127377696702234</c:v>
                </c:pt>
                <c:pt idx="15">
                  <c:v>0.134907900934487</c:v>
                </c:pt>
                <c:pt idx="16">
                  <c:v>0.142461080762044</c:v>
                </c:pt>
                <c:pt idx="17">
                  <c:v>0.150033766230099</c:v>
                </c:pt>
                <c:pt idx="18">
                  <c:v>0.157623146036501</c:v>
                </c:pt>
                <c:pt idx="19">
                  <c:v>0.165226919730586</c:v>
                </c:pt>
                <c:pt idx="20">
                  <c:v>0.17284318766104</c:v>
                </c:pt>
                <c:pt idx="21">
                  <c:v>0.180470367977567</c:v>
                </c:pt>
                <c:pt idx="22">
                  <c:v>0.188107133291232</c:v>
                </c:pt>
                <c:pt idx="23">
                  <c:v>0.195752361804629</c:v>
                </c:pt>
                <c:pt idx="24">
                  <c:v>0.20340509922097</c:v>
                </c:pt>
                <c:pt idx="25">
                  <c:v>0.211064528772726</c:v>
                </c:pt>
                <c:pt idx="26">
                  <c:v>0.218729947430549</c:v>
                </c:pt>
                <c:pt idx="27">
                  <c:v>0.226400746862386</c:v>
                </c:pt>
                <c:pt idx="28">
                  <c:v>0.234076398076952</c:v>
                </c:pt>
                <c:pt idx="29">
                  <c:v>0.24175643894935</c:v>
                </c:pt>
                <c:pt idx="30">
                  <c:v>0.249440464019412</c:v>
                </c:pt>
                <c:pt idx="31">
                  <c:v>0.257128116095705</c:v>
                </c:pt>
                <c:pt idx="32">
                  <c:v>0.264819079304325</c:v>
                </c:pt>
                <c:pt idx="33">
                  <c:v>0.272513073301471</c:v>
                </c:pt>
                <c:pt idx="34">
                  <c:v>0.280209848429338</c:v>
                </c:pt>
                <c:pt idx="35">
                  <c:v>0.287909181641243</c:v>
                </c:pt>
                <c:pt idx="36">
                  <c:v>0.295610873057513</c:v>
                </c:pt>
                <c:pt idx="37">
                  <c:v>0.303314743041413</c:v>
                </c:pt>
                <c:pt idx="38">
                  <c:v>0.311020629705956</c:v>
                </c:pt>
                <c:pt idx="39">
                  <c:v>0.318728386779492</c:v>
                </c:pt>
                <c:pt idx="40">
                  <c:v>0.326437881771377</c:v>
                </c:pt>
                <c:pt idx="41">
                  <c:v>0.33414899438973</c:v>
                </c:pt>
                <c:pt idx="42">
                  <c:v>0.341861615171855</c:v>
                </c:pt>
                <c:pt idx="43">
                  <c:v>0.349575644294778</c:v>
                </c:pt>
                <c:pt idx="44">
                  <c:v>0.357290990538897</c:v>
                </c:pt>
                <c:pt idx="45">
                  <c:v>0.365007570382288</c:v>
                </c:pt>
                <c:pt idx="46">
                  <c:v>0.372725307206868</c:v>
                </c:pt>
                <c:pt idx="47">
                  <c:v>0.380444130600649</c:v>
                </c:pt>
                <c:pt idx="48">
                  <c:v>0.38822558782138</c:v>
                </c:pt>
                <c:pt idx="49">
                  <c:v>0.39667279411209</c:v>
                </c:pt>
              </c:numCache>
            </c:numRef>
          </c:xVal>
          <c:yVal>
            <c:numRef>
              <c:f>'Portefølje Norge '!$B$229:$B$278</c:f>
              <c:numCache>
                <c:formatCode>General</c:formatCode>
                <c:ptCount val="50"/>
                <c:pt idx="0">
                  <c:v>0.0617047634076699</c:v>
                </c:pt>
                <c:pt idx="1">
                  <c:v>0.0636052104622732</c:v>
                </c:pt>
                <c:pt idx="2">
                  <c:v>0.0655056575168775</c:v>
                </c:pt>
                <c:pt idx="3">
                  <c:v>0.0674061045714818</c:v>
                </c:pt>
                <c:pt idx="4">
                  <c:v>0.0693065516260863</c:v>
                </c:pt>
                <c:pt idx="5">
                  <c:v>0.0712069986806908</c:v>
                </c:pt>
                <c:pt idx="6">
                  <c:v>0.0731074457352951</c:v>
                </c:pt>
                <c:pt idx="7">
                  <c:v>0.0750078927898996</c:v>
                </c:pt>
                <c:pt idx="8">
                  <c:v>0.0769083398445043</c:v>
                </c:pt>
                <c:pt idx="9">
                  <c:v>0.0788087868991086</c:v>
                </c:pt>
                <c:pt idx="10">
                  <c:v>0.0807092339537131</c:v>
                </c:pt>
                <c:pt idx="11">
                  <c:v>0.0826096810083176</c:v>
                </c:pt>
                <c:pt idx="12">
                  <c:v>0.0845101280629221</c:v>
                </c:pt>
                <c:pt idx="13">
                  <c:v>0.0864105751175266</c:v>
                </c:pt>
                <c:pt idx="14">
                  <c:v>0.0883110221721309</c:v>
                </c:pt>
                <c:pt idx="15">
                  <c:v>0.0902114692267356</c:v>
                </c:pt>
                <c:pt idx="16">
                  <c:v>0.0921119162813399</c:v>
                </c:pt>
                <c:pt idx="17">
                  <c:v>0.0940123633359444</c:v>
                </c:pt>
                <c:pt idx="18">
                  <c:v>0.0959128103905488</c:v>
                </c:pt>
                <c:pt idx="19">
                  <c:v>0.0978132574451532</c:v>
                </c:pt>
                <c:pt idx="20">
                  <c:v>0.0997137044997579</c:v>
                </c:pt>
                <c:pt idx="21">
                  <c:v>0.101614151554362</c:v>
                </c:pt>
                <c:pt idx="22">
                  <c:v>0.103514598608967</c:v>
                </c:pt>
                <c:pt idx="23">
                  <c:v>0.105415045663571</c:v>
                </c:pt>
                <c:pt idx="24">
                  <c:v>0.107315492718176</c:v>
                </c:pt>
                <c:pt idx="25">
                  <c:v>0.10921593977278</c:v>
                </c:pt>
                <c:pt idx="26">
                  <c:v>0.111116386827385</c:v>
                </c:pt>
                <c:pt idx="27">
                  <c:v>0.113016833881989</c:v>
                </c:pt>
                <c:pt idx="28">
                  <c:v>0.114917280936594</c:v>
                </c:pt>
                <c:pt idx="29">
                  <c:v>0.116817727991198</c:v>
                </c:pt>
                <c:pt idx="30">
                  <c:v>0.118718175045803</c:v>
                </c:pt>
                <c:pt idx="31">
                  <c:v>0.120618622100407</c:v>
                </c:pt>
                <c:pt idx="32">
                  <c:v>0.122519069155011</c:v>
                </c:pt>
                <c:pt idx="33">
                  <c:v>0.124419516209616</c:v>
                </c:pt>
                <c:pt idx="34">
                  <c:v>0.12631996326422</c:v>
                </c:pt>
                <c:pt idx="35">
                  <c:v>0.128220410318825</c:v>
                </c:pt>
                <c:pt idx="36">
                  <c:v>0.130120857373429</c:v>
                </c:pt>
                <c:pt idx="37">
                  <c:v>0.132021304428034</c:v>
                </c:pt>
                <c:pt idx="38">
                  <c:v>0.133921751482638</c:v>
                </c:pt>
                <c:pt idx="39">
                  <c:v>0.135822198537243</c:v>
                </c:pt>
                <c:pt idx="40">
                  <c:v>0.137722645591847</c:v>
                </c:pt>
                <c:pt idx="41">
                  <c:v>0.139623092646452</c:v>
                </c:pt>
                <c:pt idx="42">
                  <c:v>0.141523539701056</c:v>
                </c:pt>
                <c:pt idx="43">
                  <c:v>0.143423986755661</c:v>
                </c:pt>
                <c:pt idx="44">
                  <c:v>0.145324433810265</c:v>
                </c:pt>
                <c:pt idx="45">
                  <c:v>0.14722488086487</c:v>
                </c:pt>
                <c:pt idx="46">
                  <c:v>0.149125327919474</c:v>
                </c:pt>
                <c:pt idx="47">
                  <c:v>0.151025774974079</c:v>
                </c:pt>
                <c:pt idx="48">
                  <c:v>0.152926222028683</c:v>
                </c:pt>
                <c:pt idx="49">
                  <c:v>0.154826669083333</c:v>
                </c:pt>
              </c:numCache>
            </c:numRef>
          </c:yVal>
          <c:smooth val="1"/>
        </c:ser>
        <c:ser>
          <c:idx val="1"/>
          <c:order val="2"/>
          <c:tx>
            <c:v>OBX og obligasjoner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'Portefølje Norge '!$A$282:$A$331</c:f>
              <c:numCache>
                <c:formatCode>General</c:formatCode>
                <c:ptCount val="50"/>
                <c:pt idx="0">
                  <c:v>0.0338401338000077</c:v>
                </c:pt>
                <c:pt idx="1">
                  <c:v>0.0372300897142661</c:v>
                </c:pt>
                <c:pt idx="2">
                  <c:v>0.0415076110688807</c:v>
                </c:pt>
                <c:pt idx="3">
                  <c:v>0.0464280221971789</c:v>
                </c:pt>
                <c:pt idx="4">
                  <c:v>0.051808474071537</c:v>
                </c:pt>
                <c:pt idx="5">
                  <c:v>0.0575200138915462</c:v>
                </c:pt>
                <c:pt idx="6">
                  <c:v>0.0634733273314807</c:v>
                </c:pt>
                <c:pt idx="7">
                  <c:v>0.0696064065942072</c:v>
                </c:pt>
                <c:pt idx="8">
                  <c:v>0.0758756724343927</c:v>
                </c:pt>
                <c:pt idx="9">
                  <c:v>0.0822499894697055</c:v>
                </c:pt>
                <c:pt idx="10">
                  <c:v>0.0887067141773671</c:v>
                </c:pt>
                <c:pt idx="11">
                  <c:v>0.0952290858115667</c:v>
                </c:pt>
                <c:pt idx="12">
                  <c:v>0.10180448762629</c:v>
                </c:pt>
                <c:pt idx="13">
                  <c:v>0.108423271898515</c:v>
                </c:pt>
                <c:pt idx="14">
                  <c:v>0.115077953359844</c:v>
                </c:pt>
                <c:pt idx="15">
                  <c:v>0.121762646496307</c:v>
                </c:pt>
                <c:pt idx="16">
                  <c:v>0.12847266668853</c:v>
                </c:pt>
                <c:pt idx="17">
                  <c:v>0.135204243137272</c:v>
                </c:pt>
                <c:pt idx="18">
                  <c:v>0.141954309235635</c:v>
                </c:pt>
                <c:pt idx="19">
                  <c:v>0.148720347400055</c:v>
                </c:pt>
                <c:pt idx="20">
                  <c:v>0.155500272742536</c:v>
                </c:pt>
                <c:pt idx="21">
                  <c:v>0.162292344820069</c:v>
                </c:pt>
                <c:pt idx="22">
                  <c:v>0.169095099938977</c:v>
                </c:pt>
                <c:pt idx="23">
                  <c:v>0.175907298687497</c:v>
                </c:pt>
                <c:pt idx="24">
                  <c:v>0.182727884877143</c:v>
                </c:pt>
                <c:pt idx="25">
                  <c:v>0.189555953121501</c:v>
                </c:pt>
                <c:pt idx="26">
                  <c:v>0.196390723018959</c:v>
                </c:pt>
                <c:pt idx="27">
                  <c:v>0.203231518431569</c:v>
                </c:pt>
                <c:pt idx="28">
                  <c:v>0.210077750730715</c:v>
                </c:pt>
                <c:pt idx="29">
                  <c:v>0.216928905155894</c:v>
                </c:pt>
                <c:pt idx="30">
                  <c:v>0.223784529635488</c:v>
                </c:pt>
                <c:pt idx="31">
                  <c:v>0.230644225568734</c:v>
                </c:pt>
                <c:pt idx="32">
                  <c:v>0.237507640180708</c:v>
                </c:pt>
                <c:pt idx="33">
                  <c:v>0.244374460147127</c:v>
                </c:pt>
                <c:pt idx="34">
                  <c:v>0.251244406250516</c:v>
                </c:pt>
                <c:pt idx="35">
                  <c:v>0.258117228878917</c:v>
                </c:pt>
                <c:pt idx="36">
                  <c:v>0.264992704216686</c:v>
                </c:pt>
                <c:pt idx="37">
                  <c:v>0.271870631006727</c:v>
                </c:pt>
                <c:pt idx="38">
                  <c:v>0.278750827786936</c:v>
                </c:pt>
                <c:pt idx="39">
                  <c:v>0.28563313052199</c:v>
                </c:pt>
                <c:pt idx="40">
                  <c:v>0.292517390566211</c:v>
                </c:pt>
                <c:pt idx="41">
                  <c:v>0.29940347290491</c:v>
                </c:pt>
                <c:pt idx="42">
                  <c:v>0.306291254630884</c:v>
                </c:pt>
                <c:pt idx="43">
                  <c:v>0.313180623620273</c:v>
                </c:pt>
                <c:pt idx="44">
                  <c:v>0.320071477378084</c:v>
                </c:pt>
                <c:pt idx="45">
                  <c:v>0.326963722028568</c:v>
                </c:pt>
                <c:pt idx="46">
                  <c:v>0.333857271429793</c:v>
                </c:pt>
                <c:pt idx="47">
                  <c:v>0.340752046394885</c:v>
                </c:pt>
                <c:pt idx="48">
                  <c:v>0.347647974005372</c:v>
                </c:pt>
                <c:pt idx="49">
                  <c:v>0.35454498700421</c:v>
                </c:pt>
              </c:numCache>
            </c:numRef>
          </c:xVal>
          <c:yVal>
            <c:numRef>
              <c:f>'Portefølje Norge '!$B$282:$B$331</c:f>
              <c:numCache>
                <c:formatCode>General</c:formatCode>
                <c:ptCount val="50"/>
                <c:pt idx="0">
                  <c:v>0.061478789</c:v>
                </c:pt>
                <c:pt idx="1">
                  <c:v>0.0630588797653044</c:v>
                </c:pt>
                <c:pt idx="2">
                  <c:v>0.06463897053061</c:v>
                </c:pt>
                <c:pt idx="3">
                  <c:v>0.0662190612959155</c:v>
                </c:pt>
                <c:pt idx="4">
                  <c:v>0.0677991520612211</c:v>
                </c:pt>
                <c:pt idx="5">
                  <c:v>0.0693792428265267</c:v>
                </c:pt>
                <c:pt idx="6">
                  <c:v>0.0709593335918323</c:v>
                </c:pt>
                <c:pt idx="7">
                  <c:v>0.0725394243571379</c:v>
                </c:pt>
                <c:pt idx="8">
                  <c:v>0.0741195151224454</c:v>
                </c:pt>
                <c:pt idx="9">
                  <c:v>0.0756996058877513</c:v>
                </c:pt>
                <c:pt idx="10">
                  <c:v>0.0772796966530571</c:v>
                </c:pt>
                <c:pt idx="11">
                  <c:v>0.0788597874183629</c:v>
                </c:pt>
                <c:pt idx="12">
                  <c:v>0.0804398781836687</c:v>
                </c:pt>
                <c:pt idx="13">
                  <c:v>0.0820199689489744</c:v>
                </c:pt>
                <c:pt idx="14">
                  <c:v>0.0836000597142803</c:v>
                </c:pt>
                <c:pt idx="15">
                  <c:v>0.0851801504795861</c:v>
                </c:pt>
                <c:pt idx="16">
                  <c:v>0.0867602412448919</c:v>
                </c:pt>
                <c:pt idx="17">
                  <c:v>0.0883403320101977</c:v>
                </c:pt>
                <c:pt idx="18">
                  <c:v>0.0899204227755034</c:v>
                </c:pt>
                <c:pt idx="19">
                  <c:v>0.0915005135408093</c:v>
                </c:pt>
                <c:pt idx="20">
                  <c:v>0.093080604306115</c:v>
                </c:pt>
                <c:pt idx="21">
                  <c:v>0.0946606950714209</c:v>
                </c:pt>
                <c:pt idx="22">
                  <c:v>0.0962407858367267</c:v>
                </c:pt>
                <c:pt idx="23">
                  <c:v>0.0978208766020327</c:v>
                </c:pt>
                <c:pt idx="24">
                  <c:v>0.0994009673673383</c:v>
                </c:pt>
                <c:pt idx="25">
                  <c:v>0.100981058132644</c:v>
                </c:pt>
                <c:pt idx="26">
                  <c:v>0.10256114889795</c:v>
                </c:pt>
                <c:pt idx="27">
                  <c:v>0.104141239663256</c:v>
                </c:pt>
                <c:pt idx="28">
                  <c:v>0.105721330428562</c:v>
                </c:pt>
                <c:pt idx="29">
                  <c:v>0.107301421193867</c:v>
                </c:pt>
                <c:pt idx="30">
                  <c:v>0.108881511959173</c:v>
                </c:pt>
                <c:pt idx="31">
                  <c:v>0.110461602724479</c:v>
                </c:pt>
                <c:pt idx="32">
                  <c:v>0.112041693489785</c:v>
                </c:pt>
                <c:pt idx="33">
                  <c:v>0.113621784255091</c:v>
                </c:pt>
                <c:pt idx="34">
                  <c:v>0.115201875020396</c:v>
                </c:pt>
                <c:pt idx="35">
                  <c:v>0.116781965785702</c:v>
                </c:pt>
                <c:pt idx="36">
                  <c:v>0.118362056551008</c:v>
                </c:pt>
                <c:pt idx="37">
                  <c:v>0.119942147316314</c:v>
                </c:pt>
                <c:pt idx="38">
                  <c:v>0.12152223808162</c:v>
                </c:pt>
                <c:pt idx="39">
                  <c:v>0.123102328846926</c:v>
                </c:pt>
                <c:pt idx="40">
                  <c:v>0.124682419612231</c:v>
                </c:pt>
                <c:pt idx="41">
                  <c:v>0.126262510377537</c:v>
                </c:pt>
                <c:pt idx="42">
                  <c:v>0.127842601142843</c:v>
                </c:pt>
                <c:pt idx="43">
                  <c:v>0.129422691908149</c:v>
                </c:pt>
                <c:pt idx="44">
                  <c:v>0.131002782673455</c:v>
                </c:pt>
                <c:pt idx="45">
                  <c:v>0.132582873438759</c:v>
                </c:pt>
                <c:pt idx="46">
                  <c:v>0.134162964204065</c:v>
                </c:pt>
                <c:pt idx="47">
                  <c:v>0.135743054969371</c:v>
                </c:pt>
                <c:pt idx="48">
                  <c:v>0.137323145734677</c:v>
                </c:pt>
                <c:pt idx="49">
                  <c:v>0.1389032365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4671568"/>
        <c:axId val="-2104764416"/>
      </c:scatterChart>
      <c:valAx>
        <c:axId val="-2104671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4764416"/>
        <c:crosses val="autoZero"/>
        <c:crossBetween val="midCat"/>
      </c:valAx>
      <c:valAx>
        <c:axId val="-21047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2104671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Relationship Id="rId2" Type="http://schemas.openxmlformats.org/officeDocument/2006/relationships/chart" Target="../charts/chart70.xml"/><Relationship Id="rId3" Type="http://schemas.openxmlformats.org/officeDocument/2006/relationships/chart" Target="../charts/chart7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4" Type="http://schemas.openxmlformats.org/officeDocument/2006/relationships/chart" Target="../charts/chart10.xml"/><Relationship Id="rId5" Type="http://schemas.openxmlformats.org/officeDocument/2006/relationships/chart" Target="../charts/chart11.xml"/><Relationship Id="rId6" Type="http://schemas.openxmlformats.org/officeDocument/2006/relationships/chart" Target="../charts/chart12.xml"/><Relationship Id="rId7" Type="http://schemas.openxmlformats.org/officeDocument/2006/relationships/chart" Target="../charts/chart13.xml"/><Relationship Id="rId8" Type="http://schemas.openxmlformats.org/officeDocument/2006/relationships/chart" Target="../charts/chart14.xml"/><Relationship Id="rId9" Type="http://schemas.openxmlformats.org/officeDocument/2006/relationships/chart" Target="../charts/chart15.xml"/><Relationship Id="rId10" Type="http://schemas.openxmlformats.org/officeDocument/2006/relationships/chart" Target="../charts/chart16.xml"/><Relationship Id="rId11" Type="http://schemas.openxmlformats.org/officeDocument/2006/relationships/chart" Target="../charts/chart17.xml"/><Relationship Id="rId1" Type="http://schemas.openxmlformats.org/officeDocument/2006/relationships/chart" Target="../charts/chart7.xml"/><Relationship Id="rId2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4" Type="http://schemas.openxmlformats.org/officeDocument/2006/relationships/chart" Target="../charts/chart21.xml"/><Relationship Id="rId5" Type="http://schemas.openxmlformats.org/officeDocument/2006/relationships/chart" Target="../charts/chart22.xml"/><Relationship Id="rId6" Type="http://schemas.openxmlformats.org/officeDocument/2006/relationships/chart" Target="../charts/chart23.xml"/><Relationship Id="rId1" Type="http://schemas.openxmlformats.org/officeDocument/2006/relationships/chart" Target="../charts/chart18.xml"/><Relationship Id="rId2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4" Type="http://schemas.openxmlformats.org/officeDocument/2006/relationships/chart" Target="../charts/chart27.xml"/><Relationship Id="rId5" Type="http://schemas.openxmlformats.org/officeDocument/2006/relationships/chart" Target="../charts/chart28.xml"/><Relationship Id="rId6" Type="http://schemas.openxmlformats.org/officeDocument/2006/relationships/chart" Target="../charts/chart29.xml"/><Relationship Id="rId7" Type="http://schemas.openxmlformats.org/officeDocument/2006/relationships/chart" Target="../charts/chart30.xml"/><Relationship Id="rId8" Type="http://schemas.openxmlformats.org/officeDocument/2006/relationships/chart" Target="../charts/chart31.xml"/><Relationship Id="rId9" Type="http://schemas.openxmlformats.org/officeDocument/2006/relationships/chart" Target="../charts/chart32.xml"/><Relationship Id="rId10" Type="http://schemas.openxmlformats.org/officeDocument/2006/relationships/chart" Target="../charts/chart33.xml"/><Relationship Id="rId11" Type="http://schemas.openxmlformats.org/officeDocument/2006/relationships/chart" Target="../charts/chart34.xml"/><Relationship Id="rId1" Type="http://schemas.openxmlformats.org/officeDocument/2006/relationships/chart" Target="../charts/chart24.xml"/><Relationship Id="rId2" Type="http://schemas.openxmlformats.org/officeDocument/2006/relationships/chart" Target="../charts/chart2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4" Type="http://schemas.openxmlformats.org/officeDocument/2006/relationships/chart" Target="../charts/chart38.xml"/><Relationship Id="rId5" Type="http://schemas.openxmlformats.org/officeDocument/2006/relationships/chart" Target="../charts/chart39.xml"/><Relationship Id="rId6" Type="http://schemas.openxmlformats.org/officeDocument/2006/relationships/chart" Target="../charts/chart40.xml"/><Relationship Id="rId7" Type="http://schemas.openxmlformats.org/officeDocument/2006/relationships/chart" Target="../charts/chart41.xml"/><Relationship Id="rId8" Type="http://schemas.openxmlformats.org/officeDocument/2006/relationships/chart" Target="../charts/chart42.xml"/><Relationship Id="rId1" Type="http://schemas.openxmlformats.org/officeDocument/2006/relationships/chart" Target="../charts/chart35.xml"/><Relationship Id="rId2" Type="http://schemas.openxmlformats.org/officeDocument/2006/relationships/chart" Target="../charts/chart36.xml"/></Relationships>
</file>

<file path=xl/drawings/_rels/drawing8.xml.rels><?xml version="1.0" encoding="UTF-8" standalone="yes"?>
<Relationships xmlns="http://schemas.openxmlformats.org/package/2006/relationships"><Relationship Id="rId9" Type="http://schemas.openxmlformats.org/officeDocument/2006/relationships/chart" Target="../charts/chart51.xml"/><Relationship Id="rId20" Type="http://schemas.openxmlformats.org/officeDocument/2006/relationships/chart" Target="../charts/chart62.xml"/><Relationship Id="rId21" Type="http://schemas.openxmlformats.org/officeDocument/2006/relationships/chart" Target="../charts/chart63.xml"/><Relationship Id="rId22" Type="http://schemas.openxmlformats.org/officeDocument/2006/relationships/chart" Target="../charts/chart64.xml"/><Relationship Id="rId23" Type="http://schemas.openxmlformats.org/officeDocument/2006/relationships/chart" Target="../charts/chart65.xml"/><Relationship Id="rId24" Type="http://schemas.openxmlformats.org/officeDocument/2006/relationships/chart" Target="../charts/chart66.xml"/><Relationship Id="rId25" Type="http://schemas.openxmlformats.org/officeDocument/2006/relationships/chart" Target="../charts/chart67.xml"/><Relationship Id="rId10" Type="http://schemas.openxmlformats.org/officeDocument/2006/relationships/chart" Target="../charts/chart52.xml"/><Relationship Id="rId11" Type="http://schemas.openxmlformats.org/officeDocument/2006/relationships/chart" Target="../charts/chart53.xml"/><Relationship Id="rId12" Type="http://schemas.openxmlformats.org/officeDocument/2006/relationships/chart" Target="../charts/chart54.xml"/><Relationship Id="rId13" Type="http://schemas.openxmlformats.org/officeDocument/2006/relationships/chart" Target="../charts/chart55.xml"/><Relationship Id="rId14" Type="http://schemas.openxmlformats.org/officeDocument/2006/relationships/chart" Target="../charts/chart56.xml"/><Relationship Id="rId15" Type="http://schemas.openxmlformats.org/officeDocument/2006/relationships/chart" Target="../charts/chart57.xml"/><Relationship Id="rId16" Type="http://schemas.openxmlformats.org/officeDocument/2006/relationships/chart" Target="../charts/chart58.xml"/><Relationship Id="rId17" Type="http://schemas.openxmlformats.org/officeDocument/2006/relationships/chart" Target="../charts/chart59.xml"/><Relationship Id="rId18" Type="http://schemas.openxmlformats.org/officeDocument/2006/relationships/chart" Target="../charts/chart60.xml"/><Relationship Id="rId19" Type="http://schemas.openxmlformats.org/officeDocument/2006/relationships/chart" Target="../charts/chart61.xml"/><Relationship Id="rId1" Type="http://schemas.openxmlformats.org/officeDocument/2006/relationships/chart" Target="../charts/chart43.xml"/><Relationship Id="rId2" Type="http://schemas.openxmlformats.org/officeDocument/2006/relationships/chart" Target="../charts/chart44.xml"/><Relationship Id="rId3" Type="http://schemas.openxmlformats.org/officeDocument/2006/relationships/chart" Target="../charts/chart45.xml"/><Relationship Id="rId4" Type="http://schemas.openxmlformats.org/officeDocument/2006/relationships/chart" Target="../charts/chart46.xml"/><Relationship Id="rId5" Type="http://schemas.openxmlformats.org/officeDocument/2006/relationships/chart" Target="../charts/chart47.xml"/><Relationship Id="rId6" Type="http://schemas.openxmlformats.org/officeDocument/2006/relationships/chart" Target="../charts/chart48.xml"/><Relationship Id="rId7" Type="http://schemas.openxmlformats.org/officeDocument/2006/relationships/chart" Target="../charts/chart49.xml"/><Relationship Id="rId8" Type="http://schemas.openxmlformats.org/officeDocument/2006/relationships/chart" Target="../charts/chart5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338667</xdr:colOff>
      <xdr:row>33</xdr:row>
      <xdr:rowOff>99483</xdr:rowOff>
    </xdr:from>
    <xdr:to>
      <xdr:col>32</xdr:col>
      <xdr:colOff>783167</xdr:colOff>
      <xdr:row>47</xdr:row>
      <xdr:rowOff>27516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317500</xdr:colOff>
      <xdr:row>16</xdr:row>
      <xdr:rowOff>57151</xdr:rowOff>
    </xdr:from>
    <xdr:to>
      <xdr:col>32</xdr:col>
      <xdr:colOff>762000</xdr:colOff>
      <xdr:row>30</xdr:row>
      <xdr:rowOff>133351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793750</xdr:colOff>
      <xdr:row>61</xdr:row>
      <xdr:rowOff>133350</xdr:rowOff>
    </xdr:from>
    <xdr:to>
      <xdr:col>54</xdr:col>
      <xdr:colOff>489750</xdr:colOff>
      <xdr:row>79</xdr:row>
      <xdr:rowOff>34350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47</xdr:col>
      <xdr:colOff>57150</xdr:colOff>
      <xdr:row>82</xdr:row>
      <xdr:rowOff>82550</xdr:rowOff>
    </xdr:from>
    <xdr:to>
      <xdr:col>54</xdr:col>
      <xdr:colOff>578866</xdr:colOff>
      <xdr:row>99</xdr:row>
      <xdr:rowOff>72450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780248</xdr:colOff>
      <xdr:row>1</xdr:row>
      <xdr:rowOff>18978</xdr:rowOff>
    </xdr:from>
    <xdr:to>
      <xdr:col>44</xdr:col>
      <xdr:colOff>437931</xdr:colOff>
      <xdr:row>27</xdr:row>
      <xdr:rowOff>65690</xdr:rowOff>
    </xdr:to>
    <xdr:sp macro="" textlink="">
      <xdr:nvSpPr>
        <xdr:cNvPr id="6" name="TekstSylinder 5"/>
        <xdr:cNvSpPr txBox="1"/>
      </xdr:nvSpPr>
      <xdr:spPr>
        <a:xfrm>
          <a:off x="28523179" y="216047"/>
          <a:ext cx="8810442" cy="51705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6600"/>
            <a:t>Figur 4-1 og 4-2</a:t>
          </a:r>
        </a:p>
        <a:p>
          <a:r>
            <a:rPr lang="nb-NO" sz="6600"/>
            <a:t>Tabell 4-5</a:t>
          </a:r>
        </a:p>
        <a:p>
          <a:r>
            <a:rPr lang="nb-NO" sz="6600"/>
            <a:t>Deskriptiv statistikk</a:t>
          </a:r>
          <a:r>
            <a:rPr lang="nb-NO" sz="6600" baseline="0"/>
            <a:t> Norge</a:t>
          </a:r>
        </a:p>
        <a:p>
          <a:r>
            <a:rPr lang="nb-NO" sz="6600" baseline="0"/>
            <a:t>Tabell 5-2,3,11</a:t>
          </a:r>
        </a:p>
        <a:p>
          <a:endParaRPr lang="nb-NO" sz="66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677333</xdr:colOff>
      <xdr:row>81</xdr:row>
      <xdr:rowOff>152400</xdr:rowOff>
    </xdr:from>
    <xdr:to>
      <xdr:col>8</xdr:col>
      <xdr:colOff>558800</xdr:colOff>
      <xdr:row>96</xdr:row>
      <xdr:rowOff>101600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778933</xdr:colOff>
      <xdr:row>80</xdr:row>
      <xdr:rowOff>169334</xdr:rowOff>
    </xdr:from>
    <xdr:to>
      <xdr:col>20</xdr:col>
      <xdr:colOff>237066</xdr:colOff>
      <xdr:row>105</xdr:row>
      <xdr:rowOff>33867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220132</xdr:colOff>
      <xdr:row>80</xdr:row>
      <xdr:rowOff>50800</xdr:rowOff>
    </xdr:from>
    <xdr:to>
      <xdr:col>28</xdr:col>
      <xdr:colOff>795866</xdr:colOff>
      <xdr:row>105</xdr:row>
      <xdr:rowOff>16933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93133</xdr:colOff>
      <xdr:row>29</xdr:row>
      <xdr:rowOff>160867</xdr:rowOff>
    </xdr:from>
    <xdr:to>
      <xdr:col>32</xdr:col>
      <xdr:colOff>516466</xdr:colOff>
      <xdr:row>44</xdr:row>
      <xdr:rowOff>110067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194734</xdr:colOff>
      <xdr:row>42</xdr:row>
      <xdr:rowOff>59267</xdr:rowOff>
    </xdr:from>
    <xdr:to>
      <xdr:col>19</xdr:col>
      <xdr:colOff>618068</xdr:colOff>
      <xdr:row>57</xdr:row>
      <xdr:rowOff>8467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28</xdr:col>
      <xdr:colOff>694267</xdr:colOff>
      <xdr:row>6</xdr:row>
      <xdr:rowOff>186265</xdr:rowOff>
    </xdr:from>
    <xdr:ext cx="3674533" cy="677335"/>
    <xdr:sp macro="" textlink="">
      <xdr:nvSpPr>
        <xdr:cNvPr id="4" name="TekstSylinder 3"/>
        <xdr:cNvSpPr txBox="1"/>
      </xdr:nvSpPr>
      <xdr:spPr>
        <a:xfrm>
          <a:off x="23926800" y="1303865"/>
          <a:ext cx="3674533" cy="677335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b-NO" sz="2400"/>
            <a:t>Deskriptiv statistikk Sverige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0</xdr:colOff>
      <xdr:row>4</xdr:row>
      <xdr:rowOff>0</xdr:rowOff>
    </xdr:from>
    <xdr:ext cx="3674533" cy="1354666"/>
    <xdr:sp macro="" textlink="">
      <xdr:nvSpPr>
        <xdr:cNvPr id="3" name="TekstSylinder 2"/>
        <xdr:cNvSpPr txBox="1"/>
      </xdr:nvSpPr>
      <xdr:spPr>
        <a:xfrm>
          <a:off x="24062267" y="745067"/>
          <a:ext cx="3674533" cy="135466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b-NO" sz="2400"/>
            <a:t>Deskriptiv statistikk Danmark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25</xdr:row>
      <xdr:rowOff>127000</xdr:rowOff>
    </xdr:from>
    <xdr:to>
      <xdr:col>16</xdr:col>
      <xdr:colOff>547450</xdr:colOff>
      <xdr:row>45</xdr:row>
      <xdr:rowOff>23000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501650</xdr:colOff>
      <xdr:row>76</xdr:row>
      <xdr:rowOff>63500</xdr:rowOff>
    </xdr:from>
    <xdr:to>
      <xdr:col>22</xdr:col>
      <xdr:colOff>14986</xdr:colOff>
      <xdr:row>95</xdr:row>
      <xdr:rowOff>162700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82550</xdr:colOff>
      <xdr:row>27</xdr:row>
      <xdr:rowOff>88900</xdr:rowOff>
    </xdr:from>
    <xdr:to>
      <xdr:col>28</xdr:col>
      <xdr:colOff>609600</xdr:colOff>
      <xdr:row>56</xdr:row>
      <xdr:rowOff>152400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400450</xdr:colOff>
      <xdr:row>121</xdr:row>
      <xdr:rowOff>1098377</xdr:rowOff>
    </xdr:from>
    <xdr:to>
      <xdr:col>21</xdr:col>
      <xdr:colOff>434775</xdr:colOff>
      <xdr:row>159</xdr:row>
      <xdr:rowOff>68648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617837</xdr:colOff>
      <xdr:row>174</xdr:row>
      <xdr:rowOff>983964</xdr:rowOff>
    </xdr:from>
    <xdr:to>
      <xdr:col>20</xdr:col>
      <xdr:colOff>308918</xdr:colOff>
      <xdr:row>208</xdr:row>
      <xdr:rowOff>102973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324954</xdr:colOff>
      <xdr:row>21</xdr:row>
      <xdr:rowOff>6625</xdr:rowOff>
    </xdr:from>
    <xdr:to>
      <xdr:col>45</xdr:col>
      <xdr:colOff>657498</xdr:colOff>
      <xdr:row>40</xdr:row>
      <xdr:rowOff>187228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47</xdr:col>
      <xdr:colOff>527050</xdr:colOff>
      <xdr:row>19</xdr:row>
      <xdr:rowOff>76200</xdr:rowOff>
    </xdr:from>
    <xdr:to>
      <xdr:col>55</xdr:col>
      <xdr:colOff>39450</xdr:colOff>
      <xdr:row>38</xdr:row>
      <xdr:rowOff>175400</xdr:rowOff>
    </xdr:to>
    <xdr:graphicFrame macro="">
      <xdr:nvGraphicFramePr>
        <xdr:cNvPr id="8" name="Diagra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425450</xdr:colOff>
      <xdr:row>77</xdr:row>
      <xdr:rowOff>63500</xdr:rowOff>
    </xdr:from>
    <xdr:to>
      <xdr:col>46</xdr:col>
      <xdr:colOff>763350</xdr:colOff>
      <xdr:row>96</xdr:row>
      <xdr:rowOff>162700</xdr:rowOff>
    </xdr:to>
    <xdr:graphicFrame macro="">
      <xdr:nvGraphicFramePr>
        <xdr:cNvPr id="9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606778</xdr:colOff>
      <xdr:row>131</xdr:row>
      <xdr:rowOff>95955</xdr:rowOff>
    </xdr:from>
    <xdr:to>
      <xdr:col>48</xdr:col>
      <xdr:colOff>100363</xdr:colOff>
      <xdr:row>150</xdr:row>
      <xdr:rowOff>123659</xdr:rowOff>
    </xdr:to>
    <xdr:graphicFrame macro="">
      <xdr:nvGraphicFramePr>
        <xdr:cNvPr id="10" name="Diagra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804334</xdr:colOff>
      <xdr:row>187</xdr:row>
      <xdr:rowOff>199437</xdr:rowOff>
    </xdr:from>
    <xdr:to>
      <xdr:col>46</xdr:col>
      <xdr:colOff>297919</xdr:colOff>
      <xdr:row>207</xdr:row>
      <xdr:rowOff>20177</xdr:rowOff>
    </xdr:to>
    <xdr:graphicFrame macro="">
      <xdr:nvGraphicFramePr>
        <xdr:cNvPr id="11" name="Diagram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67</xdr:col>
      <xdr:colOff>175517</xdr:colOff>
      <xdr:row>26</xdr:row>
      <xdr:rowOff>55366</xdr:rowOff>
    </xdr:from>
    <xdr:to>
      <xdr:col>79</xdr:col>
      <xdr:colOff>310116</xdr:colOff>
      <xdr:row>58</xdr:row>
      <xdr:rowOff>132907</xdr:rowOff>
    </xdr:to>
    <xdr:graphicFrame macro="">
      <xdr:nvGraphicFramePr>
        <xdr:cNvPr id="12" name="Diagra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784411</xdr:colOff>
      <xdr:row>0</xdr:row>
      <xdr:rowOff>1157941</xdr:rowOff>
    </xdr:from>
    <xdr:to>
      <xdr:col>27</xdr:col>
      <xdr:colOff>74706</xdr:colOff>
      <xdr:row>14</xdr:row>
      <xdr:rowOff>149412</xdr:rowOff>
    </xdr:to>
    <xdr:sp macro="" textlink="">
      <xdr:nvSpPr>
        <xdr:cNvPr id="13" name="TekstSylinder 12"/>
        <xdr:cNvSpPr txBox="1"/>
      </xdr:nvSpPr>
      <xdr:spPr>
        <a:xfrm>
          <a:off x="15643411" y="1157941"/>
          <a:ext cx="6719795" cy="28649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800"/>
            <a:t>Dette arket viser</a:t>
          </a:r>
          <a:r>
            <a:rPr lang="nb-NO" sz="1800" baseline="0"/>
            <a:t> </a:t>
          </a:r>
          <a:endParaRPr lang="nb-NO" sz="1800"/>
        </a:p>
        <a:p>
          <a:r>
            <a:rPr lang="nb-NO" sz="1800"/>
            <a:t>Tall øverst er input i porteføljeskriptet</a:t>
          </a:r>
        </a:p>
        <a:p>
          <a:endParaRPr lang="nb-NO" sz="1800"/>
        </a:p>
        <a:p>
          <a:r>
            <a:rPr lang="nb-NO" sz="1800"/>
            <a:t>Tall under</a:t>
          </a:r>
          <a:r>
            <a:rPr lang="nb-NO" sz="1800" baseline="0"/>
            <a:t> er resultater fra porteføljeoptimering</a:t>
          </a:r>
        </a:p>
        <a:p>
          <a:endParaRPr lang="nb-NO" sz="1800"/>
        </a:p>
      </xdr:txBody>
    </xdr:sp>
    <xdr:clientData/>
  </xdr:twoCellAnchor>
  <xdr:twoCellAnchor>
    <xdr:from>
      <xdr:col>79</xdr:col>
      <xdr:colOff>127000</xdr:colOff>
      <xdr:row>15</xdr:row>
      <xdr:rowOff>50800</xdr:rowOff>
    </xdr:from>
    <xdr:to>
      <xdr:col>87</xdr:col>
      <xdr:colOff>381000</xdr:colOff>
      <xdr:row>29</xdr:row>
      <xdr:rowOff>127000</xdr:rowOff>
    </xdr:to>
    <xdr:sp macro="" textlink="">
      <xdr:nvSpPr>
        <xdr:cNvPr id="14" name="TekstSylinder 13"/>
        <xdr:cNvSpPr txBox="1"/>
      </xdr:nvSpPr>
      <xdr:spPr>
        <a:xfrm>
          <a:off x="66344800" y="4140200"/>
          <a:ext cx="6959600" cy="3937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400"/>
            <a:t>Robusthetstest Norge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444438</xdr:colOff>
      <xdr:row>24</xdr:row>
      <xdr:rowOff>43295</xdr:rowOff>
    </xdr:from>
    <xdr:to>
      <xdr:col>32</xdr:col>
      <xdr:colOff>788972</xdr:colOff>
      <xdr:row>44</xdr:row>
      <xdr:rowOff>22698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38100</xdr:colOff>
      <xdr:row>22</xdr:row>
      <xdr:rowOff>38100</xdr:rowOff>
    </xdr:from>
    <xdr:to>
      <xdr:col>21</xdr:col>
      <xdr:colOff>382634</xdr:colOff>
      <xdr:row>42</xdr:row>
      <xdr:rowOff>17503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12700</xdr:colOff>
      <xdr:row>83</xdr:row>
      <xdr:rowOff>63500</xdr:rowOff>
    </xdr:from>
    <xdr:to>
      <xdr:col>20</xdr:col>
      <xdr:colOff>357234</xdr:colOff>
      <xdr:row>103</xdr:row>
      <xdr:rowOff>42903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127000</xdr:colOff>
      <xdr:row>130</xdr:row>
      <xdr:rowOff>63500</xdr:rowOff>
    </xdr:from>
    <xdr:to>
      <xdr:col>20</xdr:col>
      <xdr:colOff>471534</xdr:colOff>
      <xdr:row>150</xdr:row>
      <xdr:rowOff>42903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501650</xdr:colOff>
      <xdr:row>190</xdr:row>
      <xdr:rowOff>63500</xdr:rowOff>
    </xdr:from>
    <xdr:to>
      <xdr:col>22</xdr:col>
      <xdr:colOff>21632</xdr:colOff>
      <xdr:row>210</xdr:row>
      <xdr:rowOff>42903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44</xdr:col>
      <xdr:colOff>732032</xdr:colOff>
      <xdr:row>26</xdr:row>
      <xdr:rowOff>98175</xdr:rowOff>
    </xdr:from>
    <xdr:to>
      <xdr:col>56</xdr:col>
      <xdr:colOff>827640</xdr:colOff>
      <xdr:row>53</xdr:row>
      <xdr:rowOff>171236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389659</xdr:colOff>
      <xdr:row>0</xdr:row>
      <xdr:rowOff>909204</xdr:rowOff>
    </xdr:from>
    <xdr:to>
      <xdr:col>17</xdr:col>
      <xdr:colOff>494927</xdr:colOff>
      <xdr:row>12</xdr:row>
      <xdr:rowOff>138375</xdr:rowOff>
    </xdr:to>
    <xdr:sp macro="" textlink="">
      <xdr:nvSpPr>
        <xdr:cNvPr id="8" name="TekstSylinder 7"/>
        <xdr:cNvSpPr txBox="1"/>
      </xdr:nvSpPr>
      <xdr:spPr>
        <a:xfrm>
          <a:off x="7793182" y="909204"/>
          <a:ext cx="6686177" cy="28948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800"/>
            <a:t>Tall øverst er input i porteføljeskriptet</a:t>
          </a:r>
        </a:p>
        <a:p>
          <a:endParaRPr lang="nb-NO" sz="1800"/>
        </a:p>
        <a:p>
          <a:r>
            <a:rPr lang="nb-NO" sz="1800"/>
            <a:t>Tall under</a:t>
          </a:r>
          <a:r>
            <a:rPr lang="nb-NO" sz="1800" baseline="0"/>
            <a:t> er resultater fra porteføljeoptimering</a:t>
          </a:r>
        </a:p>
        <a:p>
          <a:endParaRPr lang="nb-NO" sz="1800"/>
        </a:p>
      </xdr:txBody>
    </xdr:sp>
    <xdr:clientData/>
  </xdr:twoCellAnchor>
  <xdr:twoCellAnchor>
    <xdr:from>
      <xdr:col>58</xdr:col>
      <xdr:colOff>0</xdr:colOff>
      <xdr:row>16</xdr:row>
      <xdr:rowOff>0</xdr:rowOff>
    </xdr:from>
    <xdr:to>
      <xdr:col>66</xdr:col>
      <xdr:colOff>378691</xdr:colOff>
      <xdr:row>30</xdr:row>
      <xdr:rowOff>98137</xdr:rowOff>
    </xdr:to>
    <xdr:sp macro="" textlink="">
      <xdr:nvSpPr>
        <xdr:cNvPr id="9" name="TekstSylinder 8"/>
        <xdr:cNvSpPr txBox="1"/>
      </xdr:nvSpPr>
      <xdr:spPr>
        <a:xfrm>
          <a:off x="47711591" y="4473864"/>
          <a:ext cx="6959600" cy="3937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400"/>
            <a:t>Robusthetstest Sverige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70</xdr:col>
      <xdr:colOff>589697</xdr:colOff>
      <xdr:row>60</xdr:row>
      <xdr:rowOff>164722</xdr:rowOff>
    </xdr:from>
    <xdr:to>
      <xdr:col>84</xdr:col>
      <xdr:colOff>549702</xdr:colOff>
      <xdr:row>94</xdr:row>
      <xdr:rowOff>37911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563756</xdr:colOff>
      <xdr:row>26</xdr:row>
      <xdr:rowOff>6814</xdr:rowOff>
    </xdr:from>
    <xdr:to>
      <xdr:col>20</xdr:col>
      <xdr:colOff>114263</xdr:colOff>
      <xdr:row>45</xdr:row>
      <xdr:rowOff>141327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503663</xdr:colOff>
      <xdr:row>79</xdr:row>
      <xdr:rowOff>118575</xdr:rowOff>
    </xdr:from>
    <xdr:to>
      <xdr:col>18</xdr:col>
      <xdr:colOff>51128</xdr:colOff>
      <xdr:row>99</xdr:row>
      <xdr:rowOff>49887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10903</xdr:colOff>
      <xdr:row>121</xdr:row>
      <xdr:rowOff>1223298</xdr:rowOff>
    </xdr:from>
    <xdr:to>
      <xdr:col>23</xdr:col>
      <xdr:colOff>385345</xdr:colOff>
      <xdr:row>141</xdr:row>
      <xdr:rowOff>132112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239503</xdr:colOff>
      <xdr:row>191</xdr:row>
      <xdr:rowOff>67775</xdr:rowOff>
    </xdr:from>
    <xdr:to>
      <xdr:col>19</xdr:col>
      <xdr:colOff>609928</xdr:colOff>
      <xdr:row>210</xdr:row>
      <xdr:rowOff>202287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448133</xdr:colOff>
      <xdr:row>24</xdr:row>
      <xdr:rowOff>154756</xdr:rowOff>
    </xdr:from>
    <xdr:to>
      <xdr:col>58</xdr:col>
      <xdr:colOff>1737</xdr:colOff>
      <xdr:row>46</xdr:row>
      <xdr:rowOff>59938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70</xdr:col>
      <xdr:colOff>820351</xdr:colOff>
      <xdr:row>22</xdr:row>
      <xdr:rowOff>190157</xdr:rowOff>
    </xdr:from>
    <xdr:to>
      <xdr:col>84</xdr:col>
      <xdr:colOff>303283</xdr:colOff>
      <xdr:row>59</xdr:row>
      <xdr:rowOff>151642</xdr:rowOff>
    </xdr:to>
    <xdr:graphicFrame macro="">
      <xdr:nvGraphicFramePr>
        <xdr:cNvPr id="8" name="Diagra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86</xdr:col>
      <xdr:colOff>604672</xdr:colOff>
      <xdr:row>25</xdr:row>
      <xdr:rowOff>106908</xdr:rowOff>
    </xdr:from>
    <xdr:to>
      <xdr:col>99</xdr:col>
      <xdr:colOff>682388</xdr:colOff>
      <xdr:row>61</xdr:row>
      <xdr:rowOff>18955</xdr:rowOff>
    </xdr:to>
    <xdr:graphicFrame macro="">
      <xdr:nvGraphicFramePr>
        <xdr:cNvPr id="9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86</xdr:col>
      <xdr:colOff>585717</xdr:colOff>
      <xdr:row>69</xdr:row>
      <xdr:rowOff>12130</xdr:rowOff>
    </xdr:from>
    <xdr:to>
      <xdr:col>99</xdr:col>
      <xdr:colOff>606567</xdr:colOff>
      <xdr:row>110</xdr:row>
      <xdr:rowOff>132687</xdr:rowOff>
    </xdr:to>
    <xdr:graphicFrame macro="">
      <xdr:nvGraphicFramePr>
        <xdr:cNvPr id="10" name="Diagra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84</xdr:col>
      <xdr:colOff>756314</xdr:colOff>
      <xdr:row>121</xdr:row>
      <xdr:rowOff>713473</xdr:rowOff>
    </xdr:from>
    <xdr:to>
      <xdr:col>99</xdr:col>
      <xdr:colOff>682388</xdr:colOff>
      <xdr:row>167</xdr:row>
      <xdr:rowOff>56864</xdr:rowOff>
    </xdr:to>
    <xdr:graphicFrame macro="">
      <xdr:nvGraphicFramePr>
        <xdr:cNvPr id="11" name="Diagram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79</xdr:col>
      <xdr:colOff>775268</xdr:colOff>
      <xdr:row>174</xdr:row>
      <xdr:rowOff>163772</xdr:rowOff>
    </xdr:from>
    <xdr:to>
      <xdr:col>96</xdr:col>
      <xdr:colOff>435969</xdr:colOff>
      <xdr:row>218</xdr:row>
      <xdr:rowOff>37910</xdr:rowOff>
    </xdr:to>
    <xdr:graphicFrame macro="">
      <xdr:nvGraphicFramePr>
        <xdr:cNvPr id="12" name="Diagra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378772</xdr:colOff>
      <xdr:row>0</xdr:row>
      <xdr:rowOff>1136316</xdr:rowOff>
    </xdr:from>
    <xdr:to>
      <xdr:col>21</xdr:col>
      <xdr:colOff>469862</xdr:colOff>
      <xdr:row>14</xdr:row>
      <xdr:rowOff>198888</xdr:rowOff>
    </xdr:to>
    <xdr:sp macro="" textlink="">
      <xdr:nvSpPr>
        <xdr:cNvPr id="13" name="TekstSylinder 12"/>
        <xdr:cNvSpPr txBox="1"/>
      </xdr:nvSpPr>
      <xdr:spPr>
        <a:xfrm>
          <a:off x="11095790" y="1136316"/>
          <a:ext cx="6686177" cy="28948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800"/>
            <a:t>Tall øverst er input i porteføljeskriptet</a:t>
          </a:r>
        </a:p>
        <a:p>
          <a:endParaRPr lang="nb-NO" sz="1800"/>
        </a:p>
        <a:p>
          <a:r>
            <a:rPr lang="nb-NO" sz="1800"/>
            <a:t>Tall under</a:t>
          </a:r>
          <a:r>
            <a:rPr lang="nb-NO" sz="1800" baseline="0"/>
            <a:t> er resultater fra porteføljeoptimering</a:t>
          </a:r>
        </a:p>
        <a:p>
          <a:endParaRPr lang="nb-NO" sz="1800"/>
        </a:p>
      </xdr:txBody>
    </xdr:sp>
    <xdr:clientData/>
  </xdr:twoCellAnchor>
  <xdr:twoCellAnchor>
    <xdr:from>
      <xdr:col>51</xdr:col>
      <xdr:colOff>0</xdr:colOff>
      <xdr:row>11</xdr:row>
      <xdr:rowOff>0</xdr:rowOff>
    </xdr:from>
    <xdr:to>
      <xdr:col>56</xdr:col>
      <xdr:colOff>178246</xdr:colOff>
      <xdr:row>21</xdr:row>
      <xdr:rowOff>22281</xdr:rowOff>
    </xdr:to>
    <xdr:sp macro="" textlink="">
      <xdr:nvSpPr>
        <xdr:cNvPr id="14" name="TekstSylinder 13"/>
        <xdr:cNvSpPr txBox="1"/>
      </xdr:nvSpPr>
      <xdr:spPr>
        <a:xfrm>
          <a:off x="42043684" y="3230702"/>
          <a:ext cx="4300176" cy="305245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400"/>
            <a:t>Robusthetstest Danmark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639280</xdr:colOff>
      <xdr:row>26</xdr:row>
      <xdr:rowOff>112446</xdr:rowOff>
    </xdr:from>
    <xdr:to>
      <xdr:col>25</xdr:col>
      <xdr:colOff>245438</xdr:colOff>
      <xdr:row>40</xdr:row>
      <xdr:rowOff>58792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651359</xdr:colOff>
      <xdr:row>174</xdr:row>
      <xdr:rowOff>745066</xdr:rowOff>
    </xdr:from>
    <xdr:to>
      <xdr:col>50</xdr:col>
      <xdr:colOff>440266</xdr:colOff>
      <xdr:row>211</xdr:row>
      <xdr:rowOff>105475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584200</xdr:colOff>
      <xdr:row>180</xdr:row>
      <xdr:rowOff>0</xdr:rowOff>
    </xdr:from>
    <xdr:to>
      <xdr:col>33</xdr:col>
      <xdr:colOff>812800</xdr:colOff>
      <xdr:row>223</xdr:row>
      <xdr:rowOff>50800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381000</xdr:colOff>
      <xdr:row>229</xdr:row>
      <xdr:rowOff>101600</xdr:rowOff>
    </xdr:from>
    <xdr:to>
      <xdr:col>34</xdr:col>
      <xdr:colOff>482600</xdr:colOff>
      <xdr:row>276</xdr:row>
      <xdr:rowOff>101600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355600</xdr:colOff>
      <xdr:row>281</xdr:row>
      <xdr:rowOff>152400</xdr:rowOff>
    </xdr:from>
    <xdr:to>
      <xdr:col>36</xdr:col>
      <xdr:colOff>482600</xdr:colOff>
      <xdr:row>328</xdr:row>
      <xdr:rowOff>177800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304800</xdr:colOff>
      <xdr:row>332</xdr:row>
      <xdr:rowOff>101600</xdr:rowOff>
    </xdr:from>
    <xdr:to>
      <xdr:col>35</xdr:col>
      <xdr:colOff>812800</xdr:colOff>
      <xdr:row>390</xdr:row>
      <xdr:rowOff>127000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53</xdr:col>
      <xdr:colOff>654654</xdr:colOff>
      <xdr:row>27</xdr:row>
      <xdr:rowOff>35475</xdr:rowOff>
    </xdr:from>
    <xdr:to>
      <xdr:col>68</xdr:col>
      <xdr:colOff>532580</xdr:colOff>
      <xdr:row>60</xdr:row>
      <xdr:rowOff>81935</xdr:rowOff>
    </xdr:to>
    <xdr:graphicFrame macro="">
      <xdr:nvGraphicFramePr>
        <xdr:cNvPr id="8" name="Diagra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431800</xdr:colOff>
      <xdr:row>220</xdr:row>
      <xdr:rowOff>101600</xdr:rowOff>
    </xdr:from>
    <xdr:to>
      <xdr:col>51</xdr:col>
      <xdr:colOff>101600</xdr:colOff>
      <xdr:row>257</xdr:row>
      <xdr:rowOff>152400</xdr:rowOff>
    </xdr:to>
    <xdr:graphicFrame macro="">
      <xdr:nvGraphicFramePr>
        <xdr:cNvPr id="9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153276</xdr:colOff>
      <xdr:row>0</xdr:row>
      <xdr:rowOff>788276</xdr:rowOff>
    </xdr:from>
    <xdr:to>
      <xdr:col>24</xdr:col>
      <xdr:colOff>766379</xdr:colOff>
      <xdr:row>13</xdr:row>
      <xdr:rowOff>92095</xdr:rowOff>
    </xdr:to>
    <xdr:sp macro="" textlink="">
      <xdr:nvSpPr>
        <xdr:cNvPr id="10" name="TekstSylinder 9"/>
        <xdr:cNvSpPr txBox="1"/>
      </xdr:nvSpPr>
      <xdr:spPr>
        <a:xfrm>
          <a:off x="15130517" y="788276"/>
          <a:ext cx="5605517" cy="28948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800"/>
            <a:t>Tall øverst er input i porteføljeskriptet</a:t>
          </a:r>
        </a:p>
        <a:p>
          <a:endParaRPr lang="nb-NO" sz="1800"/>
        </a:p>
        <a:p>
          <a:r>
            <a:rPr lang="nb-NO" sz="1800"/>
            <a:t>Tall under</a:t>
          </a:r>
          <a:r>
            <a:rPr lang="nb-NO" sz="1800" baseline="0"/>
            <a:t> er resultater fra porteføljeoptimering</a:t>
          </a:r>
        </a:p>
        <a:p>
          <a:endParaRPr lang="nb-NO" sz="18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8465</xdr:colOff>
      <xdr:row>19</xdr:row>
      <xdr:rowOff>1202267</xdr:rowOff>
    </xdr:from>
    <xdr:to>
      <xdr:col>21</xdr:col>
      <xdr:colOff>33866</xdr:colOff>
      <xdr:row>54</xdr:row>
      <xdr:rowOff>135467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48</xdr:col>
      <xdr:colOff>245534</xdr:colOff>
      <xdr:row>20</xdr:row>
      <xdr:rowOff>169333</xdr:rowOff>
    </xdr:from>
    <xdr:to>
      <xdr:col>60</xdr:col>
      <xdr:colOff>575734</xdr:colOff>
      <xdr:row>62</xdr:row>
      <xdr:rowOff>16933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730250</xdr:colOff>
      <xdr:row>76</xdr:row>
      <xdr:rowOff>32564</xdr:rowOff>
    </xdr:from>
    <xdr:to>
      <xdr:col>87</xdr:col>
      <xdr:colOff>586154</xdr:colOff>
      <xdr:row>98</xdr:row>
      <xdr:rowOff>26894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113</xdr:col>
      <xdr:colOff>299357</xdr:colOff>
      <xdr:row>15</xdr:row>
      <xdr:rowOff>15119</xdr:rowOff>
    </xdr:from>
    <xdr:to>
      <xdr:col>121</xdr:col>
      <xdr:colOff>755952</xdr:colOff>
      <xdr:row>35</xdr:row>
      <xdr:rowOff>10886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134</xdr:col>
      <xdr:colOff>0</xdr:colOff>
      <xdr:row>15</xdr:row>
      <xdr:rowOff>0</xdr:rowOff>
    </xdr:from>
    <xdr:to>
      <xdr:col>142</xdr:col>
      <xdr:colOff>456594</xdr:colOff>
      <xdr:row>34</xdr:row>
      <xdr:rowOff>199594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113</xdr:col>
      <xdr:colOff>313267</xdr:colOff>
      <xdr:row>35</xdr:row>
      <xdr:rowOff>118532</xdr:rowOff>
    </xdr:from>
    <xdr:to>
      <xdr:col>121</xdr:col>
      <xdr:colOff>812800</xdr:colOff>
      <xdr:row>64</xdr:row>
      <xdr:rowOff>203199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133</xdr:col>
      <xdr:colOff>787399</xdr:colOff>
      <xdr:row>35</xdr:row>
      <xdr:rowOff>203199</xdr:rowOff>
    </xdr:from>
    <xdr:to>
      <xdr:col>142</xdr:col>
      <xdr:colOff>677332</xdr:colOff>
      <xdr:row>65</xdr:row>
      <xdr:rowOff>33866</xdr:rowOff>
    </xdr:to>
    <xdr:graphicFrame macro="">
      <xdr:nvGraphicFramePr>
        <xdr:cNvPr id="8" name="Diagra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113</xdr:col>
      <xdr:colOff>406400</xdr:colOff>
      <xdr:row>73</xdr:row>
      <xdr:rowOff>135466</xdr:rowOff>
    </xdr:from>
    <xdr:to>
      <xdr:col>121</xdr:col>
      <xdr:colOff>516467</xdr:colOff>
      <xdr:row>100</xdr:row>
      <xdr:rowOff>118533</xdr:rowOff>
    </xdr:to>
    <xdr:graphicFrame macro="">
      <xdr:nvGraphicFramePr>
        <xdr:cNvPr id="9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134</xdr:col>
      <xdr:colOff>25400</xdr:colOff>
      <xdr:row>71</xdr:row>
      <xdr:rowOff>1202266</xdr:rowOff>
    </xdr:from>
    <xdr:to>
      <xdr:col>142</xdr:col>
      <xdr:colOff>728133</xdr:colOff>
      <xdr:row>97</xdr:row>
      <xdr:rowOff>101599</xdr:rowOff>
    </xdr:to>
    <xdr:graphicFrame macro="">
      <xdr:nvGraphicFramePr>
        <xdr:cNvPr id="10" name="Diagra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111</xdr:col>
      <xdr:colOff>245534</xdr:colOff>
      <xdr:row>133</xdr:row>
      <xdr:rowOff>169333</xdr:rowOff>
    </xdr:from>
    <xdr:to>
      <xdr:col>120</xdr:col>
      <xdr:colOff>660400</xdr:colOff>
      <xdr:row>162</xdr:row>
      <xdr:rowOff>101600</xdr:rowOff>
    </xdr:to>
    <xdr:graphicFrame macro="">
      <xdr:nvGraphicFramePr>
        <xdr:cNvPr id="11" name="Diagram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133</xdr:col>
      <xdr:colOff>736600</xdr:colOff>
      <xdr:row>128</xdr:row>
      <xdr:rowOff>152399</xdr:rowOff>
    </xdr:from>
    <xdr:to>
      <xdr:col>144</xdr:col>
      <xdr:colOff>423334</xdr:colOff>
      <xdr:row>159</xdr:row>
      <xdr:rowOff>16932</xdr:rowOff>
    </xdr:to>
    <xdr:graphicFrame macro="">
      <xdr:nvGraphicFramePr>
        <xdr:cNvPr id="12" name="Diagra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111</xdr:col>
      <xdr:colOff>550334</xdr:colOff>
      <xdr:row>179</xdr:row>
      <xdr:rowOff>16934</xdr:rowOff>
    </xdr:from>
    <xdr:to>
      <xdr:col>121</xdr:col>
      <xdr:colOff>508000</xdr:colOff>
      <xdr:row>208</xdr:row>
      <xdr:rowOff>118534</xdr:rowOff>
    </xdr:to>
    <xdr:graphicFrame macro="">
      <xdr:nvGraphicFramePr>
        <xdr:cNvPr id="13" name="Diagra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133</xdr:col>
      <xdr:colOff>533400</xdr:colOff>
      <xdr:row>179</xdr:row>
      <xdr:rowOff>16932</xdr:rowOff>
    </xdr:from>
    <xdr:to>
      <xdr:col>144</xdr:col>
      <xdr:colOff>220134</xdr:colOff>
      <xdr:row>206</xdr:row>
      <xdr:rowOff>50799</xdr:rowOff>
    </xdr:to>
    <xdr:graphicFrame macro="">
      <xdr:nvGraphicFramePr>
        <xdr:cNvPr id="14" name="Diagra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112</xdr:col>
      <xdr:colOff>592667</xdr:colOff>
      <xdr:row>232</xdr:row>
      <xdr:rowOff>33866</xdr:rowOff>
    </xdr:from>
    <xdr:to>
      <xdr:col>122</xdr:col>
      <xdr:colOff>59267</xdr:colOff>
      <xdr:row>260</xdr:row>
      <xdr:rowOff>67733</xdr:rowOff>
    </xdr:to>
    <xdr:graphicFrame macro="">
      <xdr:nvGraphicFramePr>
        <xdr:cNvPr id="15" name="Diagra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133</xdr:col>
      <xdr:colOff>516466</xdr:colOff>
      <xdr:row>229</xdr:row>
      <xdr:rowOff>84666</xdr:rowOff>
    </xdr:from>
    <xdr:to>
      <xdr:col>144</xdr:col>
      <xdr:colOff>474134</xdr:colOff>
      <xdr:row>259</xdr:row>
      <xdr:rowOff>152400</xdr:rowOff>
    </xdr:to>
    <xdr:graphicFrame macro="">
      <xdr:nvGraphicFramePr>
        <xdr:cNvPr id="16" name="Diagra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167</xdr:col>
      <xdr:colOff>360405</xdr:colOff>
      <xdr:row>15</xdr:row>
      <xdr:rowOff>188784</xdr:rowOff>
    </xdr:from>
    <xdr:to>
      <xdr:col>175</xdr:col>
      <xdr:colOff>816999</xdr:colOff>
      <xdr:row>35</xdr:row>
      <xdr:rowOff>182432</xdr:rowOff>
    </xdr:to>
    <xdr:graphicFrame macro="">
      <xdr:nvGraphicFramePr>
        <xdr:cNvPr id="17" name="Diagra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168</xdr:col>
      <xdr:colOff>0</xdr:colOff>
      <xdr:row>40</xdr:row>
      <xdr:rowOff>0</xdr:rowOff>
    </xdr:from>
    <xdr:to>
      <xdr:col>176</xdr:col>
      <xdr:colOff>711698</xdr:colOff>
      <xdr:row>69</xdr:row>
      <xdr:rowOff>36109</xdr:rowOff>
    </xdr:to>
    <xdr:graphicFrame macro="">
      <xdr:nvGraphicFramePr>
        <xdr:cNvPr id="18" name="Diagra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168</xdr:col>
      <xdr:colOff>0</xdr:colOff>
      <xdr:row>72</xdr:row>
      <xdr:rowOff>0</xdr:rowOff>
    </xdr:from>
    <xdr:to>
      <xdr:col>176</xdr:col>
      <xdr:colOff>702733</xdr:colOff>
      <xdr:row>97</xdr:row>
      <xdr:rowOff>118533</xdr:rowOff>
    </xdr:to>
    <xdr:graphicFrame macro="">
      <xdr:nvGraphicFramePr>
        <xdr:cNvPr id="19" name="Diagra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168</xdr:col>
      <xdr:colOff>0</xdr:colOff>
      <xdr:row>124</xdr:row>
      <xdr:rowOff>0</xdr:rowOff>
    </xdr:from>
    <xdr:to>
      <xdr:col>176</xdr:col>
      <xdr:colOff>702733</xdr:colOff>
      <xdr:row>149</xdr:row>
      <xdr:rowOff>118533</xdr:rowOff>
    </xdr:to>
    <xdr:graphicFrame macro="">
      <xdr:nvGraphicFramePr>
        <xdr:cNvPr id="20" name="Diagram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168</xdr:col>
      <xdr:colOff>0</xdr:colOff>
      <xdr:row>176</xdr:row>
      <xdr:rowOff>0</xdr:rowOff>
    </xdr:from>
    <xdr:to>
      <xdr:col>176</xdr:col>
      <xdr:colOff>702733</xdr:colOff>
      <xdr:row>201</xdr:row>
      <xdr:rowOff>118533</xdr:rowOff>
    </xdr:to>
    <xdr:graphicFrame macro="">
      <xdr:nvGraphicFramePr>
        <xdr:cNvPr id="21" name="Diagram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189</xdr:col>
      <xdr:colOff>0</xdr:colOff>
      <xdr:row>17</xdr:row>
      <xdr:rowOff>0</xdr:rowOff>
    </xdr:from>
    <xdr:to>
      <xdr:col>197</xdr:col>
      <xdr:colOff>456594</xdr:colOff>
      <xdr:row>36</xdr:row>
      <xdr:rowOff>199594</xdr:rowOff>
    </xdr:to>
    <xdr:graphicFrame macro="">
      <xdr:nvGraphicFramePr>
        <xdr:cNvPr id="22" name="Diagram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189</xdr:col>
      <xdr:colOff>0</xdr:colOff>
      <xdr:row>40</xdr:row>
      <xdr:rowOff>0</xdr:rowOff>
    </xdr:from>
    <xdr:to>
      <xdr:col>197</xdr:col>
      <xdr:colOff>711697</xdr:colOff>
      <xdr:row>69</xdr:row>
      <xdr:rowOff>36109</xdr:rowOff>
    </xdr:to>
    <xdr:graphicFrame macro="">
      <xdr:nvGraphicFramePr>
        <xdr:cNvPr id="23" name="Diagram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189</xdr:col>
      <xdr:colOff>0</xdr:colOff>
      <xdr:row>72</xdr:row>
      <xdr:rowOff>0</xdr:rowOff>
    </xdr:from>
    <xdr:to>
      <xdr:col>197</xdr:col>
      <xdr:colOff>702732</xdr:colOff>
      <xdr:row>97</xdr:row>
      <xdr:rowOff>118533</xdr:rowOff>
    </xdr:to>
    <xdr:graphicFrame macro="">
      <xdr:nvGraphicFramePr>
        <xdr:cNvPr id="24" name="Diagram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189</xdr:col>
      <xdr:colOff>0</xdr:colOff>
      <xdr:row>124</xdr:row>
      <xdr:rowOff>0</xdr:rowOff>
    </xdr:from>
    <xdr:to>
      <xdr:col>197</xdr:col>
      <xdr:colOff>702732</xdr:colOff>
      <xdr:row>149</xdr:row>
      <xdr:rowOff>118533</xdr:rowOff>
    </xdr:to>
    <xdr:graphicFrame macro="">
      <xdr:nvGraphicFramePr>
        <xdr:cNvPr id="25" name="Diagram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189</xdr:col>
      <xdr:colOff>0</xdr:colOff>
      <xdr:row>177</xdr:row>
      <xdr:rowOff>0</xdr:rowOff>
    </xdr:from>
    <xdr:to>
      <xdr:col>197</xdr:col>
      <xdr:colOff>702732</xdr:colOff>
      <xdr:row>202</xdr:row>
      <xdr:rowOff>118532</xdr:rowOff>
    </xdr:to>
    <xdr:graphicFrame macro="">
      <xdr:nvGraphicFramePr>
        <xdr:cNvPr id="26" name="Diagram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529167</xdr:colOff>
      <xdr:row>1</xdr:row>
      <xdr:rowOff>0</xdr:rowOff>
    </xdr:from>
    <xdr:to>
      <xdr:col>19</xdr:col>
      <xdr:colOff>396875</xdr:colOff>
      <xdr:row>19</xdr:row>
      <xdr:rowOff>317500</xdr:rowOff>
    </xdr:to>
    <xdr:sp macro="" textlink="">
      <xdr:nvSpPr>
        <xdr:cNvPr id="27" name="TekstSylinder 26"/>
        <xdr:cNvSpPr txBox="1"/>
      </xdr:nvSpPr>
      <xdr:spPr>
        <a:xfrm>
          <a:off x="24341667" y="1243542"/>
          <a:ext cx="8890000" cy="4524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400"/>
            <a:t>Til venstre har vi regnet om  Barclays</a:t>
          </a:r>
          <a:r>
            <a:rPr lang="nb-NO" sz="2400" baseline="0"/>
            <a:t> Global Indeksen til  NOK</a:t>
          </a:r>
        </a:p>
        <a:p>
          <a:r>
            <a:rPr lang="nb-NO" sz="2400" baseline="0"/>
            <a:t>Til høyre har vi input for porteføljene og under følger resultater for forskjellige portføljekombinasjoner</a:t>
          </a:r>
        </a:p>
        <a:p>
          <a:endParaRPr lang="nb-NO" sz="24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186267</xdr:colOff>
      <xdr:row>85</xdr:row>
      <xdr:rowOff>152400</xdr:rowOff>
    </xdr:from>
    <xdr:to>
      <xdr:col>19</xdr:col>
      <xdr:colOff>84667</xdr:colOff>
      <xdr:row>107</xdr:row>
      <xdr:rowOff>135467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jon-kristianrasmussen/Documents/C:\Users\Uthaugutleie\Downloads\IPD%20Norway%20Annual%20Digest%20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jon-kristianrasmussen/OneDrive/Dokumenter/Masteroppgaven/Data/IPD%20Norway%20Annual%20Digest%202012-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n-kristianrasmussen/OneDrive/Dokumenter/Masteroppgaven/Data/Unsmoothed%20IPD%20Skandinav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ngControl"/>
      <sheetName val="SegTableControl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ss Lists"/>
      <sheetName val="IPD"/>
      <sheetName val="Ref Tables - Standard"/>
      <sheetName val="Segment Report"/>
      <sheetName val="Segment Analysis"/>
      <sheetName val="Real Calculation"/>
      <sheetName val="Cross Section Report"/>
      <sheetName val="IPD Terms and Conditions"/>
      <sheetName val="ReportControl"/>
      <sheetName val="LangControl"/>
      <sheetName val="SegTableControl"/>
      <sheetName val="MeasureBySegTable"/>
      <sheetName val="SegmentsBySeg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D2" t="str">
            <v>Retail</v>
          </cell>
        </row>
        <row r="3">
          <cell r="D3" t="str">
            <v>Office</v>
          </cell>
        </row>
        <row r="4">
          <cell r="D4" t="str">
            <v>Industrial</v>
          </cell>
        </row>
        <row r="5">
          <cell r="D5" t="str">
            <v>Residential</v>
          </cell>
        </row>
        <row r="6">
          <cell r="D6" t="str">
            <v>Other</v>
          </cell>
        </row>
        <row r="8">
          <cell r="D8" t="str">
            <v>All Property</v>
          </cell>
        </row>
        <row r="349">
          <cell r="D349" t="str">
            <v>Capital Value</v>
          </cell>
        </row>
        <row r="350">
          <cell r="D350" t="str">
            <v>Number of Properties</v>
          </cell>
        </row>
      </sheetData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verige i NOK"/>
      <sheetName val="Danmark i NOK"/>
      <sheetName val="Portefølje med Eiendom i NOK"/>
      <sheetName val="Samlet"/>
      <sheetName val="Portefølje Danmark"/>
      <sheetName val="Portefølje Norge"/>
      <sheetName val="Portefølje Sverige"/>
      <sheetName val="Portefølje Norge Indekser"/>
      <sheetName val="Portefølje Norge kun indekser"/>
      <sheetName val="Portefølje Sverige Indekser"/>
      <sheetName val="Portfølje Sverige kun indekser"/>
      <sheetName val="Portfølje Danmark Indekser"/>
      <sheetName val="Portefølje Danmark kun indekser"/>
      <sheetName val="Ark1"/>
      <sheetName val="Norge"/>
      <sheetName val="Seriekorrelasjon Norge"/>
      <sheetName val="Sverige"/>
      <sheetName val="Danmark"/>
      <sheetName val="Skandinavia per sektor"/>
      <sheetName val="Skandinavia per sektor og s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BP3">
            <v>0.4</v>
          </cell>
        </row>
      </sheetData>
      <sheetData sheetId="9" refreshError="1"/>
      <sheetData sheetId="10" refreshError="1">
        <row r="3">
          <cell r="AV3">
            <v>0.38981681398012974</v>
          </cell>
        </row>
      </sheetData>
      <sheetData sheetId="11" refreshError="1"/>
      <sheetData sheetId="12" refreshError="1">
        <row r="3">
          <cell r="AS3">
            <v>0.8</v>
          </cell>
        </row>
      </sheetData>
      <sheetData sheetId="13" refreshError="1"/>
      <sheetData sheetId="14" refreshError="1">
        <row r="19">
          <cell r="L19" t="str">
            <v>Retail</v>
          </cell>
        </row>
        <row r="21">
          <cell r="T21">
            <v>0.11455239999999998</v>
          </cell>
          <cell r="U21">
            <v>7.2701849999999998E-2</v>
          </cell>
          <cell r="W21">
            <v>-4.4904499999999986E-2</v>
          </cell>
          <cell r="X21">
            <v>7.5130249999999996E-2</v>
          </cell>
        </row>
        <row r="22">
          <cell r="T22">
            <v>0.13274740000000002</v>
          </cell>
          <cell r="U22">
            <v>-2.500564999999999E-2</v>
          </cell>
          <cell r="W22">
            <v>3.3910249999999996E-2</v>
          </cell>
          <cell r="X22">
            <v>1.5471749999999992E-2</v>
          </cell>
        </row>
        <row r="23">
          <cell r="T23">
            <v>0.15283854999999999</v>
          </cell>
          <cell r="U23">
            <v>6.3166E-2</v>
          </cell>
          <cell r="V23">
            <v>0.71813869999999991</v>
          </cell>
          <cell r="W23">
            <v>6.3432199999999994E-2</v>
          </cell>
          <cell r="X23">
            <v>8.7058800000000006E-2</v>
          </cell>
        </row>
        <row r="24">
          <cell r="T24">
            <v>0.11607134999999999</v>
          </cell>
          <cell r="U24">
            <v>0.15239999999999998</v>
          </cell>
          <cell r="V24">
            <v>-0.19275789999999993</v>
          </cell>
          <cell r="W24">
            <v>0.14447979999999999</v>
          </cell>
          <cell r="X24">
            <v>0.14531810000000001</v>
          </cell>
        </row>
        <row r="25">
          <cell r="T25">
            <v>0.24224655</v>
          </cell>
          <cell r="U25">
            <v>0.20599369999999995</v>
          </cell>
          <cell r="V25">
            <v>0.28392174999999997</v>
          </cell>
          <cell r="W25">
            <v>0.21155464999999998</v>
          </cell>
          <cell r="X25">
            <v>0.21891625000000001</v>
          </cell>
        </row>
        <row r="26">
          <cell r="T26">
            <v>0.14469660000000001</v>
          </cell>
          <cell r="U26">
            <v>0.23954645000000002</v>
          </cell>
          <cell r="V26">
            <v>0.2643045</v>
          </cell>
          <cell r="W26">
            <v>0.20483440000000003</v>
          </cell>
          <cell r="X26">
            <v>0.21013480000000001</v>
          </cell>
        </row>
        <row r="27">
          <cell r="T27">
            <v>0.20480159999999997</v>
          </cell>
          <cell r="U27">
            <v>0.20212894999999997</v>
          </cell>
          <cell r="V27">
            <v>-4.6186849999999981E-2</v>
          </cell>
          <cell r="W27">
            <v>0.24438744999999995</v>
          </cell>
          <cell r="X27">
            <v>0.1995509</v>
          </cell>
        </row>
        <row r="28">
          <cell r="T28">
            <v>-0.25419059999999999</v>
          </cell>
          <cell r="U28">
            <v>-0.43885454999999995</v>
          </cell>
          <cell r="V28">
            <v>-0.11455505000000002</v>
          </cell>
          <cell r="W28">
            <v>-0.36623600000000001</v>
          </cell>
          <cell r="X28">
            <v>-0.36437800000000004</v>
          </cell>
        </row>
        <row r="29">
          <cell r="T29">
            <v>0.11875679999999998</v>
          </cell>
          <cell r="U29">
            <v>0.19176934999999998</v>
          </cell>
          <cell r="V29">
            <v>0.19451459999999998</v>
          </cell>
          <cell r="W29">
            <v>0.22201199999999996</v>
          </cell>
          <cell r="X29">
            <v>0.17232705000000001</v>
          </cell>
        </row>
        <row r="30">
          <cell r="T30">
            <v>0.1093816</v>
          </cell>
          <cell r="U30">
            <v>0.14623815000000001</v>
          </cell>
          <cell r="V30">
            <v>0.12302749999999998</v>
          </cell>
          <cell r="W30">
            <v>0.11528005</v>
          </cell>
          <cell r="X30">
            <v>0.13230775</v>
          </cell>
        </row>
        <row r="31">
          <cell r="T31">
            <v>4.190315E-2</v>
          </cell>
          <cell r="U31">
            <v>9.1590400000000002E-2</v>
          </cell>
          <cell r="V31">
            <v>-5.8212449999999999E-2</v>
          </cell>
          <cell r="W31">
            <v>4.0194900000000006E-2</v>
          </cell>
          <cell r="X31">
            <v>6.4222500000000002E-2</v>
          </cell>
        </row>
        <row r="32">
          <cell r="T32">
            <v>1.4763550000000007E-2</v>
          </cell>
          <cell r="U32">
            <v>8.1714999999999566E-4</v>
          </cell>
          <cell r="V32">
            <v>4.6259000000000008E-2</v>
          </cell>
          <cell r="W32">
            <v>1.3852549999999998E-2</v>
          </cell>
          <cell r="X32">
            <v>9.6775499999999931E-3</v>
          </cell>
        </row>
      </sheetData>
      <sheetData sheetId="15" refreshError="1"/>
      <sheetData sheetId="16" refreshError="1">
        <row r="35">
          <cell r="D35" t="str">
            <v>Retail</v>
          </cell>
        </row>
        <row r="53">
          <cell r="V53">
            <v>-3.0289797768503685E-2</v>
          </cell>
          <cell r="W53">
            <v>-0.29359045926685329</v>
          </cell>
          <cell r="X53">
            <v>-0.1400275299447683</v>
          </cell>
          <cell r="Y53">
            <v>1.1744870065196186E-2</v>
          </cell>
          <cell r="Z53">
            <v>-7.7271500806168014E-2</v>
          </cell>
          <cell r="AA53">
            <v>-0.21436507811547648</v>
          </cell>
        </row>
        <row r="54">
          <cell r="V54">
            <v>6.4765869746731139E-2</v>
          </cell>
          <cell r="W54">
            <v>-5.0624763417417097E-2</v>
          </cell>
          <cell r="X54">
            <v>9.065098913236716E-2</v>
          </cell>
          <cell r="Y54">
            <v>9.5888923657825448E-2</v>
          </cell>
          <cell r="Z54">
            <v>5.7229012435361958E-2</v>
          </cell>
          <cell r="AA54">
            <v>-1.0909427570440305E-2</v>
          </cell>
        </row>
        <row r="55">
          <cell r="V55">
            <v>1.8960954178075085E-2</v>
          </cell>
          <cell r="W55">
            <v>-3.752217759445417E-2</v>
          </cell>
          <cell r="X55">
            <v>1.3323317160606807E-2</v>
          </cell>
          <cell r="Y55">
            <v>8.3693432557906719E-2</v>
          </cell>
          <cell r="Z55">
            <v>2.374296849828289E-3</v>
          </cell>
          <cell r="AA55">
            <v>-1.0879387839413973E-2</v>
          </cell>
        </row>
        <row r="56">
          <cell r="V56">
            <v>0.12577113857395075</v>
          </cell>
          <cell r="W56">
            <v>0.1363252936810761</v>
          </cell>
          <cell r="X56">
            <v>6.9468977617819283E-2</v>
          </cell>
          <cell r="Y56">
            <v>0.16510003510098051</v>
          </cell>
          <cell r="Z56">
            <v>5.9692056396611758E-2</v>
          </cell>
          <cell r="AA56">
            <v>0.13246792788243325</v>
          </cell>
        </row>
        <row r="57">
          <cell r="V57">
            <v>0.30294511327138762</v>
          </cell>
          <cell r="W57">
            <v>0.22218859352270523</v>
          </cell>
          <cell r="X57">
            <v>0.26182808182079537</v>
          </cell>
          <cell r="Y57">
            <v>0.20219971096067782</v>
          </cell>
          <cell r="Z57">
            <v>0.25759924535806894</v>
          </cell>
          <cell r="AA57">
            <v>0.23298204193658803</v>
          </cell>
        </row>
        <row r="58">
          <cell r="V58">
            <v>0.20419279596666703</v>
          </cell>
          <cell r="W58">
            <v>0.21144211783132791</v>
          </cell>
          <cell r="X58">
            <v>0.40893756871732767</v>
          </cell>
          <cell r="Y58">
            <v>0.18507388713235776</v>
          </cell>
          <cell r="Z58">
            <v>0.31814214190629952</v>
          </cell>
          <cell r="AA58">
            <v>0.2127419683192131</v>
          </cell>
        </row>
        <row r="59">
          <cell r="V59">
            <v>0.14893398946771499</v>
          </cell>
          <cell r="W59">
            <v>0.14133557633438448</v>
          </cell>
          <cell r="X59">
            <v>-2.0238220487345041E-2</v>
          </cell>
          <cell r="Y59">
            <v>4.7165523345396629E-2</v>
          </cell>
          <cell r="Z59">
            <v>2.1683430209549076E-2</v>
          </cell>
          <cell r="AA59">
            <v>0.12621268567237184</v>
          </cell>
        </row>
        <row r="60">
          <cell r="V60">
            <v>-0.3523678950857006</v>
          </cell>
          <cell r="W60">
            <v>-0.30518507652481819</v>
          </cell>
          <cell r="X60">
            <v>-0.19650817113923721</v>
          </cell>
          <cell r="Y60">
            <v>-0.2529266308002513</v>
          </cell>
          <cell r="Z60">
            <v>-0.26977259575120632</v>
          </cell>
          <cell r="AA60">
            <v>-0.30305403529530162</v>
          </cell>
        </row>
        <row r="61">
          <cell r="V61">
            <v>7.5972613715776127E-2</v>
          </cell>
          <cell r="W61">
            <v>3.5116350291871531E-2</v>
          </cell>
          <cell r="X61">
            <v>-7.9847833603798046E-3</v>
          </cell>
          <cell r="Y61">
            <v>0.36497037418728656</v>
          </cell>
          <cell r="Z61">
            <v>5.9338596211154539E-2</v>
          </cell>
          <cell r="AA61">
            <v>7.4785100030298701E-2</v>
          </cell>
        </row>
        <row r="62">
          <cell r="V62">
            <v>0.2081753684403824</v>
          </cell>
          <cell r="W62">
            <v>0.27761697981906286</v>
          </cell>
          <cell r="X62">
            <v>0.11459380693686326</v>
          </cell>
          <cell r="Y62">
            <v>4.5232925385217913E-2</v>
          </cell>
          <cell r="Z62">
            <v>0.33403275853727832</v>
          </cell>
          <cell r="AA62">
            <v>0.24013502987249852</v>
          </cell>
        </row>
        <row r="63">
          <cell r="V63">
            <v>0.13386775000541301</v>
          </cell>
          <cell r="W63">
            <v>9.9144094734290839E-2</v>
          </cell>
          <cell r="X63">
            <v>0.17666496992242581</v>
          </cell>
          <cell r="Y63">
            <v>4.6365646498682321E-2</v>
          </cell>
          <cell r="Z63">
            <v>1.4302857438143933E-2</v>
          </cell>
          <cell r="AA63">
            <v>9.828485571897741E-2</v>
          </cell>
        </row>
        <row r="64">
          <cell r="V64">
            <v>-1.2179069813380107E-2</v>
          </cell>
          <cell r="W64">
            <v>8.0469173215727274E-3</v>
          </cell>
          <cell r="X64">
            <v>-2.5049931320786645E-2</v>
          </cell>
          <cell r="Y64">
            <v>4.3822396329708385E-2</v>
          </cell>
          <cell r="Z64">
            <v>1.7545492896544945E-2</v>
          </cell>
          <cell r="AA64">
            <v>7.7443425947242572E-3</v>
          </cell>
        </row>
      </sheetData>
      <sheetData sheetId="17" refreshError="1">
        <row r="21">
          <cell r="V21">
            <v>8.8102725000000007E-2</v>
          </cell>
          <cell r="W21">
            <v>0.10395094999999999</v>
          </cell>
          <cell r="X21">
            <v>0.1076052</v>
          </cell>
          <cell r="Y21">
            <v>0.16001532499999999</v>
          </cell>
          <cell r="Z21">
            <v>0.14504394999999998</v>
          </cell>
          <cell r="AA21">
            <v>0.11382104999999999</v>
          </cell>
        </row>
        <row r="22">
          <cell r="V22">
            <v>0.10208167500000001</v>
          </cell>
          <cell r="W22">
            <v>6.4387299999999995E-2</v>
          </cell>
          <cell r="X22">
            <v>7.608355E-2</v>
          </cell>
          <cell r="Y22">
            <v>0.13650082499999999</v>
          </cell>
          <cell r="Z22">
            <v>0.13468740000000001</v>
          </cell>
          <cell r="AA22">
            <v>8.6089474999999999E-2</v>
          </cell>
        </row>
        <row r="23">
          <cell r="V23">
            <v>6.5858075000000002E-2</v>
          </cell>
          <cell r="W23">
            <v>6.0108624999999999E-2</v>
          </cell>
          <cell r="X23">
            <v>4.2454549999999994E-2</v>
          </cell>
          <cell r="Y23">
            <v>9.9668850000000003E-2</v>
          </cell>
          <cell r="Z23">
            <v>4.0209750000000002E-2</v>
          </cell>
          <cell r="AA23">
            <v>6.8773874999999998E-2</v>
          </cell>
        </row>
        <row r="24">
          <cell r="V24">
            <v>6.9021200000000005E-2</v>
          </cell>
          <cell r="W24">
            <v>4.458440000000001E-2</v>
          </cell>
          <cell r="X24">
            <v>8.0025349999999995E-2</v>
          </cell>
          <cell r="Y24">
            <v>0.115849075</v>
          </cell>
          <cell r="Z24">
            <v>8.6011974999999991E-2</v>
          </cell>
          <cell r="AA24">
            <v>6.5852975000000008E-2</v>
          </cell>
        </row>
        <row r="25">
          <cell r="V25">
            <v>0.10639507499999999</v>
          </cell>
          <cell r="W25">
            <v>0.13713892500000002</v>
          </cell>
          <cell r="X25">
            <v>4.598830000000001E-2</v>
          </cell>
          <cell r="Y25">
            <v>0.43665669999999995</v>
          </cell>
          <cell r="Z25">
            <v>9.1035425000000003E-2</v>
          </cell>
          <cell r="AA25">
            <v>0.20271007500000002</v>
          </cell>
        </row>
        <row r="26">
          <cell r="V26">
            <v>0.15259335000000002</v>
          </cell>
          <cell r="W26">
            <v>0.15986407499999999</v>
          </cell>
          <cell r="X26">
            <v>0.18591622499999999</v>
          </cell>
          <cell r="Y26">
            <v>0.18062007500000002</v>
          </cell>
          <cell r="Z26">
            <v>0.15107642499999999</v>
          </cell>
          <cell r="AA26">
            <v>0.16161577500000002</v>
          </cell>
        </row>
        <row r="27">
          <cell r="V27">
            <v>0.12181855</v>
          </cell>
          <cell r="W27">
            <v>9.6247374999999996E-2</v>
          </cell>
          <cell r="X27">
            <v>8.6130874999999996E-2</v>
          </cell>
          <cell r="Y27">
            <v>-1.4058624999999981E-2</v>
          </cell>
          <cell r="Z27">
            <v>0.12346680000000002</v>
          </cell>
          <cell r="AA27">
            <v>8.1511799999999995E-2</v>
          </cell>
        </row>
        <row r="28">
          <cell r="V28">
            <v>5.8971050000000004E-2</v>
          </cell>
          <cell r="W28">
            <v>1.959650000000001E-2</v>
          </cell>
          <cell r="X28">
            <v>2.8360375E-2</v>
          </cell>
          <cell r="Y28">
            <v>-8.964324999999998E-2</v>
          </cell>
          <cell r="Z28">
            <v>7.42926E-2</v>
          </cell>
          <cell r="AA28">
            <v>1.4662425000000007E-2</v>
          </cell>
        </row>
        <row r="29">
          <cell r="V29">
            <v>6.6046675000000013E-2</v>
          </cell>
          <cell r="W29">
            <v>4.0521674999999993E-2</v>
          </cell>
          <cell r="X29">
            <v>1.989624999999999E-2</v>
          </cell>
          <cell r="Y29">
            <v>-1.1573E-2</v>
          </cell>
          <cell r="Z29">
            <v>1.9964300000000011E-2</v>
          </cell>
          <cell r="AA29">
            <v>3.9880449999999998E-2</v>
          </cell>
        </row>
        <row r="30">
          <cell r="V30">
            <v>4.2778925000000002E-2</v>
          </cell>
          <cell r="W30">
            <v>6.7178025000000002E-2</v>
          </cell>
          <cell r="X30">
            <v>5.6764249999999995E-2</v>
          </cell>
          <cell r="Y30">
            <v>3.7311549999999992E-2</v>
          </cell>
          <cell r="Z30">
            <v>5.9783474999999996E-2</v>
          </cell>
          <cell r="AA30">
            <v>5.7529949999999996E-2</v>
          </cell>
        </row>
        <row r="31">
          <cell r="V31">
            <v>6.6295449999999992E-2</v>
          </cell>
          <cell r="W31">
            <v>4.2193974999999995E-2</v>
          </cell>
          <cell r="X31">
            <v>5.0605250000000011E-2</v>
          </cell>
          <cell r="Y31">
            <v>1.488045E-2</v>
          </cell>
          <cell r="Z31">
            <v>8.4544299999999989E-2</v>
          </cell>
          <cell r="AA31">
            <v>4.6545475000000003E-2</v>
          </cell>
        </row>
        <row r="32">
          <cell r="V32">
            <v>4.4366000000000003E-2</v>
          </cell>
          <cell r="W32">
            <v>2.79732E-2</v>
          </cell>
          <cell r="X32">
            <v>3.607275000000007E-3</v>
          </cell>
          <cell r="Y32">
            <v>7.7219174999999987E-2</v>
          </cell>
          <cell r="Z32">
            <v>4.3806224999999997E-2</v>
          </cell>
          <cell r="AA32">
            <v>3.6534899999999995E-2</v>
          </cell>
        </row>
      </sheetData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S74"/>
  <sheetViews>
    <sheetView workbookViewId="0">
      <selection activeCell="C10" sqref="C10:D14"/>
    </sheetView>
  </sheetViews>
  <sheetFormatPr baseColWidth="10" defaultRowHeight="16" x14ac:dyDescent="0.2"/>
  <cols>
    <col min="1" max="1" width="14" customWidth="1"/>
  </cols>
  <sheetData>
    <row r="2" spans="1:4" x14ac:dyDescent="0.2">
      <c r="B2" s="84" t="s">
        <v>191</v>
      </c>
      <c r="C2" s="84"/>
      <c r="D2" s="84"/>
    </row>
    <row r="3" spans="1:4" ht="32" x14ac:dyDescent="0.2">
      <c r="A3" s="52" t="s">
        <v>192</v>
      </c>
      <c r="B3" s="52" t="s">
        <v>0</v>
      </c>
      <c r="C3" s="51" t="s">
        <v>193</v>
      </c>
      <c r="D3" s="51" t="s">
        <v>62</v>
      </c>
    </row>
    <row r="4" spans="1:4" x14ac:dyDescent="0.2">
      <c r="A4" s="64" t="str">
        <f>sect1</f>
        <v>Retail</v>
      </c>
      <c r="B4" s="65">
        <v>0.15911887781520237</v>
      </c>
      <c r="C4" s="65">
        <f>'Tabell 4-2'!AS39</f>
        <v>0.1685637195577703</v>
      </c>
      <c r="D4" s="65">
        <f>'Tabell 4-2'!AC59</f>
        <v>0.25351760832133097</v>
      </c>
    </row>
    <row r="5" spans="1:4" x14ac:dyDescent="0.2">
      <c r="A5" s="64" t="str">
        <f>sect2</f>
        <v>Office</v>
      </c>
      <c r="B5" s="65">
        <v>0.59409937097500842</v>
      </c>
      <c r="C5" s="65">
        <f>'Tabell 4-2'!AS40</f>
        <v>0.41169886365266961</v>
      </c>
      <c r="D5" s="65">
        <f>'Tabell 4-2'!AC60</f>
        <v>0.46165458077352778</v>
      </c>
    </row>
    <row r="6" spans="1:4" x14ac:dyDescent="0.2">
      <c r="A6" s="64" t="str">
        <f>sect3</f>
        <v>Industrial</v>
      </c>
      <c r="B6" s="65">
        <v>6.4045576257698786E-2</v>
      </c>
      <c r="C6" s="65">
        <f>'Tabell 4-2'!AS41</f>
        <v>6.0152482554919146E-2</v>
      </c>
      <c r="D6" s="65">
        <f>'Tabell 4-2'!AC61</f>
        <v>2.9184758154016752E-2</v>
      </c>
    </row>
    <row r="7" spans="1:4" x14ac:dyDescent="0.2">
      <c r="A7" s="64" t="str">
        <f>sect4</f>
        <v>Residential</v>
      </c>
      <c r="B7" s="66" t="s">
        <v>194</v>
      </c>
      <c r="C7" s="65">
        <f>'Tabell 4-2'!AS42</f>
        <v>0.27391396433447751</v>
      </c>
      <c r="D7" s="65">
        <f>'Tabell 4-2'!AC62</f>
        <v>0.22475073817804894</v>
      </c>
    </row>
    <row r="8" spans="1:4" x14ac:dyDescent="0.2">
      <c r="A8" s="67" t="str">
        <f>sect5</f>
        <v>Other</v>
      </c>
      <c r="B8" s="68">
        <v>0.14243531006506444</v>
      </c>
      <c r="C8" s="65">
        <f>'Tabell 4-2'!AS43</f>
        <v>8.5670969900163499E-2</v>
      </c>
      <c r="D8" s="65">
        <f>'Tabell 4-2'!AC63</f>
        <v>3.0892314573075612E-2</v>
      </c>
    </row>
    <row r="9" spans="1:4" x14ac:dyDescent="0.2">
      <c r="A9" s="52" t="s">
        <v>195</v>
      </c>
      <c r="B9" s="52"/>
      <c r="C9" s="69"/>
      <c r="D9" s="69"/>
    </row>
    <row r="10" spans="1:4" x14ac:dyDescent="0.2">
      <c r="A10" s="70" t="str">
        <f>sect1</f>
        <v>Retail</v>
      </c>
      <c r="B10" s="71">
        <v>0.24152844545836108</v>
      </c>
      <c r="C10" s="71">
        <f>'Tabell 4-2'!AS48</f>
        <v>0.13984743462002147</v>
      </c>
      <c r="D10" s="71">
        <f>'Tabell 4-2'!AC69</f>
        <v>0.18631610120699346</v>
      </c>
    </row>
    <row r="11" spans="1:4" x14ac:dyDescent="0.2">
      <c r="A11" s="64" t="str">
        <f>sect2</f>
        <v>Office</v>
      </c>
      <c r="B11" s="72">
        <v>0.60033800714450192</v>
      </c>
      <c r="C11" s="72">
        <f>'Tabell 4-2'!AS49</f>
        <v>0.67324803259841015</v>
      </c>
      <c r="D11" s="72">
        <f>'Tabell 4-2'!AC70</f>
        <v>0.58531287093704942</v>
      </c>
    </row>
    <row r="12" spans="1:4" x14ac:dyDescent="0.2">
      <c r="A12" s="64" t="str">
        <f>sect3</f>
        <v>Industrial</v>
      </c>
      <c r="B12" s="72">
        <v>4.4639960545286829E-2</v>
      </c>
      <c r="C12" s="72">
        <f>'Tabell 4-2'!AS50</f>
        <v>2.3652766160869396E-2</v>
      </c>
      <c r="D12" s="72">
        <f>'Tabell 4-2'!AC71</f>
        <v>1.7149654426667583E-2</v>
      </c>
    </row>
    <row r="13" spans="1:4" x14ac:dyDescent="0.2">
      <c r="A13" s="64" t="str">
        <f>sect4</f>
        <v>Residential</v>
      </c>
      <c r="B13" s="73" t="s">
        <v>194</v>
      </c>
      <c r="C13" s="72">
        <f>'Tabell 4-2'!AS51</f>
        <v>0.12136598732765996</v>
      </c>
      <c r="D13" s="72">
        <f>'Tabell 4-2'!AC72</f>
        <v>0.18846993866629902</v>
      </c>
    </row>
    <row r="14" spans="1:4" x14ac:dyDescent="0.2">
      <c r="A14" s="67" t="str">
        <f>sect5</f>
        <v>Other</v>
      </c>
      <c r="B14" s="68">
        <v>0.10549338665175068</v>
      </c>
      <c r="C14" s="68">
        <f>'Tabell 4-2'!AS52</f>
        <v>4.1885779293039042E-2</v>
      </c>
      <c r="D14" s="68">
        <f>'Tabell 4-2'!AC73</f>
        <v>2.2751434762990633E-2</v>
      </c>
    </row>
    <row r="17" spans="1:28" x14ac:dyDescent="0.2">
      <c r="A17" t="s">
        <v>0</v>
      </c>
    </row>
    <row r="18" spans="1:28" x14ac:dyDescent="0.2">
      <c r="A18" s="74" t="str">
        <f>hcount.CV</f>
        <v>Number of Properties</v>
      </c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</row>
    <row r="19" spans="1:28" x14ac:dyDescent="0.2">
      <c r="A19" s="64"/>
      <c r="B19" s="76">
        <v>2000</v>
      </c>
      <c r="C19" s="76">
        <v>2001</v>
      </c>
      <c r="D19" s="76">
        <v>2002</v>
      </c>
      <c r="E19" s="76">
        <v>2003</v>
      </c>
      <c r="F19" s="76">
        <v>2004</v>
      </c>
      <c r="G19" s="76">
        <v>2005</v>
      </c>
      <c r="H19" s="76">
        <v>2006</v>
      </c>
      <c r="I19" s="76">
        <v>2007</v>
      </c>
      <c r="J19" s="76">
        <v>2008</v>
      </c>
      <c r="K19" s="76">
        <v>2009</v>
      </c>
      <c r="L19" s="76">
        <v>2010</v>
      </c>
      <c r="M19" s="76">
        <v>2011</v>
      </c>
      <c r="N19" s="76">
        <v>2012</v>
      </c>
      <c r="O19" s="76">
        <v>2000</v>
      </c>
      <c r="P19" s="76">
        <v>2001</v>
      </c>
      <c r="Q19" s="76">
        <v>2002</v>
      </c>
      <c r="R19" s="76">
        <v>2003</v>
      </c>
      <c r="S19" s="76">
        <v>2004</v>
      </c>
      <c r="T19" s="76">
        <v>2005</v>
      </c>
      <c r="U19" s="76">
        <v>2006</v>
      </c>
      <c r="V19" s="76">
        <v>2007</v>
      </c>
      <c r="W19" s="76">
        <v>2008</v>
      </c>
      <c r="X19" s="76">
        <v>2009</v>
      </c>
      <c r="Y19" s="76">
        <v>2010</v>
      </c>
      <c r="Z19" s="76">
        <v>2011</v>
      </c>
      <c r="AA19" s="76">
        <v>2012</v>
      </c>
    </row>
    <row r="20" spans="1:28" x14ac:dyDescent="0.2">
      <c r="A20" s="64" t="str">
        <f>sect1</f>
        <v>Retail</v>
      </c>
      <c r="B20" s="77">
        <v>38</v>
      </c>
      <c r="C20" s="77">
        <v>45</v>
      </c>
      <c r="D20" s="77">
        <v>70</v>
      </c>
      <c r="E20" s="77">
        <v>69</v>
      </c>
      <c r="F20" s="77">
        <v>82</v>
      </c>
      <c r="G20" s="77">
        <v>76</v>
      </c>
      <c r="H20" s="77">
        <v>91</v>
      </c>
      <c r="I20" s="77">
        <v>98</v>
      </c>
      <c r="J20" s="77">
        <v>82</v>
      </c>
      <c r="K20" s="77">
        <v>107</v>
      </c>
      <c r="L20" s="77">
        <v>112</v>
      </c>
      <c r="M20" s="77">
        <v>114</v>
      </c>
      <c r="N20" s="77">
        <v>103</v>
      </c>
      <c r="O20">
        <f t="shared" ref="O20:AA20" si="0">B20/B25</f>
        <v>0.13148788927335639</v>
      </c>
      <c r="P20">
        <f t="shared" si="0"/>
        <v>9.4142259414225937E-2</v>
      </c>
      <c r="Q20">
        <f t="shared" si="0"/>
        <v>0.12773722627737227</v>
      </c>
      <c r="R20">
        <f t="shared" si="0"/>
        <v>0.1259124087591241</v>
      </c>
      <c r="S20">
        <f t="shared" si="0"/>
        <v>0.14748201438848921</v>
      </c>
      <c r="T20">
        <f t="shared" si="0"/>
        <v>0.13148788927335639</v>
      </c>
      <c r="U20">
        <f t="shared" si="0"/>
        <v>0.17635658914728683</v>
      </c>
      <c r="V20">
        <f t="shared" si="0"/>
        <v>0.1701388888888889</v>
      </c>
      <c r="W20">
        <f t="shared" si="0"/>
        <v>0.17672413793103448</v>
      </c>
      <c r="X20">
        <f t="shared" si="0"/>
        <v>0.18321917808219179</v>
      </c>
      <c r="Y20">
        <f t="shared" si="0"/>
        <v>0.19243986254295534</v>
      </c>
      <c r="Z20">
        <f t="shared" si="0"/>
        <v>0.20035149384885764</v>
      </c>
      <c r="AA20">
        <f t="shared" si="0"/>
        <v>0.21106557377049182</v>
      </c>
      <c r="AB20">
        <f>AVERAGE(O20:AA20)</f>
        <v>0.15911887781520237</v>
      </c>
    </row>
    <row r="21" spans="1:28" x14ac:dyDescent="0.2">
      <c r="A21" s="64" t="str">
        <f>sect2</f>
        <v>Office</v>
      </c>
      <c r="B21" s="77">
        <v>178</v>
      </c>
      <c r="C21" s="77">
        <v>329</v>
      </c>
      <c r="D21" s="77">
        <v>353</v>
      </c>
      <c r="E21" s="77">
        <v>348</v>
      </c>
      <c r="F21" s="77">
        <v>346</v>
      </c>
      <c r="G21" s="77">
        <v>362</v>
      </c>
      <c r="H21" s="77">
        <v>311</v>
      </c>
      <c r="I21" s="77">
        <v>341</v>
      </c>
      <c r="J21" s="77">
        <v>260</v>
      </c>
      <c r="K21" s="77">
        <v>320</v>
      </c>
      <c r="L21" s="77">
        <v>310</v>
      </c>
      <c r="M21" s="77">
        <v>294</v>
      </c>
      <c r="N21" s="77">
        <v>263</v>
      </c>
      <c r="O21">
        <f>B21/B$25</f>
        <v>0.61591695501730104</v>
      </c>
      <c r="P21">
        <f t="shared" ref="P21:AA21" si="1">C21/C25</f>
        <v>0.68828451882845187</v>
      </c>
      <c r="Q21">
        <f t="shared" si="1"/>
        <v>0.6441605839416058</v>
      </c>
      <c r="R21">
        <f t="shared" si="1"/>
        <v>0.63503649635036497</v>
      </c>
      <c r="S21">
        <f t="shared" si="1"/>
        <v>0.62230215827338131</v>
      </c>
      <c r="T21">
        <f t="shared" si="1"/>
        <v>0.62629757785467133</v>
      </c>
      <c r="U21">
        <f t="shared" si="1"/>
        <v>0.6027131782945736</v>
      </c>
      <c r="V21">
        <f t="shared" si="1"/>
        <v>0.59201388888888884</v>
      </c>
      <c r="W21">
        <f t="shared" si="1"/>
        <v>0.56034482758620685</v>
      </c>
      <c r="X21">
        <f t="shared" si="1"/>
        <v>0.54794520547945202</v>
      </c>
      <c r="Y21">
        <f t="shared" si="1"/>
        <v>0.53264604810996563</v>
      </c>
      <c r="Z21">
        <f t="shared" si="1"/>
        <v>0.51669595782073818</v>
      </c>
      <c r="AA21">
        <f t="shared" si="1"/>
        <v>0.53893442622950816</v>
      </c>
      <c r="AB21">
        <f>AVERAGE(O21:AA21)</f>
        <v>0.59409937097500842</v>
      </c>
    </row>
    <row r="22" spans="1:28" x14ac:dyDescent="0.2">
      <c r="A22" s="64" t="str">
        <f>sect3</f>
        <v>Industrial</v>
      </c>
      <c r="B22" s="77">
        <v>8</v>
      </c>
      <c r="C22" s="77">
        <v>9</v>
      </c>
      <c r="D22" s="77">
        <v>10</v>
      </c>
      <c r="E22" s="77">
        <v>20</v>
      </c>
      <c r="F22" s="77">
        <v>20</v>
      </c>
      <c r="G22" s="77">
        <v>22</v>
      </c>
      <c r="H22" s="77">
        <v>40</v>
      </c>
      <c r="I22" s="77">
        <v>46</v>
      </c>
      <c r="J22" s="77">
        <v>45</v>
      </c>
      <c r="K22" s="77">
        <v>56</v>
      </c>
      <c r="L22" s="77">
        <v>64</v>
      </c>
      <c r="M22" s="77">
        <v>69</v>
      </c>
      <c r="N22" s="77">
        <v>37</v>
      </c>
      <c r="O22">
        <f>B22/B$25</f>
        <v>2.768166089965398E-2</v>
      </c>
      <c r="P22">
        <f t="shared" ref="P22:AA22" si="2">C22/C$25</f>
        <v>1.8828451882845189E-2</v>
      </c>
      <c r="Q22">
        <f t="shared" si="2"/>
        <v>1.824817518248175E-2</v>
      </c>
      <c r="R22">
        <f t="shared" si="2"/>
        <v>3.6496350364963501E-2</v>
      </c>
      <c r="S22">
        <f t="shared" si="2"/>
        <v>3.5971223021582732E-2</v>
      </c>
      <c r="T22">
        <f t="shared" si="2"/>
        <v>3.8062283737024222E-2</v>
      </c>
      <c r="U22">
        <f t="shared" si="2"/>
        <v>7.7519379844961239E-2</v>
      </c>
      <c r="V22">
        <f t="shared" si="2"/>
        <v>7.9861111111111105E-2</v>
      </c>
      <c r="W22">
        <f t="shared" si="2"/>
        <v>9.6982758620689655E-2</v>
      </c>
      <c r="X22">
        <f t="shared" si="2"/>
        <v>9.5890410958904104E-2</v>
      </c>
      <c r="Y22">
        <f t="shared" si="2"/>
        <v>0.10996563573883161</v>
      </c>
      <c r="Z22">
        <f t="shared" si="2"/>
        <v>0.12126537785588752</v>
      </c>
      <c r="AA22">
        <f t="shared" si="2"/>
        <v>7.5819672131147542E-2</v>
      </c>
      <c r="AB22">
        <f>AVERAGE(O22:AA22)</f>
        <v>6.4045576257698786E-2</v>
      </c>
    </row>
    <row r="23" spans="1:28" x14ac:dyDescent="0.2">
      <c r="A23" s="64" t="str">
        <f>sect4</f>
        <v>Residential</v>
      </c>
      <c r="B23" s="75" t="s">
        <v>194</v>
      </c>
      <c r="C23" s="75" t="s">
        <v>194</v>
      </c>
      <c r="D23" s="75" t="s">
        <v>194</v>
      </c>
      <c r="E23" s="75" t="s">
        <v>194</v>
      </c>
      <c r="F23" s="75" t="s">
        <v>194</v>
      </c>
      <c r="G23" s="75" t="s">
        <v>194</v>
      </c>
      <c r="H23" s="75" t="s">
        <v>194</v>
      </c>
      <c r="I23" s="75" t="s">
        <v>194</v>
      </c>
      <c r="J23" s="75" t="s">
        <v>194</v>
      </c>
      <c r="K23" s="75" t="s">
        <v>194</v>
      </c>
      <c r="L23" s="75" t="s">
        <v>194</v>
      </c>
      <c r="M23" s="75" t="s">
        <v>194</v>
      </c>
      <c r="N23" s="75" t="s">
        <v>194</v>
      </c>
    </row>
    <row r="24" spans="1:28" x14ac:dyDescent="0.2">
      <c r="A24" s="64" t="str">
        <f>sect5</f>
        <v>Other</v>
      </c>
      <c r="B24" s="77">
        <v>43</v>
      </c>
      <c r="C24" s="77">
        <v>68</v>
      </c>
      <c r="D24" s="77">
        <v>90</v>
      </c>
      <c r="E24" s="77">
        <v>87</v>
      </c>
      <c r="F24" s="77">
        <v>85</v>
      </c>
      <c r="G24" s="77">
        <v>87</v>
      </c>
      <c r="H24" s="77">
        <v>63</v>
      </c>
      <c r="I24" s="77">
        <v>80</v>
      </c>
      <c r="J24" s="77">
        <v>68</v>
      </c>
      <c r="K24" s="77">
        <v>75</v>
      </c>
      <c r="L24" s="77">
        <v>75</v>
      </c>
      <c r="M24" s="77">
        <v>74</v>
      </c>
      <c r="N24" s="77">
        <v>68</v>
      </c>
      <c r="O24">
        <f t="shared" ref="O24:AA24" si="3">B24/B$25</f>
        <v>0.14878892733564014</v>
      </c>
      <c r="P24">
        <f t="shared" si="3"/>
        <v>0.14225941422594143</v>
      </c>
      <c r="Q24">
        <f t="shared" si="3"/>
        <v>0.16423357664233576</v>
      </c>
      <c r="R24">
        <f t="shared" si="3"/>
        <v>0.15875912408759124</v>
      </c>
      <c r="S24">
        <f t="shared" si="3"/>
        <v>0.15287769784172661</v>
      </c>
      <c r="T24">
        <f t="shared" si="3"/>
        <v>0.15051903114186851</v>
      </c>
      <c r="U24">
        <f t="shared" si="3"/>
        <v>0.12209302325581395</v>
      </c>
      <c r="V24">
        <f t="shared" si="3"/>
        <v>0.1388888888888889</v>
      </c>
      <c r="W24">
        <f t="shared" si="3"/>
        <v>0.14655172413793102</v>
      </c>
      <c r="X24">
        <f t="shared" si="3"/>
        <v>0.12842465753424659</v>
      </c>
      <c r="Y24">
        <f t="shared" si="3"/>
        <v>0.12886597938144329</v>
      </c>
      <c r="Z24">
        <f t="shared" si="3"/>
        <v>0.13005272407732865</v>
      </c>
      <c r="AA24">
        <f t="shared" si="3"/>
        <v>0.13934426229508196</v>
      </c>
      <c r="AB24">
        <f>AVERAGE(O24:AA24)</f>
        <v>0.14243531006506444</v>
      </c>
    </row>
    <row r="25" spans="1:28" x14ac:dyDescent="0.2">
      <c r="A25" s="64" t="str">
        <f>allassets1</f>
        <v>All Property</v>
      </c>
      <c r="B25" s="77">
        <v>289</v>
      </c>
      <c r="C25" s="77">
        <v>478</v>
      </c>
      <c r="D25" s="77">
        <v>548</v>
      </c>
      <c r="E25" s="77">
        <v>548</v>
      </c>
      <c r="F25" s="77">
        <v>556</v>
      </c>
      <c r="G25" s="77">
        <v>578</v>
      </c>
      <c r="H25" s="77">
        <v>516</v>
      </c>
      <c r="I25" s="77">
        <v>576</v>
      </c>
      <c r="J25" s="77">
        <v>464</v>
      </c>
      <c r="K25" s="77">
        <v>584</v>
      </c>
      <c r="L25" s="77">
        <v>582</v>
      </c>
      <c r="M25" s="77">
        <v>569</v>
      </c>
      <c r="N25" s="77">
        <v>488</v>
      </c>
    </row>
    <row r="27" spans="1:28" x14ac:dyDescent="0.2">
      <c r="A27" s="74" t="str">
        <f>hCV</f>
        <v>Capital Value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</row>
    <row r="28" spans="1:28" x14ac:dyDescent="0.2">
      <c r="A28" s="64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</row>
    <row r="29" spans="1:28" x14ac:dyDescent="0.2">
      <c r="A29" s="64" t="str">
        <f>sect1</f>
        <v>Retail</v>
      </c>
      <c r="B29" s="75">
        <v>8861.3856639999995</v>
      </c>
      <c r="C29" s="75">
        <v>10198.228451000001</v>
      </c>
      <c r="D29" s="75">
        <v>12343.498874999999</v>
      </c>
      <c r="E29" s="75">
        <v>13400.508145</v>
      </c>
      <c r="F29" s="75">
        <v>20256.033499000001</v>
      </c>
      <c r="G29" s="75">
        <v>18002.530694000001</v>
      </c>
      <c r="H29" s="75">
        <v>25826.536231999999</v>
      </c>
      <c r="I29" s="75">
        <v>30203.529023999999</v>
      </c>
      <c r="J29" s="75">
        <v>22056.093288</v>
      </c>
      <c r="K29" s="75">
        <v>31235.278929</v>
      </c>
      <c r="L29" s="75">
        <v>32852.413836</v>
      </c>
      <c r="M29" s="75">
        <v>32868.132618000003</v>
      </c>
      <c r="N29" s="75">
        <v>29431.584716000001</v>
      </c>
      <c r="O29">
        <f t="shared" ref="O29:AA31" si="4">B29/B$34</f>
        <v>0.22110074007580527</v>
      </c>
      <c r="P29">
        <f t="shared" si="4"/>
        <v>0.18796227168685936</v>
      </c>
      <c r="Q29">
        <f t="shared" si="4"/>
        <v>0.20379587093430235</v>
      </c>
      <c r="R29">
        <f t="shared" si="4"/>
        <v>0.20740242497642628</v>
      </c>
      <c r="S29">
        <f t="shared" si="4"/>
        <v>0.25836136216747108</v>
      </c>
      <c r="T29">
        <f t="shared" si="4"/>
        <v>0.2098617195163868</v>
      </c>
      <c r="U29">
        <f t="shared" si="4"/>
        <v>0.27833574041573067</v>
      </c>
      <c r="V29">
        <f t="shared" si="4"/>
        <v>0.25771098796524594</v>
      </c>
      <c r="W29">
        <f t="shared" si="4"/>
        <v>0.26452201100644568</v>
      </c>
      <c r="X29">
        <f t="shared" si="4"/>
        <v>0.27052343167900067</v>
      </c>
      <c r="Y29">
        <f t="shared" si="4"/>
        <v>0.26583315206060909</v>
      </c>
      <c r="Z29">
        <f t="shared" si="4"/>
        <v>0.26551343921497023</v>
      </c>
      <c r="AA29">
        <f t="shared" si="4"/>
        <v>0.24894663925944072</v>
      </c>
      <c r="AB29">
        <f>AVERAGE(O29:AA29)</f>
        <v>0.24152844545836108</v>
      </c>
    </row>
    <row r="30" spans="1:28" x14ac:dyDescent="0.2">
      <c r="A30" s="64" t="str">
        <f>sect2</f>
        <v>Office</v>
      </c>
      <c r="B30" s="75">
        <v>25560.495353999999</v>
      </c>
      <c r="C30" s="75">
        <v>35985.892100999998</v>
      </c>
      <c r="D30" s="75">
        <v>39323.284266000002</v>
      </c>
      <c r="E30" s="75">
        <v>40727.987845000003</v>
      </c>
      <c r="F30" s="75">
        <v>46662.778743000003</v>
      </c>
      <c r="G30" s="75">
        <v>54173.040865000003</v>
      </c>
      <c r="H30" s="75">
        <v>53271.985528999998</v>
      </c>
      <c r="I30" s="75">
        <v>66719.114268999998</v>
      </c>
      <c r="J30" s="75">
        <v>48700.468644</v>
      </c>
      <c r="K30" s="75">
        <v>65636.413535</v>
      </c>
      <c r="L30" s="75">
        <v>69124.418334999995</v>
      </c>
      <c r="M30" s="75">
        <v>68953.644018000006</v>
      </c>
      <c r="N30" s="75">
        <v>69138.422781999994</v>
      </c>
      <c r="O30">
        <f t="shared" si="4"/>
        <v>0.63776080330562424</v>
      </c>
      <c r="P30">
        <f t="shared" si="4"/>
        <v>0.66325147161406406</v>
      </c>
      <c r="Q30">
        <f t="shared" si="4"/>
        <v>0.6492424106116037</v>
      </c>
      <c r="R30">
        <f t="shared" si="4"/>
        <v>0.63035545757383771</v>
      </c>
      <c r="S30">
        <f t="shared" si="4"/>
        <v>0.59517373325611689</v>
      </c>
      <c r="T30">
        <f t="shared" si="4"/>
        <v>0.63151385216909939</v>
      </c>
      <c r="U30">
        <f t="shared" si="4"/>
        <v>0.57411870497982254</v>
      </c>
      <c r="V30">
        <f t="shared" si="4"/>
        <v>0.56927946534881468</v>
      </c>
      <c r="W30">
        <f t="shared" si="4"/>
        <v>0.58407197206026029</v>
      </c>
      <c r="X30">
        <f t="shared" si="4"/>
        <v>0.5684658002558991</v>
      </c>
      <c r="Y30">
        <f t="shared" si="4"/>
        <v>0.55933673860558419</v>
      </c>
      <c r="Z30">
        <f t="shared" si="4"/>
        <v>0.55701732077098987</v>
      </c>
      <c r="AA30">
        <f t="shared" si="4"/>
        <v>0.58480636232680838</v>
      </c>
      <c r="AB30">
        <f>AVERAGE(O30:AA30)</f>
        <v>0.60033800714450192</v>
      </c>
    </row>
    <row r="31" spans="1:28" x14ac:dyDescent="0.2">
      <c r="A31" s="64" t="str">
        <f>sect3</f>
        <v>Industrial</v>
      </c>
      <c r="B31" s="75" t="s">
        <v>194</v>
      </c>
      <c r="C31" s="75">
        <v>232.86842100000001</v>
      </c>
      <c r="D31" s="75">
        <v>248.88806</v>
      </c>
      <c r="E31" s="75">
        <v>1003.789598</v>
      </c>
      <c r="F31" s="75">
        <v>1028.3203129999999</v>
      </c>
      <c r="G31" s="75">
        <v>1682.5126740000001</v>
      </c>
      <c r="H31" s="75">
        <v>3874.643462</v>
      </c>
      <c r="I31" s="75">
        <v>6493.6031789999997</v>
      </c>
      <c r="J31" s="75">
        <v>5697.2376700000004</v>
      </c>
      <c r="K31" s="75">
        <v>7816.271463</v>
      </c>
      <c r="L31" s="75">
        <v>10458.599613</v>
      </c>
      <c r="M31" s="75">
        <v>11036.387393000001</v>
      </c>
      <c r="N31" s="75">
        <v>8517.3411969999997</v>
      </c>
      <c r="P31">
        <f t="shared" si="4"/>
        <v>4.2919687106048278E-3</v>
      </c>
      <c r="Q31">
        <f t="shared" si="4"/>
        <v>4.1092367299177882E-3</v>
      </c>
      <c r="R31">
        <f t="shared" si="4"/>
        <v>1.5535858382280181E-2</v>
      </c>
      <c r="S31">
        <f t="shared" si="4"/>
        <v>1.3116005007805511E-2</v>
      </c>
      <c r="T31">
        <f t="shared" si="4"/>
        <v>1.9613631487457248E-2</v>
      </c>
      <c r="U31">
        <f t="shared" si="4"/>
        <v>4.1757506587604264E-2</v>
      </c>
      <c r="V31">
        <f t="shared" si="4"/>
        <v>5.5406535090141117E-2</v>
      </c>
      <c r="W31">
        <f t="shared" si="4"/>
        <v>6.8327819708216914E-2</v>
      </c>
      <c r="X31">
        <f t="shared" si="4"/>
        <v>6.7695396090804133E-2</v>
      </c>
      <c r="Y31">
        <f t="shared" si="4"/>
        <v>8.462825639366077E-2</v>
      </c>
      <c r="Z31">
        <f t="shared" si="4"/>
        <v>8.9153503403457929E-2</v>
      </c>
      <c r="AA31">
        <f t="shared" si="4"/>
        <v>7.2043808951491178E-2</v>
      </c>
      <c r="AB31">
        <f>AVERAGE(O31:AA31)</f>
        <v>4.4639960545286829E-2</v>
      </c>
    </row>
    <row r="32" spans="1:28" x14ac:dyDescent="0.2">
      <c r="A32" s="64" t="str">
        <f>sect4</f>
        <v>Residential</v>
      </c>
      <c r="B32" s="75" t="s">
        <v>194</v>
      </c>
      <c r="C32" s="75" t="s">
        <v>194</v>
      </c>
      <c r="D32" s="75" t="s">
        <v>194</v>
      </c>
      <c r="E32" s="75" t="s">
        <v>194</v>
      </c>
      <c r="F32" s="75" t="s">
        <v>194</v>
      </c>
      <c r="G32" s="75" t="s">
        <v>194</v>
      </c>
      <c r="H32" s="75" t="s">
        <v>194</v>
      </c>
      <c r="I32" s="75" t="s">
        <v>194</v>
      </c>
      <c r="J32" s="75" t="s">
        <v>194</v>
      </c>
      <c r="K32" s="75" t="s">
        <v>194</v>
      </c>
      <c r="L32" s="75" t="s">
        <v>194</v>
      </c>
      <c r="M32" s="75" t="s">
        <v>194</v>
      </c>
      <c r="N32" s="75" t="s">
        <v>194</v>
      </c>
    </row>
    <row r="33" spans="1:45" x14ac:dyDescent="0.2">
      <c r="A33" s="64" t="str">
        <f>sect5</f>
        <v>Other</v>
      </c>
      <c r="B33" s="75">
        <v>4539.9438879999998</v>
      </c>
      <c r="C33" s="75">
        <v>6802.3028439999998</v>
      </c>
      <c r="D33" s="75">
        <v>7681.949353</v>
      </c>
      <c r="E33" s="75">
        <v>8359.3275900000008</v>
      </c>
      <c r="F33" s="75">
        <v>9237.9673650000004</v>
      </c>
      <c r="G33" s="75">
        <v>10730.134969000001</v>
      </c>
      <c r="H33" s="75">
        <v>8768.4007999999994</v>
      </c>
      <c r="I33" s="75">
        <v>12492.031561</v>
      </c>
      <c r="J33" s="75">
        <v>6564.5310470000004</v>
      </c>
      <c r="K33" s="75">
        <v>10348.16065</v>
      </c>
      <c r="L33" s="75">
        <v>10825.241185000001</v>
      </c>
      <c r="M33" s="75">
        <v>10582.096985</v>
      </c>
      <c r="N33" s="75">
        <v>10773.006084000001</v>
      </c>
      <c r="O33">
        <f t="shared" ref="O33:AA33" si="5">B33/B$34</f>
        <v>0.1132762969134021</v>
      </c>
      <c r="P33">
        <f t="shared" si="5"/>
        <v>0.12537239201920913</v>
      </c>
      <c r="Q33">
        <f t="shared" si="5"/>
        <v>0.1268319116582603</v>
      </c>
      <c r="R33">
        <f t="shared" si="5"/>
        <v>0.12937903507675869</v>
      </c>
      <c r="S33">
        <f t="shared" si="5"/>
        <v>0.11782829210851531</v>
      </c>
      <c r="T33">
        <f t="shared" si="5"/>
        <v>0.125084890203118</v>
      </c>
      <c r="U33">
        <f t="shared" si="5"/>
        <v>9.4498128088347566E-2</v>
      </c>
      <c r="V33">
        <f t="shared" si="5"/>
        <v>0.10658800144579897</v>
      </c>
      <c r="W33">
        <f t="shared" si="5"/>
        <v>7.8729398320573907E-2</v>
      </c>
      <c r="X33">
        <f t="shared" si="5"/>
        <v>8.9623657178374422E-2</v>
      </c>
      <c r="Y33">
        <f t="shared" si="5"/>
        <v>8.7595024231414395E-2</v>
      </c>
      <c r="Z33">
        <f t="shared" si="5"/>
        <v>8.5483681024671632E-2</v>
      </c>
      <c r="AA33">
        <f t="shared" si="5"/>
        <v>9.1123318204314532E-2</v>
      </c>
      <c r="AB33">
        <f>AVERAGE(O33:AA33)</f>
        <v>0.10549338665175068</v>
      </c>
    </row>
    <row r="34" spans="1:45" x14ac:dyDescent="0.2">
      <c r="A34" s="64" t="str">
        <f>allassets1</f>
        <v>All Property</v>
      </c>
      <c r="B34" s="75">
        <v>40078.49843</v>
      </c>
      <c r="C34" s="75">
        <v>54256.784403999998</v>
      </c>
      <c r="D34" s="75">
        <v>60567.953699999998</v>
      </c>
      <c r="E34" s="75">
        <v>64611.144958999997</v>
      </c>
      <c r="F34" s="75">
        <v>78401.945743999997</v>
      </c>
      <c r="G34" s="75">
        <v>85782.822782000003</v>
      </c>
      <c r="H34" s="75">
        <v>92789.148075000005</v>
      </c>
      <c r="I34" s="75">
        <v>117199.22872699999</v>
      </c>
      <c r="J34" s="75">
        <v>83380.937579000005</v>
      </c>
      <c r="K34" s="75">
        <v>115462.378749</v>
      </c>
      <c r="L34" s="75">
        <v>123582.832244</v>
      </c>
      <c r="M34" s="75">
        <v>123790.843564</v>
      </c>
      <c r="N34" s="75">
        <v>118224.470929</v>
      </c>
    </row>
    <row r="35" spans="1:45" x14ac:dyDescent="0.2"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</row>
    <row r="36" spans="1:45" x14ac:dyDescent="0.2">
      <c r="A36" s="78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</row>
    <row r="37" spans="1:45" x14ac:dyDescent="0.2">
      <c r="A37" s="78" t="s">
        <v>61</v>
      </c>
    </row>
    <row r="38" spans="1:45" x14ac:dyDescent="0.2">
      <c r="B38">
        <v>1984</v>
      </c>
      <c r="C38">
        <v>1985</v>
      </c>
      <c r="D38">
        <v>1986</v>
      </c>
      <c r="E38">
        <v>1987</v>
      </c>
      <c r="F38">
        <v>1988</v>
      </c>
      <c r="G38">
        <v>1989</v>
      </c>
      <c r="H38">
        <v>1990</v>
      </c>
      <c r="I38">
        <v>1991</v>
      </c>
      <c r="J38">
        <v>1992</v>
      </c>
      <c r="K38">
        <v>1993</v>
      </c>
      <c r="L38">
        <v>1994</v>
      </c>
      <c r="M38">
        <v>1995</v>
      </c>
      <c r="N38">
        <v>1996</v>
      </c>
      <c r="O38">
        <v>1997</v>
      </c>
      <c r="P38">
        <v>1998</v>
      </c>
      <c r="Q38">
        <v>1999</v>
      </c>
      <c r="R38">
        <v>2000</v>
      </c>
      <c r="S38">
        <v>2001</v>
      </c>
      <c r="T38">
        <v>2002</v>
      </c>
      <c r="U38">
        <v>2003</v>
      </c>
      <c r="V38">
        <v>2004</v>
      </c>
      <c r="W38">
        <v>2005</v>
      </c>
      <c r="X38">
        <v>2006</v>
      </c>
      <c r="Y38">
        <v>2007</v>
      </c>
      <c r="Z38">
        <v>2008</v>
      </c>
      <c r="AA38">
        <v>2009</v>
      </c>
      <c r="AB38">
        <v>2010</v>
      </c>
      <c r="AC38">
        <v>2011</v>
      </c>
      <c r="AD38">
        <v>2012</v>
      </c>
      <c r="AF38">
        <f t="shared" ref="AF38:AR38" si="6">R38</f>
        <v>2000</v>
      </c>
      <c r="AG38">
        <f t="shared" si="6"/>
        <v>2001</v>
      </c>
      <c r="AH38">
        <f t="shared" si="6"/>
        <v>2002</v>
      </c>
      <c r="AI38">
        <f t="shared" si="6"/>
        <v>2003</v>
      </c>
      <c r="AJ38">
        <f t="shared" si="6"/>
        <v>2004</v>
      </c>
      <c r="AK38">
        <f t="shared" si="6"/>
        <v>2005</v>
      </c>
      <c r="AL38">
        <f t="shared" si="6"/>
        <v>2006</v>
      </c>
      <c r="AM38">
        <f t="shared" si="6"/>
        <v>2007</v>
      </c>
      <c r="AN38">
        <f t="shared" si="6"/>
        <v>2008</v>
      </c>
      <c r="AO38">
        <f t="shared" si="6"/>
        <v>2009</v>
      </c>
      <c r="AP38">
        <f t="shared" si="6"/>
        <v>2010</v>
      </c>
      <c r="AQ38">
        <f t="shared" si="6"/>
        <v>2011</v>
      </c>
      <c r="AR38">
        <f t="shared" si="6"/>
        <v>2012</v>
      </c>
      <c r="AS38" t="s">
        <v>193</v>
      </c>
    </row>
    <row r="39" spans="1:45" x14ac:dyDescent="0.2">
      <c r="A39" t="s">
        <v>3</v>
      </c>
      <c r="B39">
        <v>66</v>
      </c>
      <c r="C39">
        <v>68</v>
      </c>
      <c r="D39">
        <v>70</v>
      </c>
      <c r="E39">
        <v>92</v>
      </c>
      <c r="F39">
        <v>92</v>
      </c>
      <c r="G39">
        <v>96</v>
      </c>
      <c r="H39">
        <v>116</v>
      </c>
      <c r="I39">
        <v>132</v>
      </c>
      <c r="J39">
        <v>143</v>
      </c>
      <c r="K39">
        <v>141</v>
      </c>
      <c r="L39">
        <v>147</v>
      </c>
      <c r="M39">
        <v>149</v>
      </c>
      <c r="N39">
        <v>216</v>
      </c>
      <c r="O39">
        <v>225</v>
      </c>
      <c r="P39">
        <v>247</v>
      </c>
      <c r="Q39">
        <v>233</v>
      </c>
      <c r="R39">
        <v>275</v>
      </c>
      <c r="S39">
        <v>210</v>
      </c>
      <c r="T39">
        <v>161</v>
      </c>
      <c r="U39">
        <v>141</v>
      </c>
      <c r="V39">
        <v>104</v>
      </c>
      <c r="W39">
        <v>103</v>
      </c>
      <c r="X39">
        <v>274</v>
      </c>
      <c r="Y39">
        <v>323</v>
      </c>
      <c r="Z39">
        <v>339</v>
      </c>
      <c r="AA39">
        <v>341</v>
      </c>
      <c r="AB39">
        <v>342</v>
      </c>
      <c r="AC39">
        <v>326</v>
      </c>
      <c r="AD39">
        <v>337</v>
      </c>
      <c r="AF39">
        <f t="shared" ref="AF39:AR43" si="7">R39/R$44</f>
        <v>9.2281879194630878E-2</v>
      </c>
      <c r="AG39">
        <f t="shared" si="7"/>
        <v>8.4168336673346694E-2</v>
      </c>
      <c r="AH39">
        <f t="shared" si="7"/>
        <v>7.8193297717338517E-2</v>
      </c>
      <c r="AI39">
        <f t="shared" si="7"/>
        <v>8.328411104548139E-2</v>
      </c>
      <c r="AJ39">
        <f t="shared" si="7"/>
        <v>0.10844629822732013</v>
      </c>
      <c r="AK39">
        <f t="shared" si="7"/>
        <v>9.0748898678414097E-2</v>
      </c>
      <c r="AL39">
        <f t="shared" si="7"/>
        <v>0.20073260073260074</v>
      </c>
      <c r="AM39">
        <f t="shared" si="7"/>
        <v>0.22778561354019747</v>
      </c>
      <c r="AN39">
        <f t="shared" si="7"/>
        <v>0.23789473684210527</v>
      </c>
      <c r="AO39">
        <f t="shared" si="7"/>
        <v>0.28583403185247275</v>
      </c>
      <c r="AP39">
        <f t="shared" si="7"/>
        <v>0.24498567335243554</v>
      </c>
      <c r="AQ39">
        <f t="shared" si="7"/>
        <v>0.22957746478873239</v>
      </c>
      <c r="AR39">
        <f t="shared" si="7"/>
        <v>0.22739541160593793</v>
      </c>
      <c r="AS39">
        <f>AVERAGE(AF39:AR39)</f>
        <v>0.1685637195577703</v>
      </c>
    </row>
    <row r="40" spans="1:45" x14ac:dyDescent="0.2">
      <c r="A40" t="s">
        <v>4</v>
      </c>
      <c r="B40">
        <v>149</v>
      </c>
      <c r="C40">
        <v>156</v>
      </c>
      <c r="D40">
        <v>166</v>
      </c>
      <c r="E40">
        <v>200</v>
      </c>
      <c r="F40">
        <v>207</v>
      </c>
      <c r="G40">
        <v>223</v>
      </c>
      <c r="H40">
        <v>250</v>
      </c>
      <c r="I40">
        <v>300</v>
      </c>
      <c r="J40">
        <v>328</v>
      </c>
      <c r="K40">
        <v>339</v>
      </c>
      <c r="L40">
        <v>355</v>
      </c>
      <c r="M40">
        <v>392</v>
      </c>
      <c r="N40">
        <v>674</v>
      </c>
      <c r="O40">
        <v>857</v>
      </c>
      <c r="P40">
        <v>1029</v>
      </c>
      <c r="Q40">
        <v>1005</v>
      </c>
      <c r="R40">
        <v>1151</v>
      </c>
      <c r="S40">
        <v>1008</v>
      </c>
      <c r="T40">
        <v>892</v>
      </c>
      <c r="U40">
        <v>752</v>
      </c>
      <c r="V40">
        <v>476</v>
      </c>
      <c r="W40">
        <v>632</v>
      </c>
      <c r="X40">
        <v>632</v>
      </c>
      <c r="Y40">
        <v>626</v>
      </c>
      <c r="Z40">
        <v>629</v>
      </c>
      <c r="AA40">
        <v>455</v>
      </c>
      <c r="AB40">
        <v>445</v>
      </c>
      <c r="AC40">
        <v>442</v>
      </c>
      <c r="AD40">
        <v>406</v>
      </c>
      <c r="AF40">
        <f t="shared" si="7"/>
        <v>0.38624161073825503</v>
      </c>
      <c r="AG40">
        <f t="shared" si="7"/>
        <v>0.40400801603206415</v>
      </c>
      <c r="AH40">
        <f t="shared" si="7"/>
        <v>0.43322000971345315</v>
      </c>
      <c r="AI40">
        <f t="shared" si="7"/>
        <v>0.44418192557590075</v>
      </c>
      <c r="AJ40">
        <f t="shared" si="7"/>
        <v>0.49635036496350365</v>
      </c>
      <c r="AK40">
        <f t="shared" si="7"/>
        <v>0.55682819383259907</v>
      </c>
      <c r="AL40">
        <f t="shared" si="7"/>
        <v>0.46300366300366302</v>
      </c>
      <c r="AM40">
        <f t="shared" si="7"/>
        <v>0.44146685472496472</v>
      </c>
      <c r="AN40">
        <f t="shared" si="7"/>
        <v>0.4414035087719298</v>
      </c>
      <c r="AO40">
        <f t="shared" si="7"/>
        <v>0.38139145012573344</v>
      </c>
      <c r="AP40">
        <f t="shared" si="7"/>
        <v>0.31876790830945556</v>
      </c>
      <c r="AQ40">
        <f t="shared" si="7"/>
        <v>0.31126760563380279</v>
      </c>
      <c r="AR40">
        <f t="shared" si="7"/>
        <v>0.27395411605937919</v>
      </c>
      <c r="AS40">
        <f>AVERAGE(AF40:AR40)</f>
        <v>0.41169886365266961</v>
      </c>
    </row>
    <row r="41" spans="1:45" x14ac:dyDescent="0.2">
      <c r="A41" t="s">
        <v>5</v>
      </c>
      <c r="B41">
        <v>25</v>
      </c>
      <c r="C41">
        <v>28</v>
      </c>
      <c r="D41">
        <v>29</v>
      </c>
      <c r="E41">
        <v>45</v>
      </c>
      <c r="F41">
        <v>46</v>
      </c>
      <c r="G41">
        <v>49</v>
      </c>
      <c r="H41">
        <v>58</v>
      </c>
      <c r="I41">
        <v>61</v>
      </c>
      <c r="J41">
        <v>62</v>
      </c>
      <c r="K41">
        <v>63</v>
      </c>
      <c r="L41">
        <v>64</v>
      </c>
      <c r="M41">
        <v>64</v>
      </c>
      <c r="N41">
        <v>209</v>
      </c>
      <c r="O41">
        <v>211</v>
      </c>
      <c r="P41">
        <v>231</v>
      </c>
      <c r="Q41">
        <v>178</v>
      </c>
      <c r="R41">
        <v>310</v>
      </c>
      <c r="S41">
        <v>286</v>
      </c>
      <c r="T41">
        <v>210</v>
      </c>
      <c r="U41">
        <v>180</v>
      </c>
      <c r="V41">
        <v>52</v>
      </c>
      <c r="W41">
        <v>48</v>
      </c>
      <c r="X41">
        <v>52</v>
      </c>
      <c r="Y41">
        <v>63</v>
      </c>
      <c r="Z41">
        <v>61</v>
      </c>
      <c r="AA41">
        <v>50</v>
      </c>
      <c r="AB41">
        <v>49</v>
      </c>
      <c r="AC41">
        <v>51</v>
      </c>
      <c r="AD41">
        <v>30</v>
      </c>
      <c r="AF41">
        <f t="shared" si="7"/>
        <v>0.1040268456375839</v>
      </c>
      <c r="AG41">
        <f t="shared" si="7"/>
        <v>0.11462925851703407</v>
      </c>
      <c r="AH41">
        <f t="shared" si="7"/>
        <v>0.10199125789218066</v>
      </c>
      <c r="AI41">
        <f t="shared" si="7"/>
        <v>0.10632014176018902</v>
      </c>
      <c r="AJ41">
        <f t="shared" si="7"/>
        <v>5.4223149113660066E-2</v>
      </c>
      <c r="AK41">
        <f t="shared" si="7"/>
        <v>4.2290748898678412E-2</v>
      </c>
      <c r="AL41">
        <f t="shared" si="7"/>
        <v>3.8095238095238099E-2</v>
      </c>
      <c r="AM41">
        <f t="shared" si="7"/>
        <v>4.4428772919605078E-2</v>
      </c>
      <c r="AN41">
        <f t="shared" si="7"/>
        <v>4.2807017543859648E-2</v>
      </c>
      <c r="AO41">
        <f t="shared" si="7"/>
        <v>4.1911148365465216E-2</v>
      </c>
      <c r="AP41">
        <f t="shared" si="7"/>
        <v>3.5100286532951289E-2</v>
      </c>
      <c r="AQ41">
        <f t="shared" si="7"/>
        <v>3.591549295774648E-2</v>
      </c>
      <c r="AR41">
        <f t="shared" si="7"/>
        <v>2.0242914979757085E-2</v>
      </c>
      <c r="AS41">
        <f>AVERAGE(AF41:AR41)</f>
        <v>6.0152482554919146E-2</v>
      </c>
    </row>
    <row r="42" spans="1:45" x14ac:dyDescent="0.2">
      <c r="A42" t="s">
        <v>82</v>
      </c>
      <c r="B42">
        <v>237</v>
      </c>
      <c r="C42">
        <v>236</v>
      </c>
      <c r="D42">
        <v>239</v>
      </c>
      <c r="E42">
        <v>245</v>
      </c>
      <c r="F42">
        <v>245</v>
      </c>
      <c r="G42">
        <v>248</v>
      </c>
      <c r="H42">
        <v>246</v>
      </c>
      <c r="I42">
        <v>255</v>
      </c>
      <c r="J42">
        <v>248</v>
      </c>
      <c r="K42">
        <v>261</v>
      </c>
      <c r="L42">
        <v>268</v>
      </c>
      <c r="M42">
        <v>290</v>
      </c>
      <c r="N42">
        <v>580</v>
      </c>
      <c r="O42">
        <v>633</v>
      </c>
      <c r="P42">
        <v>770</v>
      </c>
      <c r="Q42">
        <v>830</v>
      </c>
      <c r="R42">
        <v>914</v>
      </c>
      <c r="S42">
        <v>695</v>
      </c>
      <c r="T42">
        <v>584</v>
      </c>
      <c r="U42">
        <v>442</v>
      </c>
      <c r="V42">
        <v>261</v>
      </c>
      <c r="W42">
        <v>273</v>
      </c>
      <c r="X42">
        <v>325</v>
      </c>
      <c r="Y42">
        <v>325</v>
      </c>
      <c r="Z42">
        <v>308</v>
      </c>
      <c r="AA42">
        <v>265</v>
      </c>
      <c r="AB42">
        <v>440</v>
      </c>
      <c r="AC42">
        <v>473</v>
      </c>
      <c r="AD42">
        <v>540</v>
      </c>
      <c r="AF42">
        <f t="shared" si="7"/>
        <v>0.30671140939597313</v>
      </c>
      <c r="AG42">
        <f t="shared" si="7"/>
        <v>0.27855711422845691</v>
      </c>
      <c r="AH42">
        <f t="shared" si="7"/>
        <v>0.28363283147158813</v>
      </c>
      <c r="AI42">
        <f t="shared" si="7"/>
        <v>0.26107501476668638</v>
      </c>
      <c r="AJ42">
        <f t="shared" si="7"/>
        <v>0.2721584984358707</v>
      </c>
      <c r="AK42">
        <f t="shared" si="7"/>
        <v>0.24052863436123348</v>
      </c>
      <c r="AL42">
        <f t="shared" si="7"/>
        <v>0.23809523809523808</v>
      </c>
      <c r="AM42">
        <f t="shared" si="7"/>
        <v>0.22919605077574048</v>
      </c>
      <c r="AN42">
        <f t="shared" si="7"/>
        <v>0.21614035087719299</v>
      </c>
      <c r="AO42">
        <f t="shared" si="7"/>
        <v>0.22212908633696563</v>
      </c>
      <c r="AP42">
        <f t="shared" si="7"/>
        <v>0.31518624641833809</v>
      </c>
      <c r="AQ42">
        <f t="shared" si="7"/>
        <v>0.33309859154929577</v>
      </c>
      <c r="AR42">
        <f t="shared" si="7"/>
        <v>0.36437246963562753</v>
      </c>
      <c r="AS42">
        <f>AVERAGE(AF42:AR42)</f>
        <v>0.27391396433447751</v>
      </c>
    </row>
    <row r="43" spans="1:45" x14ac:dyDescent="0.2">
      <c r="A43" t="s">
        <v>6</v>
      </c>
      <c r="B43">
        <v>25</v>
      </c>
      <c r="C43">
        <v>25</v>
      </c>
      <c r="D43">
        <v>27</v>
      </c>
      <c r="E43">
        <v>42</v>
      </c>
      <c r="F43">
        <v>45</v>
      </c>
      <c r="G43">
        <v>51</v>
      </c>
      <c r="H43">
        <v>57</v>
      </c>
      <c r="I43">
        <v>72</v>
      </c>
      <c r="J43">
        <v>79</v>
      </c>
      <c r="K43">
        <v>78</v>
      </c>
      <c r="L43">
        <v>79</v>
      </c>
      <c r="M43">
        <v>83</v>
      </c>
      <c r="N43">
        <v>231</v>
      </c>
      <c r="O43">
        <v>254</v>
      </c>
      <c r="P43">
        <v>272</v>
      </c>
      <c r="Q43">
        <v>259</v>
      </c>
      <c r="R43">
        <v>330</v>
      </c>
      <c r="S43">
        <v>296</v>
      </c>
      <c r="T43">
        <v>212</v>
      </c>
      <c r="U43">
        <v>178</v>
      </c>
      <c r="V43">
        <v>66</v>
      </c>
      <c r="W43">
        <v>79</v>
      </c>
      <c r="X43">
        <v>82</v>
      </c>
      <c r="Y43">
        <v>81</v>
      </c>
      <c r="Z43">
        <v>88</v>
      </c>
      <c r="AA43">
        <v>82</v>
      </c>
      <c r="AB43">
        <v>120</v>
      </c>
      <c r="AC43">
        <v>128</v>
      </c>
      <c r="AD43">
        <v>169</v>
      </c>
      <c r="AF43">
        <f t="shared" si="7"/>
        <v>0.11073825503355705</v>
      </c>
      <c r="AG43">
        <f t="shared" si="7"/>
        <v>0.1186372745490982</v>
      </c>
      <c r="AH43">
        <f t="shared" si="7"/>
        <v>0.10296260320543954</v>
      </c>
      <c r="AI43">
        <f t="shared" si="7"/>
        <v>0.10513880685174247</v>
      </c>
      <c r="AJ43">
        <f t="shared" si="7"/>
        <v>6.8821689259645463E-2</v>
      </c>
      <c r="AK43">
        <f t="shared" si="7"/>
        <v>6.9603524229074884E-2</v>
      </c>
      <c r="AL43">
        <f t="shared" si="7"/>
        <v>6.0073260073260075E-2</v>
      </c>
      <c r="AM43">
        <f t="shared" si="7"/>
        <v>5.7122708039492244E-2</v>
      </c>
      <c r="AN43">
        <f t="shared" si="7"/>
        <v>6.1754385964912284E-2</v>
      </c>
      <c r="AO43">
        <f t="shared" si="7"/>
        <v>6.8734283319362946E-2</v>
      </c>
      <c r="AP43">
        <f t="shared" si="7"/>
        <v>8.5959885386819479E-2</v>
      </c>
      <c r="AQ43">
        <f t="shared" si="7"/>
        <v>9.014084507042254E-2</v>
      </c>
      <c r="AR43">
        <f t="shared" si="7"/>
        <v>0.11403508771929824</v>
      </c>
      <c r="AS43">
        <f>AVERAGE(AF43:AR43)</f>
        <v>8.5670969900163499E-2</v>
      </c>
    </row>
    <row r="44" spans="1:45" x14ac:dyDescent="0.2">
      <c r="A44" t="s">
        <v>7</v>
      </c>
      <c r="B44">
        <v>502</v>
      </c>
      <c r="C44">
        <v>513</v>
      </c>
      <c r="D44">
        <v>531</v>
      </c>
      <c r="E44">
        <v>624</v>
      </c>
      <c r="F44">
        <v>635</v>
      </c>
      <c r="G44">
        <v>667</v>
      </c>
      <c r="H44">
        <v>727</v>
      </c>
      <c r="I44">
        <v>820</v>
      </c>
      <c r="J44">
        <v>860</v>
      </c>
      <c r="K44">
        <v>882</v>
      </c>
      <c r="L44">
        <v>913</v>
      </c>
      <c r="M44">
        <v>978</v>
      </c>
      <c r="N44">
        <v>1910</v>
      </c>
      <c r="O44">
        <v>2180</v>
      </c>
      <c r="P44">
        <v>2549</v>
      </c>
      <c r="Q44">
        <v>2505</v>
      </c>
      <c r="R44">
        <v>2980</v>
      </c>
      <c r="S44">
        <v>2495</v>
      </c>
      <c r="T44">
        <v>2059</v>
      </c>
      <c r="U44">
        <v>1693</v>
      </c>
      <c r="V44">
        <v>959</v>
      </c>
      <c r="W44">
        <v>1135</v>
      </c>
      <c r="X44">
        <v>1365</v>
      </c>
      <c r="Y44">
        <v>1418</v>
      </c>
      <c r="Z44">
        <v>1425</v>
      </c>
      <c r="AA44">
        <v>1193</v>
      </c>
      <c r="AB44">
        <v>1396</v>
      </c>
      <c r="AC44">
        <v>1420</v>
      </c>
      <c r="AD44">
        <v>1482</v>
      </c>
    </row>
    <row r="46" spans="1:45" x14ac:dyDescent="0.2">
      <c r="A46" t="s">
        <v>196</v>
      </c>
    </row>
    <row r="48" spans="1:45" x14ac:dyDescent="0.2">
      <c r="A48" t="s">
        <v>3</v>
      </c>
      <c r="B48">
        <v>1942.4450469999999</v>
      </c>
      <c r="C48">
        <v>2394.35995</v>
      </c>
      <c r="D48">
        <v>2838.4895999999999</v>
      </c>
      <c r="E48">
        <v>4664.8185430000003</v>
      </c>
      <c r="F48">
        <v>5944.5356579999998</v>
      </c>
      <c r="G48">
        <v>7403.1525369999999</v>
      </c>
      <c r="H48">
        <v>8833.1106560000007</v>
      </c>
      <c r="I48">
        <v>8655.0848989999995</v>
      </c>
      <c r="J48">
        <v>8936.6457800000007</v>
      </c>
      <c r="K48">
        <v>8627.3177660000001</v>
      </c>
      <c r="L48">
        <v>9217.4211699999996</v>
      </c>
      <c r="M48">
        <v>9879.4958000000006</v>
      </c>
      <c r="N48">
        <v>12638.535</v>
      </c>
      <c r="O48">
        <v>14172.046925000001</v>
      </c>
      <c r="P48">
        <v>16630.070369000001</v>
      </c>
      <c r="Q48">
        <v>18845.262991</v>
      </c>
      <c r="R48">
        <v>21595.976371000001</v>
      </c>
      <c r="S48">
        <v>19877.826987</v>
      </c>
      <c r="T48">
        <v>18325.604674999999</v>
      </c>
      <c r="U48">
        <v>16734.411714000002</v>
      </c>
      <c r="V48">
        <v>17746.98</v>
      </c>
      <c r="W48">
        <v>20290.279192999998</v>
      </c>
      <c r="X48">
        <v>33252.826660999999</v>
      </c>
      <c r="Y48">
        <v>44795.203355999998</v>
      </c>
      <c r="Z48">
        <v>40777.015413000001</v>
      </c>
      <c r="AA48">
        <v>39658.9899</v>
      </c>
      <c r="AB48">
        <v>42027.282085999999</v>
      </c>
      <c r="AC48">
        <v>49660.791722000002</v>
      </c>
      <c r="AD48">
        <v>56187.849972999997</v>
      </c>
      <c r="AF48">
        <f t="shared" ref="AF48:AR52" si="8">R48/R$53</f>
        <v>8.8339980512812444E-2</v>
      </c>
      <c r="AG48">
        <f t="shared" si="8"/>
        <v>8.2850075346826063E-2</v>
      </c>
      <c r="AH48">
        <f t="shared" si="8"/>
        <v>8.0881489404577095E-2</v>
      </c>
      <c r="AI48">
        <f t="shared" si="8"/>
        <v>8.5927213249844564E-2</v>
      </c>
      <c r="AJ48">
        <f t="shared" si="8"/>
        <v>0.11919424408910684</v>
      </c>
      <c r="AK48">
        <f t="shared" si="8"/>
        <v>0.11909350768705819</v>
      </c>
      <c r="AL48">
        <f t="shared" si="8"/>
        <v>0.15546552641624597</v>
      </c>
      <c r="AM48">
        <f t="shared" si="8"/>
        <v>0.17656414311182844</v>
      </c>
      <c r="AN48">
        <f t="shared" si="8"/>
        <v>0.17005416978814195</v>
      </c>
      <c r="AO48">
        <f t="shared" si="8"/>
        <v>0.18233210777311809</v>
      </c>
      <c r="AP48">
        <f t="shared" si="8"/>
        <v>0.17312646302926488</v>
      </c>
      <c r="AQ48">
        <f t="shared" si="8"/>
        <v>0.18642557458844825</v>
      </c>
      <c r="AR48">
        <f t="shared" si="8"/>
        <v>0.19776215506300635</v>
      </c>
      <c r="AS48">
        <f>AVERAGE(AF48:AR48)</f>
        <v>0.13984743462002147</v>
      </c>
    </row>
    <row r="49" spans="1:45" x14ac:dyDescent="0.2">
      <c r="A49" t="s">
        <v>4</v>
      </c>
      <c r="B49">
        <v>7067.8190889999996</v>
      </c>
      <c r="C49">
        <v>8777.1975980000007</v>
      </c>
      <c r="D49">
        <v>11984.574688000001</v>
      </c>
      <c r="E49">
        <v>19336.440291999999</v>
      </c>
      <c r="F49">
        <v>25971.892488000001</v>
      </c>
      <c r="G49">
        <v>35200.375050000002</v>
      </c>
      <c r="H49">
        <v>41977.687805000001</v>
      </c>
      <c r="I49">
        <v>35706.368929999997</v>
      </c>
      <c r="J49">
        <v>32324.525428000001</v>
      </c>
      <c r="K49">
        <v>32060.328010000001</v>
      </c>
      <c r="L49">
        <v>34401.672216999999</v>
      </c>
      <c r="M49">
        <v>39156.758780999997</v>
      </c>
      <c r="N49">
        <v>55491.818372000002</v>
      </c>
      <c r="O49">
        <v>77459.358311999997</v>
      </c>
      <c r="P49">
        <v>106900.99135900001</v>
      </c>
      <c r="Q49">
        <v>126622.637689</v>
      </c>
      <c r="R49">
        <v>165841.97879600001</v>
      </c>
      <c r="S49">
        <v>166853.325946</v>
      </c>
      <c r="T49">
        <v>158549.50158800001</v>
      </c>
      <c r="U49">
        <v>133765.68004800001</v>
      </c>
      <c r="V49">
        <v>104397.91499999999</v>
      </c>
      <c r="W49">
        <v>120233.47977000001</v>
      </c>
      <c r="X49">
        <v>145375.94920500001</v>
      </c>
      <c r="Y49">
        <v>168461.82027</v>
      </c>
      <c r="Z49">
        <v>163195.80796800001</v>
      </c>
      <c r="AA49">
        <v>141759.59725200001</v>
      </c>
      <c r="AB49">
        <v>157701.327112</v>
      </c>
      <c r="AC49">
        <v>170806.61350899999</v>
      </c>
      <c r="AD49">
        <v>175601.61125099999</v>
      </c>
      <c r="AF49">
        <f t="shared" si="8"/>
        <v>0.67838920192180707</v>
      </c>
      <c r="AG49">
        <f t="shared" si="8"/>
        <v>0.69543872353529035</v>
      </c>
      <c r="AH49">
        <f t="shared" si="8"/>
        <v>0.69977062477425744</v>
      </c>
      <c r="AI49">
        <f t="shared" si="8"/>
        <v>0.68685486597530088</v>
      </c>
      <c r="AJ49">
        <f t="shared" si="8"/>
        <v>0.70116890664799458</v>
      </c>
      <c r="AK49">
        <f t="shared" si="8"/>
        <v>0.705708714553825</v>
      </c>
      <c r="AL49">
        <f t="shared" si="8"/>
        <v>0.67966999322568544</v>
      </c>
      <c r="AM49">
        <f t="shared" si="8"/>
        <v>0.66400673988786263</v>
      </c>
      <c r="AN49">
        <f t="shared" si="8"/>
        <v>0.68058261144967735</v>
      </c>
      <c r="AO49">
        <f t="shared" si="8"/>
        <v>0.65173939702446837</v>
      </c>
      <c r="AP49">
        <f t="shared" si="8"/>
        <v>0.64963213471795089</v>
      </c>
      <c r="AQ49">
        <f t="shared" si="8"/>
        <v>0.64120445854301256</v>
      </c>
      <c r="AR49">
        <f t="shared" si="8"/>
        <v>0.61805805152219895</v>
      </c>
      <c r="AS49">
        <f>AVERAGE(AF49:AR49)</f>
        <v>0.67324803259841015</v>
      </c>
    </row>
    <row r="50" spans="1:45" x14ac:dyDescent="0.2">
      <c r="A50" t="s">
        <v>5</v>
      </c>
      <c r="B50">
        <v>531.98947399999997</v>
      </c>
      <c r="C50">
        <v>648.85445300000003</v>
      </c>
      <c r="D50">
        <v>717.00445300000001</v>
      </c>
      <c r="E50">
        <v>1205.7986880000001</v>
      </c>
      <c r="F50">
        <v>1517.0864999999999</v>
      </c>
      <c r="G50">
        <v>1892.81</v>
      </c>
      <c r="H50">
        <v>2748.1460000000002</v>
      </c>
      <c r="I50">
        <v>2318.1754000000001</v>
      </c>
      <c r="J50">
        <v>1767.2637999999999</v>
      </c>
      <c r="K50">
        <v>1595.4022</v>
      </c>
      <c r="L50">
        <v>1468.8444999999999</v>
      </c>
      <c r="M50">
        <v>1394.4024999999999</v>
      </c>
      <c r="N50">
        <v>4097.0550000000003</v>
      </c>
      <c r="O50">
        <v>4434.3341060000002</v>
      </c>
      <c r="P50">
        <v>6004.4499949999999</v>
      </c>
      <c r="Q50">
        <v>5312.3666730000004</v>
      </c>
      <c r="R50">
        <v>9538.3467010000004</v>
      </c>
      <c r="S50">
        <v>9115.6811839999991</v>
      </c>
      <c r="T50">
        <v>7739.6303930000004</v>
      </c>
      <c r="U50">
        <v>6938.5558440000004</v>
      </c>
      <c r="V50">
        <v>2738.2944040000002</v>
      </c>
      <c r="W50">
        <v>2962.80809</v>
      </c>
      <c r="X50">
        <v>4176.9690010000004</v>
      </c>
      <c r="Y50">
        <v>3901.9740839999999</v>
      </c>
      <c r="Z50">
        <v>4381.1417030000002</v>
      </c>
      <c r="AA50">
        <v>4306.6525220000003</v>
      </c>
      <c r="AB50">
        <v>4352.1339369999996</v>
      </c>
      <c r="AC50">
        <v>4839.6611640000001</v>
      </c>
      <c r="AD50">
        <v>4497.8620000000001</v>
      </c>
      <c r="AF50">
        <f t="shared" si="8"/>
        <v>3.9017331155367048E-2</v>
      </c>
      <c r="AG50">
        <f t="shared" si="8"/>
        <v>3.799383470969761E-2</v>
      </c>
      <c r="AH50">
        <f t="shared" si="8"/>
        <v>3.4159464024712871E-2</v>
      </c>
      <c r="AI50">
        <f t="shared" si="8"/>
        <v>3.5627829519370172E-2</v>
      </c>
      <c r="AJ50">
        <f t="shared" si="8"/>
        <v>1.8391237922069634E-2</v>
      </c>
      <c r="AK50">
        <f t="shared" si="8"/>
        <v>1.7390160316937596E-2</v>
      </c>
      <c r="AL50">
        <f t="shared" si="8"/>
        <v>1.9528405545337111E-2</v>
      </c>
      <c r="AM50">
        <f t="shared" si="8"/>
        <v>1.5379966134113821E-2</v>
      </c>
      <c r="AN50">
        <f t="shared" si="8"/>
        <v>1.8270866748878099E-2</v>
      </c>
      <c r="AO50">
        <f t="shared" si="8"/>
        <v>1.9799824296147163E-2</v>
      </c>
      <c r="AP50">
        <f t="shared" si="8"/>
        <v>1.7928105690980023E-2</v>
      </c>
      <c r="AQ50">
        <f t="shared" si="8"/>
        <v>1.8167986897244786E-2</v>
      </c>
      <c r="AR50">
        <f t="shared" si="8"/>
        <v>1.5830947130446162E-2</v>
      </c>
      <c r="AS50">
        <f>AVERAGE(AF50:AR50)</f>
        <v>2.3652766160869396E-2</v>
      </c>
    </row>
    <row r="51" spans="1:45" x14ac:dyDescent="0.2">
      <c r="A51" t="s">
        <v>82</v>
      </c>
      <c r="B51">
        <v>2107.6933250000002</v>
      </c>
      <c r="C51">
        <v>2339.7535499999999</v>
      </c>
      <c r="D51">
        <v>2772.239607</v>
      </c>
      <c r="E51">
        <v>3637.6466999999998</v>
      </c>
      <c r="F51">
        <v>4733.0049499999996</v>
      </c>
      <c r="G51">
        <v>6056.4322199999997</v>
      </c>
      <c r="H51">
        <v>6983.0536229999998</v>
      </c>
      <c r="I51">
        <v>6167.8234540000003</v>
      </c>
      <c r="J51">
        <v>5532.6072750000003</v>
      </c>
      <c r="K51">
        <v>6366.6302539999997</v>
      </c>
      <c r="L51">
        <v>6797.1394110000001</v>
      </c>
      <c r="M51">
        <v>7603.5842590000002</v>
      </c>
      <c r="N51">
        <v>16396.708618000001</v>
      </c>
      <c r="O51">
        <v>19426.179139</v>
      </c>
      <c r="P51">
        <v>27301.464033</v>
      </c>
      <c r="Q51">
        <v>32668.273471</v>
      </c>
      <c r="R51">
        <v>37861.689873000003</v>
      </c>
      <c r="S51">
        <v>33527.667694000003</v>
      </c>
      <c r="T51">
        <v>32133.721836000001</v>
      </c>
      <c r="U51">
        <v>28705.244772999999</v>
      </c>
      <c r="V51">
        <v>18535.291099999999</v>
      </c>
      <c r="W51">
        <v>20311.104025000001</v>
      </c>
      <c r="X51">
        <v>23188.771089000002</v>
      </c>
      <c r="Y51">
        <v>26061.789407</v>
      </c>
      <c r="Z51">
        <v>21884.953831999999</v>
      </c>
      <c r="AA51">
        <v>23122.207999999999</v>
      </c>
      <c r="AB51">
        <v>26925.123401000001</v>
      </c>
      <c r="AC51">
        <v>28473.223939</v>
      </c>
      <c r="AD51">
        <v>35146.196251000001</v>
      </c>
      <c r="AF51">
        <f t="shared" si="8"/>
        <v>0.15487611618497488</v>
      </c>
      <c r="AG51">
        <f t="shared" si="8"/>
        <v>0.13974212555868878</v>
      </c>
      <c r="AH51">
        <f t="shared" si="8"/>
        <v>0.14182469437167763</v>
      </c>
      <c r="AI51">
        <f t="shared" si="8"/>
        <v>0.14739458614700107</v>
      </c>
      <c r="AJ51">
        <f t="shared" si="8"/>
        <v>0.12448878691676271</v>
      </c>
      <c r="AK51">
        <f t="shared" si="8"/>
        <v>0.11921573874491025</v>
      </c>
      <c r="AL51">
        <f t="shared" si="8"/>
        <v>0.10841347537306764</v>
      </c>
      <c r="AM51">
        <f t="shared" si="8"/>
        <v>0.10272478233970411</v>
      </c>
      <c r="AN51">
        <f t="shared" si="8"/>
        <v>9.126777958266398E-2</v>
      </c>
      <c r="AO51">
        <f t="shared" si="8"/>
        <v>0.10630429397316681</v>
      </c>
      <c r="AP51">
        <f t="shared" si="8"/>
        <v>0.1109148902730122</v>
      </c>
      <c r="AQ51">
        <f t="shared" si="8"/>
        <v>0.1068878877914083</v>
      </c>
      <c r="AR51">
        <f t="shared" si="8"/>
        <v>0.12370267800254124</v>
      </c>
      <c r="AS51">
        <f>AVERAGE(AF51:AR51)</f>
        <v>0.12136598732765996</v>
      </c>
    </row>
    <row r="52" spans="1:45" x14ac:dyDescent="0.2">
      <c r="A52" t="s">
        <v>6</v>
      </c>
      <c r="B52">
        <v>440.1</v>
      </c>
      <c r="C52">
        <v>540.29999999999995</v>
      </c>
      <c r="D52">
        <v>593.9</v>
      </c>
      <c r="E52">
        <v>1531.2449999999999</v>
      </c>
      <c r="F52">
        <v>2236.4469300000001</v>
      </c>
      <c r="G52">
        <v>3955.9634599999999</v>
      </c>
      <c r="H52">
        <v>4442.7439999999997</v>
      </c>
      <c r="I52">
        <v>3918.8825189999998</v>
      </c>
      <c r="J52">
        <v>3843.1855179999998</v>
      </c>
      <c r="K52">
        <v>3658.7521980000001</v>
      </c>
      <c r="L52">
        <v>3915.1779670000001</v>
      </c>
      <c r="M52">
        <v>4187.3809069999998</v>
      </c>
      <c r="N52">
        <v>5771.2128599999996</v>
      </c>
      <c r="O52">
        <v>6003.3321850000002</v>
      </c>
      <c r="P52">
        <v>7144.1292240000002</v>
      </c>
      <c r="Q52">
        <v>7429.8638639999999</v>
      </c>
      <c r="R52">
        <v>9626.3634199999997</v>
      </c>
      <c r="S52">
        <v>10550.771688000001</v>
      </c>
      <c r="T52">
        <v>9825.0728550000003</v>
      </c>
      <c r="U52">
        <v>8607.1193330000006</v>
      </c>
      <c r="V52">
        <v>5472.7695359999998</v>
      </c>
      <c r="W52">
        <v>6575.0015139999996</v>
      </c>
      <c r="X52">
        <v>7897.4472820000001</v>
      </c>
      <c r="Y52">
        <v>10484.198315</v>
      </c>
      <c r="Z52">
        <v>9549.4700649999995</v>
      </c>
      <c r="AA52">
        <v>8662.1856229999994</v>
      </c>
      <c r="AB52">
        <v>11748.946048</v>
      </c>
      <c r="AC52">
        <v>12603.717502</v>
      </c>
      <c r="AD52">
        <v>12684.794037</v>
      </c>
      <c r="AF52">
        <f t="shared" si="8"/>
        <v>3.9377370225038504E-2</v>
      </c>
      <c r="AG52">
        <f t="shared" si="8"/>
        <v>4.3975240849497152E-2</v>
      </c>
      <c r="AH52">
        <f t="shared" si="8"/>
        <v>4.33637274247749E-2</v>
      </c>
      <c r="AI52">
        <f t="shared" si="8"/>
        <v>4.4195505108483371E-2</v>
      </c>
      <c r="AJ52">
        <f t="shared" si="8"/>
        <v>3.675682442406606E-2</v>
      </c>
      <c r="AK52">
        <f t="shared" si="8"/>
        <v>3.8591878697269051E-2</v>
      </c>
      <c r="AL52">
        <f t="shared" si="8"/>
        <v>3.6922599439663945E-2</v>
      </c>
      <c r="AM52">
        <f t="shared" si="8"/>
        <v>4.1324368526491004E-2</v>
      </c>
      <c r="AN52">
        <f t="shared" si="8"/>
        <v>3.9824572430638694E-2</v>
      </c>
      <c r="AO52">
        <f t="shared" si="8"/>
        <v>3.9824376933099599E-2</v>
      </c>
      <c r="AP52">
        <f t="shared" si="8"/>
        <v>4.8398406288792044E-2</v>
      </c>
      <c r="AQ52">
        <f t="shared" si="8"/>
        <v>4.731409217988608E-2</v>
      </c>
      <c r="AR52">
        <f t="shared" si="8"/>
        <v>4.4646168281807168E-2</v>
      </c>
      <c r="AS52">
        <f>AVERAGE(AF52:AR52)</f>
        <v>4.1885779293039042E-2</v>
      </c>
    </row>
    <row r="53" spans="1:45" x14ac:dyDescent="0.2">
      <c r="A53" t="s">
        <v>7</v>
      </c>
      <c r="B53">
        <v>12090.046935</v>
      </c>
      <c r="C53">
        <v>14700.465550999999</v>
      </c>
      <c r="D53">
        <v>18906.208348</v>
      </c>
      <c r="E53">
        <v>30375.949223</v>
      </c>
      <c r="F53">
        <v>40402.966525999997</v>
      </c>
      <c r="G53">
        <v>54508.733267000003</v>
      </c>
      <c r="H53">
        <v>64984.742083999998</v>
      </c>
      <c r="I53">
        <v>56766.335202000002</v>
      </c>
      <c r="J53">
        <v>52404.227801000001</v>
      </c>
      <c r="K53">
        <v>52308.430428</v>
      </c>
      <c r="L53">
        <v>55800.255265</v>
      </c>
      <c r="M53">
        <v>62221.622246999999</v>
      </c>
      <c r="N53">
        <v>94395.329849999995</v>
      </c>
      <c r="O53">
        <v>121495.250667</v>
      </c>
      <c r="P53">
        <v>163981.10498</v>
      </c>
      <c r="Q53">
        <v>190878.40468800001</v>
      </c>
      <c r="R53">
        <v>244464.35516100001</v>
      </c>
      <c r="S53">
        <v>239925.273499</v>
      </c>
      <c r="T53">
        <v>226573.53134700001</v>
      </c>
      <c r="U53">
        <v>194751.01171200001</v>
      </c>
      <c r="V53">
        <v>148891.25004000001</v>
      </c>
      <c r="W53">
        <v>170372.67259199999</v>
      </c>
      <c r="X53">
        <v>213891.963238</v>
      </c>
      <c r="Y53">
        <v>253704.98543199999</v>
      </c>
      <c r="Z53">
        <v>239788.388981</v>
      </c>
      <c r="AA53">
        <v>217509.63329699999</v>
      </c>
      <c r="AB53">
        <v>242754.812584</v>
      </c>
      <c r="AC53">
        <v>266384.007836</v>
      </c>
      <c r="AD53">
        <v>284118.31351200002</v>
      </c>
    </row>
    <row r="56" spans="1:45" x14ac:dyDescent="0.2">
      <c r="A56" t="s">
        <v>62</v>
      </c>
    </row>
    <row r="57" spans="1:45" x14ac:dyDescent="0.2">
      <c r="A57" s="80" t="s">
        <v>197</v>
      </c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</row>
    <row r="58" spans="1:45" x14ac:dyDescent="0.2">
      <c r="A58" s="78"/>
      <c r="B58" s="82">
        <v>2000</v>
      </c>
      <c r="C58" s="82">
        <v>2001</v>
      </c>
      <c r="D58" s="82">
        <v>2002</v>
      </c>
      <c r="E58" s="82">
        <v>2003</v>
      </c>
      <c r="F58" s="82">
        <v>2004</v>
      </c>
      <c r="G58" s="82">
        <v>2005</v>
      </c>
      <c r="H58" s="82">
        <v>2006</v>
      </c>
      <c r="I58" s="82">
        <v>2007</v>
      </c>
      <c r="J58" s="82">
        <v>2008</v>
      </c>
      <c r="K58" s="82">
        <v>2009</v>
      </c>
      <c r="L58" s="82">
        <v>2010</v>
      </c>
      <c r="M58" s="82">
        <v>2011</v>
      </c>
      <c r="N58" s="82">
        <v>2012</v>
      </c>
      <c r="P58">
        <f t="shared" ref="P58:AB58" si="9">B58</f>
        <v>2000</v>
      </c>
      <c r="Q58">
        <f t="shared" si="9"/>
        <v>2001</v>
      </c>
      <c r="R58">
        <f t="shared" si="9"/>
        <v>2002</v>
      </c>
      <c r="S58">
        <f t="shared" si="9"/>
        <v>2003</v>
      </c>
      <c r="T58">
        <f t="shared" si="9"/>
        <v>2004</v>
      </c>
      <c r="U58">
        <f t="shared" si="9"/>
        <v>2005</v>
      </c>
      <c r="V58">
        <f t="shared" si="9"/>
        <v>2006</v>
      </c>
      <c r="W58">
        <f t="shared" si="9"/>
        <v>2007</v>
      </c>
      <c r="X58">
        <f t="shared" si="9"/>
        <v>2008</v>
      </c>
      <c r="Y58">
        <f t="shared" si="9"/>
        <v>2009</v>
      </c>
      <c r="Z58">
        <f t="shared" si="9"/>
        <v>2010</v>
      </c>
      <c r="AA58">
        <f t="shared" si="9"/>
        <v>2011</v>
      </c>
      <c r="AB58">
        <f t="shared" si="9"/>
        <v>2012</v>
      </c>
      <c r="AC58" t="s">
        <v>62</v>
      </c>
    </row>
    <row r="59" spans="1:45" x14ac:dyDescent="0.2">
      <c r="A59" s="78" t="s">
        <v>3</v>
      </c>
      <c r="B59" s="83">
        <v>744</v>
      </c>
      <c r="C59" s="83">
        <v>413</v>
      </c>
      <c r="D59" s="83">
        <v>391</v>
      </c>
      <c r="E59" s="83">
        <v>341</v>
      </c>
      <c r="F59" s="83">
        <v>328</v>
      </c>
      <c r="G59" s="83">
        <v>307</v>
      </c>
      <c r="H59" s="83">
        <v>317</v>
      </c>
      <c r="I59" s="83">
        <v>307</v>
      </c>
      <c r="J59" s="83">
        <v>232</v>
      </c>
      <c r="K59" s="83">
        <v>251</v>
      </c>
      <c r="L59" s="83">
        <v>249</v>
      </c>
      <c r="M59" s="83">
        <v>246</v>
      </c>
      <c r="N59" s="83">
        <v>233</v>
      </c>
      <c r="P59">
        <f t="shared" ref="P59:AB63" si="10">B59/B$64</f>
        <v>0.33941605839416056</v>
      </c>
      <c r="Q59">
        <f t="shared" si="10"/>
        <v>0.25493827160493826</v>
      </c>
      <c r="R59">
        <f t="shared" si="10"/>
        <v>0.24225526641883519</v>
      </c>
      <c r="S59">
        <f t="shared" si="10"/>
        <v>0.229012760241773</v>
      </c>
      <c r="T59">
        <f t="shared" si="10"/>
        <v>0.23512544802867383</v>
      </c>
      <c r="U59">
        <f t="shared" si="10"/>
        <v>0.22640117994100295</v>
      </c>
      <c r="V59">
        <f t="shared" si="10"/>
        <v>0.25688816855753649</v>
      </c>
      <c r="W59">
        <f t="shared" si="10"/>
        <v>0.29127134724857684</v>
      </c>
      <c r="X59">
        <f t="shared" si="10"/>
        <v>0.25382932166301969</v>
      </c>
      <c r="Y59">
        <f t="shared" si="10"/>
        <v>0.251</v>
      </c>
      <c r="Z59">
        <f t="shared" si="10"/>
        <v>0.2455621301775148</v>
      </c>
      <c r="AA59">
        <f t="shared" si="10"/>
        <v>0.23585810162991372</v>
      </c>
      <c r="AB59">
        <f t="shared" si="10"/>
        <v>0.23417085427135678</v>
      </c>
      <c r="AC59">
        <f>AVERAGE(P59:AB59)</f>
        <v>0.25351760832133097</v>
      </c>
    </row>
    <row r="60" spans="1:45" x14ac:dyDescent="0.2">
      <c r="A60" s="78" t="s">
        <v>4</v>
      </c>
      <c r="B60" s="83">
        <v>808</v>
      </c>
      <c r="C60" s="83">
        <v>647</v>
      </c>
      <c r="D60" s="83">
        <v>670</v>
      </c>
      <c r="E60" s="83">
        <v>629</v>
      </c>
      <c r="F60" s="83">
        <v>608</v>
      </c>
      <c r="G60" s="83">
        <v>630</v>
      </c>
      <c r="H60" s="83">
        <v>589</v>
      </c>
      <c r="I60" s="83">
        <v>458</v>
      </c>
      <c r="J60" s="83">
        <v>433</v>
      </c>
      <c r="K60" s="83">
        <v>510</v>
      </c>
      <c r="L60" s="83">
        <v>523</v>
      </c>
      <c r="M60" s="83">
        <v>549</v>
      </c>
      <c r="N60" s="83">
        <v>555</v>
      </c>
      <c r="P60">
        <f t="shared" si="10"/>
        <v>0.36861313868613138</v>
      </c>
      <c r="Q60">
        <f t="shared" si="10"/>
        <v>0.39938271604938269</v>
      </c>
      <c r="R60">
        <f t="shared" si="10"/>
        <v>0.41511771995043373</v>
      </c>
      <c r="S60">
        <f t="shared" si="10"/>
        <v>0.42243116185359303</v>
      </c>
      <c r="T60">
        <f t="shared" si="10"/>
        <v>0.43584229390681006</v>
      </c>
      <c r="U60">
        <f t="shared" si="10"/>
        <v>0.46460176991150443</v>
      </c>
      <c r="V60">
        <f t="shared" si="10"/>
        <v>0.47730956239870342</v>
      </c>
      <c r="W60">
        <f t="shared" si="10"/>
        <v>0.43453510436432635</v>
      </c>
      <c r="X60">
        <f t="shared" si="10"/>
        <v>0.47374179431072211</v>
      </c>
      <c r="Y60">
        <f t="shared" si="10"/>
        <v>0.51</v>
      </c>
      <c r="Z60">
        <f t="shared" si="10"/>
        <v>0.51577909270216959</v>
      </c>
      <c r="AA60">
        <f t="shared" si="10"/>
        <v>0.52636625119846592</v>
      </c>
      <c r="AB60">
        <f t="shared" si="10"/>
        <v>0.55778894472361806</v>
      </c>
      <c r="AC60">
        <f>AVERAGE(P60:AB60)</f>
        <v>0.46165458077352778</v>
      </c>
    </row>
    <row r="61" spans="1:45" x14ac:dyDescent="0.2">
      <c r="A61" s="78" t="s">
        <v>5</v>
      </c>
      <c r="B61" s="83">
        <v>55</v>
      </c>
      <c r="C61" s="83">
        <v>67</v>
      </c>
      <c r="D61" s="83">
        <v>58</v>
      </c>
      <c r="E61" s="83">
        <v>42</v>
      </c>
      <c r="F61" s="83">
        <v>39</v>
      </c>
      <c r="G61" s="83">
        <v>20</v>
      </c>
      <c r="H61" s="83">
        <v>25</v>
      </c>
      <c r="I61" s="83">
        <v>29</v>
      </c>
      <c r="J61" s="83">
        <v>31</v>
      </c>
      <c r="K61" s="83">
        <v>31</v>
      </c>
      <c r="L61" s="83">
        <v>31</v>
      </c>
      <c r="M61" s="83">
        <v>32</v>
      </c>
      <c r="N61" s="83">
        <v>32</v>
      </c>
      <c r="P61">
        <f t="shared" si="10"/>
        <v>2.5091240875912409E-2</v>
      </c>
      <c r="Q61">
        <f t="shared" si="10"/>
        <v>4.1358024691358027E-2</v>
      </c>
      <c r="R61">
        <f t="shared" si="10"/>
        <v>3.5935563816604711E-2</v>
      </c>
      <c r="S61">
        <f t="shared" si="10"/>
        <v>2.8206850235057087E-2</v>
      </c>
      <c r="T61">
        <f t="shared" si="10"/>
        <v>2.7956989247311829E-2</v>
      </c>
      <c r="U61">
        <f t="shared" si="10"/>
        <v>1.4749262536873156E-2</v>
      </c>
      <c r="V61">
        <f t="shared" si="10"/>
        <v>2.0259319286871962E-2</v>
      </c>
      <c r="W61">
        <f t="shared" si="10"/>
        <v>2.7514231499051234E-2</v>
      </c>
      <c r="X61">
        <f t="shared" si="10"/>
        <v>3.3916849015317288E-2</v>
      </c>
      <c r="Y61">
        <f t="shared" si="10"/>
        <v>3.1E-2</v>
      </c>
      <c r="Z61">
        <f t="shared" si="10"/>
        <v>3.0571992110453649E-2</v>
      </c>
      <c r="AA61">
        <f t="shared" si="10"/>
        <v>3.0680728667305847E-2</v>
      </c>
      <c r="AB61">
        <f t="shared" si="10"/>
        <v>3.2160804020100506E-2</v>
      </c>
      <c r="AC61">
        <f>AVERAGE(P61:AB61)</f>
        <v>2.9184758154016752E-2</v>
      </c>
    </row>
    <row r="62" spans="1:45" x14ac:dyDescent="0.2">
      <c r="A62" s="78" t="s">
        <v>82</v>
      </c>
      <c r="B62" s="83">
        <v>491</v>
      </c>
      <c r="C62" s="83">
        <v>435</v>
      </c>
      <c r="D62" s="83">
        <v>451</v>
      </c>
      <c r="E62" s="83">
        <v>438</v>
      </c>
      <c r="F62" s="83">
        <v>386</v>
      </c>
      <c r="G62" s="83">
        <v>366</v>
      </c>
      <c r="H62" s="83">
        <v>269</v>
      </c>
      <c r="I62" s="83">
        <v>228</v>
      </c>
      <c r="J62" s="83">
        <v>181</v>
      </c>
      <c r="K62" s="83">
        <v>177</v>
      </c>
      <c r="L62" s="83">
        <v>180</v>
      </c>
      <c r="M62" s="83">
        <v>183</v>
      </c>
      <c r="N62" s="83">
        <v>146</v>
      </c>
      <c r="P62">
        <f t="shared" si="10"/>
        <v>0.22399635036496351</v>
      </c>
      <c r="Q62">
        <f t="shared" si="10"/>
        <v>0.26851851851851855</v>
      </c>
      <c r="R62">
        <f t="shared" si="10"/>
        <v>0.27942998760842624</v>
      </c>
      <c r="S62">
        <f t="shared" si="10"/>
        <v>0.29415715245130958</v>
      </c>
      <c r="T62">
        <f t="shared" si="10"/>
        <v>0.27670250896057347</v>
      </c>
      <c r="U62">
        <f t="shared" si="10"/>
        <v>0.26991150442477874</v>
      </c>
      <c r="V62">
        <f t="shared" si="10"/>
        <v>0.2179902755267423</v>
      </c>
      <c r="W62">
        <f t="shared" si="10"/>
        <v>0.21631878557874762</v>
      </c>
      <c r="X62">
        <f t="shared" si="10"/>
        <v>0.19803063457330417</v>
      </c>
      <c r="Y62">
        <f t="shared" si="10"/>
        <v>0.17699999999999999</v>
      </c>
      <c r="Z62">
        <f t="shared" si="10"/>
        <v>0.17751479289940827</v>
      </c>
      <c r="AA62">
        <f t="shared" si="10"/>
        <v>0.17545541706615533</v>
      </c>
      <c r="AB62">
        <f t="shared" si="10"/>
        <v>0.14673366834170853</v>
      </c>
      <c r="AC62">
        <f>AVERAGE(P62:AB62)</f>
        <v>0.22475073817804894</v>
      </c>
    </row>
    <row r="63" spans="1:45" x14ac:dyDescent="0.2">
      <c r="A63" s="78" t="s">
        <v>6</v>
      </c>
      <c r="B63" s="83">
        <v>94</v>
      </c>
      <c r="C63" s="83">
        <v>58</v>
      </c>
      <c r="D63" s="83">
        <v>44</v>
      </c>
      <c r="E63" s="83">
        <v>39</v>
      </c>
      <c r="F63" s="83">
        <v>34</v>
      </c>
      <c r="G63" s="83">
        <v>33</v>
      </c>
      <c r="H63" s="83">
        <v>34</v>
      </c>
      <c r="I63" s="83">
        <v>32</v>
      </c>
      <c r="J63" s="83">
        <v>37</v>
      </c>
      <c r="K63" s="83">
        <v>31</v>
      </c>
      <c r="L63" s="83">
        <v>31</v>
      </c>
      <c r="M63" s="83">
        <v>33</v>
      </c>
      <c r="N63" s="83">
        <v>29</v>
      </c>
      <c r="P63">
        <f t="shared" si="10"/>
        <v>4.288321167883212E-2</v>
      </c>
      <c r="Q63">
        <f t="shared" si="10"/>
        <v>3.580246913580247E-2</v>
      </c>
      <c r="R63">
        <f t="shared" si="10"/>
        <v>2.7261462205700124E-2</v>
      </c>
      <c r="S63">
        <f t="shared" si="10"/>
        <v>2.6192075218267292E-2</v>
      </c>
      <c r="T63">
        <f t="shared" si="10"/>
        <v>2.4372759856630826E-2</v>
      </c>
      <c r="U63">
        <f t="shared" si="10"/>
        <v>2.4336283185840708E-2</v>
      </c>
      <c r="V63">
        <f t="shared" si="10"/>
        <v>2.7552674230145867E-2</v>
      </c>
      <c r="W63">
        <f t="shared" si="10"/>
        <v>3.0360531309297913E-2</v>
      </c>
      <c r="X63">
        <f t="shared" si="10"/>
        <v>4.0481400437636761E-2</v>
      </c>
      <c r="Y63">
        <f t="shared" si="10"/>
        <v>3.1E-2</v>
      </c>
      <c r="Z63">
        <f t="shared" si="10"/>
        <v>3.0571992110453649E-2</v>
      </c>
      <c r="AA63">
        <f t="shared" si="10"/>
        <v>3.1639501438159155E-2</v>
      </c>
      <c r="AB63">
        <f t="shared" si="10"/>
        <v>2.914572864321608E-2</v>
      </c>
      <c r="AC63">
        <f>AVERAGE(P63:AB63)</f>
        <v>3.0892314573075612E-2</v>
      </c>
    </row>
    <row r="64" spans="1:45" x14ac:dyDescent="0.2">
      <c r="A64" s="78" t="s">
        <v>7</v>
      </c>
      <c r="B64" s="83">
        <v>2192</v>
      </c>
      <c r="C64" s="83">
        <v>1620</v>
      </c>
      <c r="D64" s="83">
        <v>1614</v>
      </c>
      <c r="E64" s="83">
        <v>1489</v>
      </c>
      <c r="F64" s="83">
        <v>1395</v>
      </c>
      <c r="G64" s="83">
        <v>1356</v>
      </c>
      <c r="H64" s="83">
        <v>1234</v>
      </c>
      <c r="I64" s="83">
        <v>1054</v>
      </c>
      <c r="J64" s="83">
        <v>914</v>
      </c>
      <c r="K64" s="83">
        <v>1000</v>
      </c>
      <c r="L64" s="83">
        <v>1014</v>
      </c>
      <c r="M64" s="83">
        <v>1043</v>
      </c>
      <c r="N64" s="83">
        <v>995</v>
      </c>
    </row>
    <row r="67" spans="1:29" x14ac:dyDescent="0.2">
      <c r="A67" s="80" t="s">
        <v>198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</row>
    <row r="68" spans="1:29" x14ac:dyDescent="0.2">
      <c r="A68" s="78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</row>
    <row r="69" spans="1:29" x14ac:dyDescent="0.2">
      <c r="A69" s="78" t="s">
        <v>3</v>
      </c>
      <c r="B69" s="79">
        <v>8966.2868400000007</v>
      </c>
      <c r="C69" s="79">
        <v>8293.589919</v>
      </c>
      <c r="D69" s="79">
        <v>8356.6264100000008</v>
      </c>
      <c r="E69" s="79">
        <v>7843.1777220000004</v>
      </c>
      <c r="F69" s="79">
        <v>8040.7253410000003</v>
      </c>
      <c r="G69" s="79">
        <v>8048.1659060000002</v>
      </c>
      <c r="H69" s="79">
        <v>21782.250023000001</v>
      </c>
      <c r="I69" s="79">
        <v>26015.459515999999</v>
      </c>
      <c r="J69" s="79">
        <v>21608.538106</v>
      </c>
      <c r="K69" s="79">
        <v>24746.564694000001</v>
      </c>
      <c r="L69" s="79">
        <v>28118.244275000001</v>
      </c>
      <c r="M69" s="79">
        <v>28718.244651000001</v>
      </c>
      <c r="N69" s="79">
        <v>28946.990366000002</v>
      </c>
      <c r="P69">
        <f t="shared" ref="P69:AB73" si="11">B69/B$74</f>
        <v>0.13127262530292008</v>
      </c>
      <c r="Q69">
        <f t="shared" si="11"/>
        <v>0.12482690498816625</v>
      </c>
      <c r="R69">
        <f t="shared" si="11"/>
        <v>0.11646586310393633</v>
      </c>
      <c r="S69">
        <f t="shared" si="11"/>
        <v>0.109433609310105</v>
      </c>
      <c r="T69">
        <f t="shared" si="11"/>
        <v>0.11028457586182984</v>
      </c>
      <c r="U69">
        <f t="shared" si="11"/>
        <v>9.8855456091998292E-2</v>
      </c>
      <c r="V69">
        <f t="shared" si="11"/>
        <v>0.22814180111868965</v>
      </c>
      <c r="W69">
        <f t="shared" si="11"/>
        <v>0.25408040652167607</v>
      </c>
      <c r="X69">
        <f t="shared" si="11"/>
        <v>0.23118888723653483</v>
      </c>
      <c r="Y69">
        <f t="shared" si="11"/>
        <v>0.24690355737736827</v>
      </c>
      <c r="Z69">
        <f t="shared" si="11"/>
        <v>0.26326037156390403</v>
      </c>
      <c r="AA69">
        <f t="shared" si="11"/>
        <v>0.25314821136462101</v>
      </c>
      <c r="AB69">
        <f t="shared" si="11"/>
        <v>0.25424704584916513</v>
      </c>
      <c r="AC69">
        <f>AVERAGE(P69:AB69)</f>
        <v>0.18631610120699346</v>
      </c>
    </row>
    <row r="70" spans="1:29" x14ac:dyDescent="0.2">
      <c r="A70" s="78" t="s">
        <v>4</v>
      </c>
      <c r="B70" s="79">
        <v>43270.502129</v>
      </c>
      <c r="C70" s="79">
        <v>40288.430317999999</v>
      </c>
      <c r="D70" s="79">
        <v>43728.599007999997</v>
      </c>
      <c r="E70" s="79">
        <v>43232.494880999999</v>
      </c>
      <c r="F70" s="79">
        <v>43177.695119999997</v>
      </c>
      <c r="G70" s="79">
        <v>47321.409465999997</v>
      </c>
      <c r="H70" s="79">
        <v>49179.060434999999</v>
      </c>
      <c r="I70" s="79">
        <v>54140.423973999998</v>
      </c>
      <c r="J70" s="79">
        <v>53788.983090000002</v>
      </c>
      <c r="K70" s="79">
        <v>58810.026106999998</v>
      </c>
      <c r="L70" s="79">
        <v>62198.491481999998</v>
      </c>
      <c r="M70" s="79">
        <v>66862.893217000004</v>
      </c>
      <c r="N70" s="79">
        <v>68907.354282</v>
      </c>
      <c r="P70">
        <f t="shared" si="11"/>
        <v>0.63351000408653246</v>
      </c>
      <c r="Q70">
        <f t="shared" si="11"/>
        <v>0.60638156848171287</v>
      </c>
      <c r="R70">
        <f t="shared" si="11"/>
        <v>0.60944318627170191</v>
      </c>
      <c r="S70">
        <f t="shared" si="11"/>
        <v>0.60321060187605269</v>
      </c>
      <c r="T70">
        <f t="shared" si="11"/>
        <v>0.59221445716094878</v>
      </c>
      <c r="U70">
        <f t="shared" si="11"/>
        <v>0.58124789800743892</v>
      </c>
      <c r="V70">
        <f t="shared" si="11"/>
        <v>0.51508909378593759</v>
      </c>
      <c r="W70">
        <f t="shared" si="11"/>
        <v>0.52876332720971564</v>
      </c>
      <c r="X70">
        <f t="shared" si="11"/>
        <v>0.5754861844498852</v>
      </c>
      <c r="Y70">
        <f t="shared" si="11"/>
        <v>0.58676445942392907</v>
      </c>
      <c r="Z70">
        <f t="shared" si="11"/>
        <v>0.58234069731103932</v>
      </c>
      <c r="AA70">
        <f t="shared" si="11"/>
        <v>0.58938915070346443</v>
      </c>
      <c r="AB70">
        <f t="shared" si="11"/>
        <v>0.60522669341328239</v>
      </c>
      <c r="AC70">
        <f>AVERAGE(P70:AB70)</f>
        <v>0.58531287093704942</v>
      </c>
    </row>
    <row r="71" spans="1:29" x14ac:dyDescent="0.2">
      <c r="A71" s="78" t="s">
        <v>5</v>
      </c>
      <c r="B71" s="79">
        <v>989.90968599999997</v>
      </c>
      <c r="C71" s="79">
        <v>1481.565705</v>
      </c>
      <c r="D71" s="79">
        <v>1441.143145</v>
      </c>
      <c r="E71" s="79">
        <v>988.67824199999995</v>
      </c>
      <c r="F71" s="79">
        <v>1295.163211</v>
      </c>
      <c r="G71" s="79">
        <v>683.87305700000002</v>
      </c>
      <c r="H71" s="79">
        <v>1330.2646219999999</v>
      </c>
      <c r="I71" s="79">
        <v>2003.8782779999999</v>
      </c>
      <c r="J71" s="79">
        <v>2053.1384560000001</v>
      </c>
      <c r="K71" s="79">
        <v>1970.769485</v>
      </c>
      <c r="L71" s="79">
        <v>1936.779059</v>
      </c>
      <c r="M71" s="79">
        <v>1925.7140019999999</v>
      </c>
      <c r="N71" s="79">
        <v>1806.637383</v>
      </c>
      <c r="P71">
        <f t="shared" si="11"/>
        <v>1.4492960755425627E-2</v>
      </c>
      <c r="Q71">
        <f t="shared" si="11"/>
        <v>2.2299060274016971E-2</v>
      </c>
      <c r="R71">
        <f t="shared" si="11"/>
        <v>2.0085136274357662E-2</v>
      </c>
      <c r="S71">
        <f t="shared" si="11"/>
        <v>1.3794743954984605E-2</v>
      </c>
      <c r="T71">
        <f t="shared" si="11"/>
        <v>1.7764134370894517E-2</v>
      </c>
      <c r="U71">
        <f t="shared" si="11"/>
        <v>8.3999986765138819E-3</v>
      </c>
      <c r="V71">
        <f t="shared" si="11"/>
        <v>1.3932856638184629E-2</v>
      </c>
      <c r="W71">
        <f t="shared" si="11"/>
        <v>1.9570909642440168E-2</v>
      </c>
      <c r="X71">
        <f t="shared" si="11"/>
        <v>2.1966446441528526E-2</v>
      </c>
      <c r="Y71">
        <f t="shared" si="11"/>
        <v>1.9662931103129704E-2</v>
      </c>
      <c r="Z71">
        <f t="shared" si="11"/>
        <v>1.8133321900288824E-2</v>
      </c>
      <c r="AA71">
        <f t="shared" si="11"/>
        <v>1.6974960034304577E-2</v>
      </c>
      <c r="AB71">
        <f t="shared" si="11"/>
        <v>1.586804748060891E-2</v>
      </c>
      <c r="AC71">
        <f>AVERAGE(P71:AB71)</f>
        <v>1.7149654426667583E-2</v>
      </c>
    </row>
    <row r="72" spans="1:29" x14ac:dyDescent="0.2">
      <c r="A72" s="78" t="s">
        <v>82</v>
      </c>
      <c r="B72" s="79">
        <v>13087.302965999999</v>
      </c>
      <c r="C72" s="79">
        <v>14492.379316</v>
      </c>
      <c r="D72" s="79">
        <v>16283.816618000001</v>
      </c>
      <c r="E72" s="79">
        <v>17980.727192999999</v>
      </c>
      <c r="F72" s="79">
        <v>18818.797912999999</v>
      </c>
      <c r="G72" s="79">
        <v>23788.402617</v>
      </c>
      <c r="H72" s="79">
        <v>21428.383183000002</v>
      </c>
      <c r="I72" s="79">
        <v>18740.398587</v>
      </c>
      <c r="J72" s="79">
        <v>13933.98767</v>
      </c>
      <c r="K72" s="79">
        <v>12257.310873</v>
      </c>
      <c r="L72" s="79">
        <v>12483.575006999999</v>
      </c>
      <c r="M72" s="79">
        <v>13424.448849</v>
      </c>
      <c r="N72" s="79">
        <v>11179.569493000001</v>
      </c>
      <c r="P72">
        <f t="shared" si="11"/>
        <v>0.19160714453359071</v>
      </c>
      <c r="Q72">
        <f t="shared" si="11"/>
        <v>0.21812494632588764</v>
      </c>
      <c r="R72">
        <f t="shared" si="11"/>
        <v>0.22694669642909063</v>
      </c>
      <c r="S72">
        <f t="shared" si="11"/>
        <v>0.2508799296018735</v>
      </c>
      <c r="T72">
        <f t="shared" si="11"/>
        <v>0.25811392107650072</v>
      </c>
      <c r="U72">
        <f t="shared" si="11"/>
        <v>0.29219245948328004</v>
      </c>
      <c r="V72">
        <f t="shared" si="11"/>
        <v>0.2244354889540357</v>
      </c>
      <c r="W72">
        <f t="shared" si="11"/>
        <v>0.18302840618420557</v>
      </c>
      <c r="X72">
        <f t="shared" si="11"/>
        <v>0.14907917825780273</v>
      </c>
      <c r="Y72">
        <f t="shared" si="11"/>
        <v>0.12229469810643107</v>
      </c>
      <c r="Z72">
        <f t="shared" si="11"/>
        <v>0.11687894032952331</v>
      </c>
      <c r="AA72">
        <f t="shared" si="11"/>
        <v>0.11833506037639596</v>
      </c>
      <c r="AB72">
        <f t="shared" si="11"/>
        <v>9.8192333003269253E-2</v>
      </c>
      <c r="AC72">
        <f>AVERAGE(P72:AB72)</f>
        <v>0.18846993866629902</v>
      </c>
    </row>
    <row r="73" spans="1:29" x14ac:dyDescent="0.2">
      <c r="A73" s="78" t="s">
        <v>6</v>
      </c>
      <c r="B73" s="79">
        <v>1988.7905209999999</v>
      </c>
      <c r="C73" s="79">
        <v>1884.7585570000001</v>
      </c>
      <c r="D73" s="79">
        <v>1941.538348</v>
      </c>
      <c r="E73" s="79">
        <v>1625.570234</v>
      </c>
      <c r="F73" s="79">
        <v>1576.5023470000001</v>
      </c>
      <c r="G73" s="79">
        <v>1571.620948</v>
      </c>
      <c r="H73" s="79">
        <v>1756.8457080000001</v>
      </c>
      <c r="I73" s="79">
        <v>1490.4957059999999</v>
      </c>
      <c r="J73" s="79">
        <v>2082.3802860000001</v>
      </c>
      <c r="K73" s="79">
        <v>2442.9843550000001</v>
      </c>
      <c r="L73" s="79">
        <v>2070.6462139999999</v>
      </c>
      <c r="M73" s="79">
        <v>2513.0902019999999</v>
      </c>
      <c r="N73" s="79">
        <v>3013.2408350000001</v>
      </c>
      <c r="P73">
        <f t="shared" si="11"/>
        <v>2.9117265321531045E-2</v>
      </c>
      <c r="Q73">
        <f t="shared" si="11"/>
        <v>2.8367519930216162E-2</v>
      </c>
      <c r="R73">
        <f t="shared" si="11"/>
        <v>2.7059117920913575E-2</v>
      </c>
      <c r="S73">
        <f t="shared" si="11"/>
        <v>2.2681115256984095E-2</v>
      </c>
      <c r="T73">
        <f t="shared" si="11"/>
        <v>2.162291152982616E-2</v>
      </c>
      <c r="U73">
        <f t="shared" si="11"/>
        <v>1.9304187740768811E-2</v>
      </c>
      <c r="V73">
        <f t="shared" si="11"/>
        <v>1.8400759503152432E-2</v>
      </c>
      <c r="W73">
        <f t="shared" si="11"/>
        <v>1.4556950441962457E-2</v>
      </c>
      <c r="X73">
        <f t="shared" si="11"/>
        <v>2.2279303614248729E-2</v>
      </c>
      <c r="Y73">
        <f t="shared" si="11"/>
        <v>2.4374353989141839E-2</v>
      </c>
      <c r="Z73">
        <f t="shared" si="11"/>
        <v>1.9386668895244565E-2</v>
      </c>
      <c r="AA73">
        <f t="shared" si="11"/>
        <v>2.2152617521214044E-2</v>
      </c>
      <c r="AB73">
        <f t="shared" si="11"/>
        <v>2.646588025367437E-2</v>
      </c>
      <c r="AC73">
        <f>AVERAGE(P73:AB73)</f>
        <v>2.2751434762990633E-2</v>
      </c>
    </row>
    <row r="74" spans="1:29" x14ac:dyDescent="0.2">
      <c r="A74" s="78" t="s">
        <v>7</v>
      </c>
      <c r="B74" s="79">
        <v>68302.792142000006</v>
      </c>
      <c r="C74" s="79">
        <v>66440.723815000005</v>
      </c>
      <c r="D74" s="79">
        <v>71751.723528999995</v>
      </c>
      <c r="E74" s="79">
        <v>71670.648272000006</v>
      </c>
      <c r="F74" s="79">
        <v>72908.883931999997</v>
      </c>
      <c r="G74" s="79">
        <v>81413.471994000007</v>
      </c>
      <c r="H74" s="79">
        <v>95476.803971000001</v>
      </c>
      <c r="I74" s="79">
        <v>102390.656061</v>
      </c>
      <c r="J74" s="79">
        <v>93467.027608000004</v>
      </c>
      <c r="K74" s="79">
        <v>100227.655514</v>
      </c>
      <c r="L74" s="79">
        <v>106807.736037</v>
      </c>
      <c r="M74" s="79">
        <v>113444.390921</v>
      </c>
      <c r="N74" s="79">
        <v>113853.792359</v>
      </c>
    </row>
  </sheetData>
  <mergeCells count="1">
    <mergeCell ref="B2:D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44"/>
  <sheetViews>
    <sheetView zoomScale="75" workbookViewId="0">
      <selection activeCell="V109" sqref="V109"/>
    </sheetView>
  </sheetViews>
  <sheetFormatPr baseColWidth="10" defaultRowHeight="16" x14ac:dyDescent="0.2"/>
  <cols>
    <col min="1" max="2" width="11" customWidth="1"/>
    <col min="3" max="3" width="3.6640625" bestFit="1" customWidth="1"/>
    <col min="24" max="24" width="3.6640625" bestFit="1" customWidth="1"/>
    <col min="45" max="45" width="3.6640625" bestFit="1" customWidth="1"/>
  </cols>
  <sheetData>
    <row r="1" spans="2:21" x14ac:dyDescent="0.2">
      <c r="E1" s="85" t="s">
        <v>0</v>
      </c>
      <c r="F1" s="85"/>
      <c r="G1" s="85"/>
      <c r="H1" s="85"/>
      <c r="I1" s="85"/>
      <c r="J1" s="85" t="s">
        <v>61</v>
      </c>
      <c r="K1" s="85"/>
      <c r="L1" s="85"/>
      <c r="M1" s="85"/>
      <c r="N1" s="85"/>
      <c r="O1" s="85"/>
      <c r="P1" s="85" t="s">
        <v>62</v>
      </c>
      <c r="Q1" s="85"/>
      <c r="R1" s="85"/>
      <c r="S1" s="85"/>
      <c r="T1" s="85"/>
      <c r="U1" s="85"/>
    </row>
    <row r="2" spans="2:21" x14ac:dyDescent="0.2">
      <c r="B2" t="s">
        <v>11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s="1" t="s">
        <v>3</v>
      </c>
      <c r="K2" s="1" t="s">
        <v>4</v>
      </c>
      <c r="L2" s="1" t="s">
        <v>5</v>
      </c>
      <c r="M2" s="1" t="s">
        <v>82</v>
      </c>
      <c r="N2" s="1" t="s">
        <v>6</v>
      </c>
      <c r="O2" s="1" t="s">
        <v>7</v>
      </c>
      <c r="P2" s="1" t="s">
        <v>3</v>
      </c>
      <c r="Q2" s="1" t="s">
        <v>4</v>
      </c>
      <c r="R2" s="1" t="s">
        <v>5</v>
      </c>
      <c r="S2" s="1" t="s">
        <v>82</v>
      </c>
      <c r="T2" s="1" t="s">
        <v>6</v>
      </c>
      <c r="U2" s="1" t="s">
        <v>7</v>
      </c>
    </row>
    <row r="3" spans="2:21" x14ac:dyDescent="0.2">
      <c r="D3">
        <v>2000</v>
      </c>
      <c r="E3">
        <v>0.11681520000000001</v>
      </c>
      <c r="F3">
        <v>0.12025650000000002</v>
      </c>
      <c r="H3">
        <v>0.21782030000000002</v>
      </c>
      <c r="I3">
        <v>0.12424669999999999</v>
      </c>
      <c r="J3">
        <v>0.14177309999999999</v>
      </c>
      <c r="K3">
        <v>0.23292879999999999</v>
      </c>
      <c r="L3">
        <v>0.1473758</v>
      </c>
      <c r="M3">
        <v>0.1759444</v>
      </c>
      <c r="N3">
        <v>0.16265770000000002</v>
      </c>
      <c r="O3">
        <v>0.2111092</v>
      </c>
      <c r="P3">
        <v>9.3825000000000006E-2</v>
      </c>
      <c r="Q3">
        <v>0.1107095</v>
      </c>
      <c r="R3">
        <v>0.10271950000000001</v>
      </c>
      <c r="S3">
        <v>7.6283600000000007E-2</v>
      </c>
      <c r="T3">
        <v>8.8298799999999997E-2</v>
      </c>
      <c r="U3">
        <v>0.1003213</v>
      </c>
    </row>
    <row r="4" spans="2:21" x14ac:dyDescent="0.2">
      <c r="D4">
        <v>2001</v>
      </c>
      <c r="E4">
        <v>0.1160968</v>
      </c>
      <c r="F4">
        <v>0.1039452</v>
      </c>
      <c r="H4">
        <v>0.1092316</v>
      </c>
      <c r="I4">
        <v>0.10621700000000001</v>
      </c>
      <c r="J4">
        <v>7.5021900000000002E-2</v>
      </c>
      <c r="K4">
        <v>2.9305399999999995E-2</v>
      </c>
      <c r="L4">
        <v>4.4006299999999998E-2</v>
      </c>
      <c r="M4">
        <v>0.11051639999999999</v>
      </c>
      <c r="N4">
        <v>6.4418099999999992E-2</v>
      </c>
      <c r="O4">
        <v>4.6403099999999996E-2</v>
      </c>
      <c r="P4">
        <v>8.9089799999999997E-2</v>
      </c>
      <c r="Q4">
        <v>0.10549839999999999</v>
      </c>
      <c r="R4">
        <v>0.10725660000000001</v>
      </c>
      <c r="S4">
        <v>0.1434687</v>
      </c>
      <c r="T4">
        <v>0.1343018</v>
      </c>
      <c r="U4">
        <v>0.11130419999999999</v>
      </c>
    </row>
    <row r="5" spans="2:21" x14ac:dyDescent="0.2">
      <c r="D5">
        <v>2002</v>
      </c>
      <c r="E5">
        <v>0.12176770000000001</v>
      </c>
      <c r="F5">
        <v>5.41711E-2</v>
      </c>
      <c r="G5">
        <v>4.2861299999999991E-2</v>
      </c>
      <c r="H5">
        <v>7.5377600000000003E-2</v>
      </c>
      <c r="I5">
        <v>7.0540199999999997E-2</v>
      </c>
      <c r="J5">
        <v>7.0351200000000003E-2</v>
      </c>
      <c r="K5">
        <v>6.9759999999999267E-4</v>
      </c>
      <c r="L5">
        <v>6.2368699999999992E-2</v>
      </c>
      <c r="M5">
        <v>0.10189719999999999</v>
      </c>
      <c r="N5">
        <v>6.59999E-2</v>
      </c>
      <c r="O5">
        <v>2.5516999999999998E-2</v>
      </c>
      <c r="P5">
        <v>9.9747200000000008E-2</v>
      </c>
      <c r="Q5">
        <v>7.1806099999999998E-2</v>
      </c>
      <c r="R5">
        <v>7.9300400000000007E-2</v>
      </c>
      <c r="S5">
        <v>0.1372081</v>
      </c>
      <c r="T5">
        <v>0.13418790000000003</v>
      </c>
      <c r="U5">
        <v>9.0394600000000006E-2</v>
      </c>
    </row>
    <row r="6" spans="2:21" x14ac:dyDescent="0.2">
      <c r="D6">
        <v>2003</v>
      </c>
      <c r="E6">
        <v>0.1339234</v>
      </c>
      <c r="F6">
        <v>5.6268700000000005E-2</v>
      </c>
      <c r="G6">
        <v>0.30407089999999998</v>
      </c>
      <c r="H6">
        <v>6.9877700000000001E-2</v>
      </c>
      <c r="I6">
        <v>7.60575E-2</v>
      </c>
      <c r="J6">
        <v>5.0417999999999998E-2</v>
      </c>
      <c r="K6">
        <v>-1.3971499999999998E-2</v>
      </c>
      <c r="L6">
        <v>4.1873899999999999E-2</v>
      </c>
      <c r="M6">
        <v>9.32476E-2</v>
      </c>
      <c r="N6">
        <v>4.9478000000000008E-2</v>
      </c>
      <c r="O6">
        <v>1.1565400000000003E-2</v>
      </c>
      <c r="P6">
        <v>7.1557599999999999E-2</v>
      </c>
      <c r="Q6">
        <v>6.1981399999999999E-2</v>
      </c>
      <c r="R6">
        <v>5.2181699999999998E-2</v>
      </c>
      <c r="S6">
        <v>0.10611909999999999</v>
      </c>
      <c r="T6">
        <v>5.68602E-2</v>
      </c>
      <c r="U6">
        <v>7.2418899999999994E-2</v>
      </c>
    </row>
    <row r="7" spans="2:21" x14ac:dyDescent="0.2">
      <c r="D7">
        <v>2004</v>
      </c>
      <c r="E7">
        <v>0.12508469999999999</v>
      </c>
      <c r="F7">
        <v>9.3375299999999994E-2</v>
      </c>
      <c r="G7">
        <v>9.3420199999999995E-2</v>
      </c>
      <c r="H7">
        <v>9.8509300000000008E-2</v>
      </c>
      <c r="I7">
        <v>0.10223210000000001</v>
      </c>
      <c r="J7">
        <v>8.1299499999999997E-2</v>
      </c>
      <c r="K7">
        <v>4.392299999999999E-2</v>
      </c>
      <c r="L7">
        <v>5.6490699999999991E-2</v>
      </c>
      <c r="M7">
        <v>0.11948040000000001</v>
      </c>
      <c r="N7">
        <v>4.1871499999999999E-2</v>
      </c>
      <c r="O7">
        <v>5.7671899999999998E-2</v>
      </c>
      <c r="P7">
        <v>6.9586200000000001E-2</v>
      </c>
      <c r="Q7">
        <v>4.772330000000001E-2</v>
      </c>
      <c r="R7">
        <v>7.4375800000000006E-2</v>
      </c>
      <c r="S7">
        <v>0.11339399999999999</v>
      </c>
      <c r="T7">
        <v>8.061879999999999E-2</v>
      </c>
      <c r="U7">
        <v>6.67513E-2</v>
      </c>
    </row>
    <row r="8" spans="2:21" x14ac:dyDescent="0.2">
      <c r="D8">
        <v>2005</v>
      </c>
      <c r="E8">
        <v>0.16904340000000001</v>
      </c>
      <c r="F8">
        <v>0.13722589999999998</v>
      </c>
      <c r="G8">
        <v>0.1747129</v>
      </c>
      <c r="H8">
        <v>0.14349439999999999</v>
      </c>
      <c r="I8">
        <v>0.14748820000000001</v>
      </c>
      <c r="J8">
        <v>0.1674582</v>
      </c>
      <c r="K8">
        <v>0.11038040000000002</v>
      </c>
      <c r="L8">
        <v>0.13949929999999999</v>
      </c>
      <c r="M8">
        <v>0.1506557</v>
      </c>
      <c r="N8">
        <v>0.123443</v>
      </c>
      <c r="O8">
        <v>0.12365579999999998</v>
      </c>
      <c r="P8">
        <v>9.9121600000000004E-2</v>
      </c>
      <c r="Q8">
        <v>0.1192174</v>
      </c>
      <c r="R8">
        <v>5.1758100000000008E-2</v>
      </c>
      <c r="S8">
        <v>0.37078819999999996</v>
      </c>
      <c r="T8">
        <v>8.9626900000000009E-2</v>
      </c>
      <c r="U8">
        <v>0.1751163</v>
      </c>
    </row>
    <row r="9" spans="2:21" x14ac:dyDescent="0.2">
      <c r="D9">
        <v>2006</v>
      </c>
      <c r="E9">
        <v>0.1574364</v>
      </c>
      <c r="F9">
        <v>0.17419250000000003</v>
      </c>
      <c r="G9">
        <v>0.20852219999999999</v>
      </c>
      <c r="H9">
        <v>0.16572819999999999</v>
      </c>
      <c r="I9">
        <v>0.1693057</v>
      </c>
      <c r="J9">
        <v>0.17994540000000001</v>
      </c>
      <c r="K9">
        <v>0.1482242</v>
      </c>
      <c r="L9">
        <v>0.23412340000000001</v>
      </c>
      <c r="M9">
        <v>0.16158409999999998</v>
      </c>
      <c r="N9">
        <v>0.19779050000000001</v>
      </c>
      <c r="O9">
        <v>0.15657670000000001</v>
      </c>
      <c r="P9">
        <v>0.14073530000000001</v>
      </c>
      <c r="Q9">
        <v>0.15108649999999998</v>
      </c>
      <c r="R9">
        <v>0.1596071</v>
      </c>
      <c r="S9">
        <v>0.21755920000000001</v>
      </c>
      <c r="T9">
        <v>0.1394532</v>
      </c>
      <c r="U9">
        <v>0.16361000000000001</v>
      </c>
    </row>
    <row r="10" spans="2:21" x14ac:dyDescent="0.2">
      <c r="D10">
        <v>2007</v>
      </c>
      <c r="E10">
        <v>0.1728285</v>
      </c>
      <c r="F10">
        <v>0.1792754</v>
      </c>
      <c r="G10">
        <v>9.6351700000000012E-2</v>
      </c>
      <c r="H10">
        <v>0.19406889999999999</v>
      </c>
      <c r="I10">
        <v>0.1762949</v>
      </c>
      <c r="J10">
        <v>0.16520270000000001</v>
      </c>
      <c r="K10">
        <v>0.14386120000000002</v>
      </c>
      <c r="L10">
        <v>0.13145980000000002</v>
      </c>
      <c r="M10">
        <v>0.1141239</v>
      </c>
      <c r="N10">
        <v>0.12628259999999999</v>
      </c>
      <c r="O10">
        <v>0.14284940000000002</v>
      </c>
      <c r="P10">
        <v>0.125141</v>
      </c>
      <c r="Q10">
        <v>0.10609550000000001</v>
      </c>
      <c r="R10">
        <v>9.60453E-2</v>
      </c>
      <c r="S10">
        <v>3.20714E-2</v>
      </c>
      <c r="T10">
        <v>0.12606620000000002</v>
      </c>
      <c r="U10">
        <v>9.7335399999999989E-2</v>
      </c>
    </row>
    <row r="11" spans="2:21" x14ac:dyDescent="0.2">
      <c r="D11">
        <v>2008</v>
      </c>
      <c r="E11">
        <v>-8.6580000000000684E-4</v>
      </c>
      <c r="F11">
        <v>-6.756899999999999E-2</v>
      </c>
      <c r="G11">
        <v>1.2004000000000001E-2</v>
      </c>
      <c r="H11">
        <v>-3.0845599999999994E-2</v>
      </c>
      <c r="I11">
        <v>-4.0533400000000004E-2</v>
      </c>
      <c r="J11">
        <v>-3.5344599999999997E-2</v>
      </c>
      <c r="K11">
        <v>-3.0775400000000008E-2</v>
      </c>
      <c r="L11">
        <v>5.2332000000000004E-3</v>
      </c>
      <c r="M11">
        <v>-2.9909600000000005E-2</v>
      </c>
      <c r="N11">
        <v>-2.3424499999999994E-2</v>
      </c>
      <c r="O11">
        <v>-3.0493300000000001E-2</v>
      </c>
      <c r="P11">
        <v>7.4202600000000007E-2</v>
      </c>
      <c r="Q11">
        <v>3.6959699999999998E-2</v>
      </c>
      <c r="R11">
        <v>4.4748099999999999E-2</v>
      </c>
      <c r="S11">
        <v>-6.5311399999999992E-2</v>
      </c>
      <c r="T11">
        <v>8.366309999999999E-2</v>
      </c>
      <c r="U11">
        <v>3.19744E-2</v>
      </c>
    </row>
    <row r="12" spans="2:21" x14ac:dyDescent="0.2">
      <c r="D12">
        <v>2009</v>
      </c>
      <c r="E12">
        <v>4.6779599999999998E-2</v>
      </c>
      <c r="F12">
        <v>3.8435300000000006E-2</v>
      </c>
      <c r="G12">
        <v>8.922540000000001E-2</v>
      </c>
      <c r="H12">
        <v>7.0904999999999996E-2</v>
      </c>
      <c r="I12">
        <v>4.6260900000000001E-2</v>
      </c>
      <c r="J12">
        <v>1.0258500000000004E-2</v>
      </c>
      <c r="K12">
        <v>-2.3089000000000096E-3</v>
      </c>
      <c r="L12">
        <v>4.5645999999999881E-3</v>
      </c>
      <c r="M12">
        <v>0.12753059999999999</v>
      </c>
      <c r="N12">
        <v>1.0391900000000009E-2</v>
      </c>
      <c r="O12">
        <v>1.3462299999999996E-2</v>
      </c>
      <c r="P12">
        <v>6.679220000000001E-2</v>
      </c>
      <c r="Q12">
        <v>4.0117699999999992E-2</v>
      </c>
      <c r="R12">
        <v>2.4580899999999989E-2</v>
      </c>
      <c r="S12">
        <v>-2.1375999999999999E-2</v>
      </c>
      <c r="T12">
        <v>3.3623500000000001E-2</v>
      </c>
      <c r="U12">
        <v>3.8541899999999997E-2</v>
      </c>
    </row>
    <row r="13" spans="2:21" x14ac:dyDescent="0.2">
      <c r="D13">
        <v>2010</v>
      </c>
      <c r="E13">
        <v>7.1738200000000002E-2</v>
      </c>
      <c r="F13">
        <v>8.1775500000000001E-2</v>
      </c>
      <c r="G13">
        <v>0.1006937</v>
      </c>
      <c r="H13">
        <v>8.7498400000000004E-2</v>
      </c>
      <c r="I13">
        <v>8.0462499999999992E-2</v>
      </c>
      <c r="J13">
        <v>8.7589399999999998E-2</v>
      </c>
      <c r="K13">
        <v>0.1057063</v>
      </c>
      <c r="L13">
        <v>4.8468800000000006E-2</v>
      </c>
      <c r="M13">
        <v>9.1916499999999998E-2</v>
      </c>
      <c r="N13">
        <v>0.13522899999999999</v>
      </c>
      <c r="O13">
        <v>0.10111240000000001</v>
      </c>
      <c r="P13">
        <v>4.5633300000000002E-2</v>
      </c>
      <c r="Q13">
        <v>6.1384000000000001E-2</v>
      </c>
      <c r="R13">
        <v>5.0525199999999992E-2</v>
      </c>
      <c r="S13">
        <v>2.56768E-2</v>
      </c>
      <c r="T13">
        <v>5.4826600000000003E-2</v>
      </c>
      <c r="U13">
        <v>5.3024599999999998E-2</v>
      </c>
    </row>
    <row r="14" spans="2:21" x14ac:dyDescent="0.2">
      <c r="D14">
        <v>2011</v>
      </c>
      <c r="E14">
        <v>5.8564700000000004E-2</v>
      </c>
      <c r="F14">
        <v>8.3716900000000011E-2</v>
      </c>
      <c r="G14">
        <v>3.6790199999999995E-2</v>
      </c>
      <c r="H14">
        <v>6.9134400000000013E-2</v>
      </c>
      <c r="I14">
        <v>7.2584700000000002E-2</v>
      </c>
      <c r="J14">
        <v>0.1048302</v>
      </c>
      <c r="K14">
        <v>0.10278499999999999</v>
      </c>
      <c r="L14">
        <v>9.42664E-2</v>
      </c>
      <c r="M14">
        <v>7.7276399999999995E-2</v>
      </c>
      <c r="N14">
        <v>8.7239300000000006E-2</v>
      </c>
      <c r="O14">
        <v>9.9431599999999995E-2</v>
      </c>
      <c r="P14">
        <v>6.2695699999999993E-2</v>
      </c>
      <c r="Q14">
        <v>4.5343499999999995E-2</v>
      </c>
      <c r="R14">
        <v>5.184190000000001E-2</v>
      </c>
      <c r="S14">
        <v>1.7294399999999998E-2</v>
      </c>
      <c r="T14">
        <v>7.8436900000000004E-2</v>
      </c>
      <c r="U14">
        <v>4.7619200000000007E-2</v>
      </c>
    </row>
    <row r="15" spans="2:21" x14ac:dyDescent="0.2">
      <c r="D15">
        <v>2012</v>
      </c>
      <c r="E15">
        <v>4.1647000000000003E-2</v>
      </c>
      <c r="F15">
        <v>5.0562700000000002E-2</v>
      </c>
      <c r="G15">
        <v>4.0856299999999998E-2</v>
      </c>
      <c r="H15">
        <v>4.8870799999999999E-2</v>
      </c>
      <c r="I15">
        <v>4.7718299999999998E-2</v>
      </c>
      <c r="J15">
        <v>5.9267199999999999E-2</v>
      </c>
      <c r="K15">
        <v>6.5216800000000005E-2</v>
      </c>
      <c r="L15">
        <v>5.0863100000000008E-2</v>
      </c>
      <c r="M15">
        <v>6.5937999999999997E-2</v>
      </c>
      <c r="N15">
        <v>5.9204899999999998E-2</v>
      </c>
      <c r="O15">
        <v>6.3569000000000001E-2</v>
      </c>
      <c r="P15">
        <v>4.75323E-2</v>
      </c>
      <c r="Q15">
        <v>3.1262700000000004E-2</v>
      </c>
      <c r="R15">
        <v>1.23505E-2</v>
      </c>
      <c r="S15">
        <v>6.5591999999999998E-2</v>
      </c>
      <c r="T15">
        <v>5.0481199999999997E-2</v>
      </c>
      <c r="U15">
        <v>3.8555699999999998E-2</v>
      </c>
    </row>
    <row r="17" spans="3:21" x14ac:dyDescent="0.2">
      <c r="D17" s="1" t="s">
        <v>14</v>
      </c>
      <c r="E17" s="1">
        <f>AVERAGE(E3:E15)</f>
        <v>0.10237383076923079</v>
      </c>
      <c r="F17" s="1">
        <f>AVERAGE(F3:F15)</f>
        <v>8.5048615384615375E-2</v>
      </c>
      <c r="G17" s="1">
        <f>AVERAGE(G3:G15)</f>
        <v>0.10904625454545455</v>
      </c>
      <c r="H17" s="1">
        <f>AVERAGE(H3:H15)</f>
        <v>0.10151315384615385</v>
      </c>
      <c r="I17" s="1">
        <f>AVERAGE(I3:I15)</f>
        <v>9.0682715384615392E-2</v>
      </c>
      <c r="J17" s="1">
        <f t="shared" ref="J17:U17" si="0">AVERAGE(J3:J15)</f>
        <v>8.9082361538461566E-2</v>
      </c>
      <c r="K17" s="1">
        <f t="shared" si="0"/>
        <v>7.1997915384615391E-2</v>
      </c>
      <c r="L17" s="1">
        <f t="shared" si="0"/>
        <v>8.1584153846153848E-2</v>
      </c>
      <c r="M17" s="1">
        <f t="shared" si="0"/>
        <v>0.10463089230769231</v>
      </c>
      <c r="N17" s="1">
        <f t="shared" si="0"/>
        <v>8.466014615384615E-2</v>
      </c>
      <c r="O17" s="1">
        <f t="shared" si="0"/>
        <v>7.8648499999999996E-2</v>
      </c>
      <c r="P17" s="1">
        <f t="shared" si="0"/>
        <v>8.3512292307692304E-2</v>
      </c>
      <c r="Q17" s="1">
        <f t="shared" si="0"/>
        <v>7.6091207692307691E-2</v>
      </c>
      <c r="R17" s="1">
        <f t="shared" si="0"/>
        <v>6.9791623076923076E-2</v>
      </c>
      <c r="S17" s="1">
        <f t="shared" si="0"/>
        <v>9.3751392307692305E-2</v>
      </c>
      <c r="T17" s="1">
        <f t="shared" si="0"/>
        <v>8.8495776923076905E-2</v>
      </c>
      <c r="U17" s="1">
        <f t="shared" si="0"/>
        <v>8.3612907692307697E-2</v>
      </c>
    </row>
    <row r="18" spans="3:21" x14ac:dyDescent="0.2">
      <c r="D18" s="1" t="s">
        <v>15</v>
      </c>
      <c r="E18" s="1">
        <f>VAR(E3:E15)</f>
        <v>2.9182835120289707E-3</v>
      </c>
      <c r="F18" s="1">
        <f>VAR(F3:F15)</f>
        <v>4.1385170959847423E-3</v>
      </c>
      <c r="G18" s="1">
        <f>VAR(G5:G15)</f>
        <v>7.6778595816947241E-3</v>
      </c>
      <c r="H18" s="1">
        <f>VAR(H3:H15)</f>
        <v>4.3503412903010269E-3</v>
      </c>
      <c r="I18" s="1">
        <f>VAR(I3:I15)</f>
        <v>3.3606368930064099E-3</v>
      </c>
      <c r="J18" s="1">
        <f t="shared" ref="J18:U18" si="1">VAR(J3:J15)</f>
        <v>3.9923316293125595E-3</v>
      </c>
      <c r="K18" s="1">
        <f t="shared" si="1"/>
        <v>5.9705008713047437E-3</v>
      </c>
      <c r="L18" s="1">
        <f t="shared" si="1"/>
        <v>4.2824291676593559E-3</v>
      </c>
      <c r="M18" s="1">
        <f t="shared" si="1"/>
        <v>2.663540706664106E-3</v>
      </c>
      <c r="N18" s="1">
        <f t="shared" si="1"/>
        <v>3.8629270285210314E-3</v>
      </c>
      <c r="O18" s="1">
        <f t="shared" si="1"/>
        <v>4.6578387272633312E-3</v>
      </c>
      <c r="P18" s="1">
        <f t="shared" si="1"/>
        <v>7.9315801272410516E-4</v>
      </c>
      <c r="Q18" s="1">
        <f t="shared" si="1"/>
        <v>1.4555418963407678E-3</v>
      </c>
      <c r="R18" s="1">
        <f t="shared" si="1"/>
        <v>1.5545626374735926E-3</v>
      </c>
      <c r="S18" s="1">
        <f t="shared" si="1"/>
        <v>1.257620509677243E-2</v>
      </c>
      <c r="T18" s="1">
        <f t="shared" si="1"/>
        <v>1.2477130274569277E-3</v>
      </c>
      <c r="U18" s="1">
        <f t="shared" si="1"/>
        <v>2.1184646774657667E-3</v>
      </c>
    </row>
    <row r="19" spans="3:21" x14ac:dyDescent="0.2">
      <c r="D19" s="1" t="s">
        <v>16</v>
      </c>
      <c r="E19" s="1">
        <f>STDEV(E3:E15)</f>
        <v>5.4021139492137431E-2</v>
      </c>
      <c r="F19" s="1">
        <f t="shared" ref="F19:U19" si="2">STDEV(F3:F15)</f>
        <v>6.4331307277131738E-2</v>
      </c>
      <c r="G19" s="1">
        <f t="shared" si="2"/>
        <v>8.7623396314538762E-2</v>
      </c>
      <c r="H19" s="1">
        <f t="shared" si="2"/>
        <v>6.5957117055712999E-2</v>
      </c>
      <c r="I19" s="1">
        <f t="shared" si="2"/>
        <v>5.7971000448555396E-2</v>
      </c>
      <c r="J19" s="1">
        <f t="shared" si="2"/>
        <v>6.318490032683885E-2</v>
      </c>
      <c r="K19" s="1">
        <f t="shared" si="2"/>
        <v>7.7269016243930164E-2</v>
      </c>
      <c r="L19" s="1">
        <f t="shared" si="2"/>
        <v>6.5440271757224208E-2</v>
      </c>
      <c r="M19" s="1">
        <f t="shared" si="2"/>
        <v>5.1609502096649856E-2</v>
      </c>
      <c r="N19" s="1">
        <f t="shared" si="2"/>
        <v>6.2152449899589887E-2</v>
      </c>
      <c r="O19" s="1">
        <f t="shared" si="2"/>
        <v>6.8248360619602655E-2</v>
      </c>
      <c r="P19" s="1">
        <f t="shared" si="2"/>
        <v>2.8163061139089712E-2</v>
      </c>
      <c r="Q19" s="1">
        <f t="shared" si="2"/>
        <v>3.8151564795441455E-2</v>
      </c>
      <c r="R19" s="1">
        <f t="shared" si="2"/>
        <v>3.9427942343896065E-2</v>
      </c>
      <c r="S19" s="1">
        <f t="shared" si="2"/>
        <v>0.11214368059223145</v>
      </c>
      <c r="T19" s="1">
        <f t="shared" si="2"/>
        <v>3.5322981576544864E-2</v>
      </c>
      <c r="U19" s="1">
        <f t="shared" si="2"/>
        <v>4.6026782175878501E-2</v>
      </c>
    </row>
    <row r="20" spans="3:21" x14ac:dyDescent="0.2">
      <c r="D20" s="1" t="s">
        <v>17</v>
      </c>
      <c r="E20" s="1">
        <f>COVAR(E4:E15,E3:E14)</f>
        <v>1.2584843966633337E-3</v>
      </c>
      <c r="F20" s="1">
        <f>COVAR(F4:F15,F3:F14)</f>
        <v>6.0447614080312508E-4</v>
      </c>
      <c r="G20" s="1">
        <f>COVAR(G6:G15,G5:G14)</f>
        <v>-3.3115566179450025E-4</v>
      </c>
      <c r="H20" s="1">
        <f>COVAR(H4:H15,H3:H14)</f>
        <v>4.1909781726763893E-4</v>
      </c>
      <c r="I20" s="1">
        <f>COVAR(I4:I15,I3:I14)</f>
        <v>6.9328398985111139E-4</v>
      </c>
      <c r="J20" s="1">
        <f t="shared" ref="J20:U20" si="3">COVAR(J4:J15,J3:J14)</f>
        <v>1.1723013622302776E-3</v>
      </c>
      <c r="K20" s="1">
        <f t="shared" si="3"/>
        <v>8.9241970688243093E-4</v>
      </c>
      <c r="L20" s="1">
        <f t="shared" si="3"/>
        <v>1.5816796797484727E-3</v>
      </c>
      <c r="M20" s="1">
        <f t="shared" si="3"/>
        <v>9.1495735081666724E-5</v>
      </c>
      <c r="N20" s="1">
        <f t="shared" si="3"/>
        <v>7.0005709026916662E-4</v>
      </c>
      <c r="O20" s="1">
        <f t="shared" si="3"/>
        <v>7.4523524230229175E-4</v>
      </c>
      <c r="P20" s="1">
        <f t="shared" si="3"/>
        <v>4.2902375740416673E-4</v>
      </c>
      <c r="Q20" s="1">
        <f t="shared" si="3"/>
        <v>6.9469572289249982E-4</v>
      </c>
      <c r="R20" s="1">
        <f t="shared" si="3"/>
        <v>4.064698172347224E-4</v>
      </c>
      <c r="S20" s="1">
        <f t="shared" si="3"/>
        <v>6.4545475598063199E-3</v>
      </c>
      <c r="T20" s="1">
        <f t="shared" si="3"/>
        <v>4.5853514231798627E-4</v>
      </c>
      <c r="U20" s="1">
        <f t="shared" si="3"/>
        <v>1.1184259207677085E-3</v>
      </c>
    </row>
    <row r="21" spans="3:21" x14ac:dyDescent="0.2">
      <c r="D21" s="1" t="s">
        <v>18</v>
      </c>
      <c r="E21" s="2">
        <f>CORREL(E3:E14,E4:E15)</f>
        <v>0.45965175613114256</v>
      </c>
      <c r="F21" s="2">
        <f>CORREL(F3:F14,F4:F15)</f>
        <v>0.15003578416118982</v>
      </c>
      <c r="G21" s="2">
        <f>CORREL(G5:G14,G6:G15)</f>
        <v>-4.611440034774468E-2</v>
      </c>
      <c r="H21" s="2">
        <f>CORREL(H3:H14,H4:H15)</f>
        <v>0.11700479139711657</v>
      </c>
      <c r="I21" s="2">
        <f>CORREL(I3:I14,I4:I15)</f>
        <v>0.21488523008937543</v>
      </c>
      <c r="J21" s="2">
        <f t="shared" ref="J21:U21" si="4">CORREL(J3:J14,J4:J15)</f>
        <v>0.3064089112346583</v>
      </c>
      <c r="K21" s="2">
        <f t="shared" si="4"/>
        <v>0.19169766207292688</v>
      </c>
      <c r="L21" s="2">
        <f t="shared" si="4"/>
        <v>0.39135419176642533</v>
      </c>
      <c r="M21" s="2">
        <f t="shared" si="4"/>
        <v>3.8755385513469923E-2</v>
      </c>
      <c r="N21" s="2">
        <f t="shared" si="4"/>
        <v>0.19716568249072189</v>
      </c>
      <c r="O21" s="2">
        <f t="shared" si="4"/>
        <v>0.19738752740568816</v>
      </c>
      <c r="P21" s="2">
        <f t="shared" si="4"/>
        <v>0.5893594506651717</v>
      </c>
      <c r="Q21" s="2">
        <f t="shared" si="4"/>
        <v>0.5302114734120662</v>
      </c>
      <c r="R21" s="2">
        <f t="shared" si="4"/>
        <v>0.3004220257662244</v>
      </c>
      <c r="S21" s="2">
        <f t="shared" si="4"/>
        <v>0.51526649939301494</v>
      </c>
      <c r="T21" s="2">
        <f t="shared" si="4"/>
        <v>0.38836522277871577</v>
      </c>
      <c r="U21" s="2">
        <f t="shared" si="4"/>
        <v>0.55569178098052607</v>
      </c>
    </row>
    <row r="22" spans="3:21" x14ac:dyDescent="0.2">
      <c r="D22" s="1" t="s">
        <v>19</v>
      </c>
      <c r="E22" s="2">
        <f>CORREL(E3:E13,E5:E15)</f>
        <v>0.2339061230499237</v>
      </c>
      <c r="F22" s="2">
        <f>CORREL(F3:F13,F5:F15)</f>
        <v>-0.30945601380033161</v>
      </c>
      <c r="G22" s="2">
        <f>CORREL(G5:G13,G7:G15)</f>
        <v>0.14983973309569304</v>
      </c>
      <c r="H22" s="2">
        <f>CORREL(H3:H13,H5:H15)</f>
        <v>-0.18105217430712509</v>
      </c>
      <c r="I22" s="2">
        <f>CORREL(I3:I13,I5:I15)</f>
        <v>-0.19486244849324966</v>
      </c>
      <c r="J22" s="2">
        <f t="shared" ref="J22:U22" si="5">CORREL(J3:J13,J5:J15)</f>
        <v>-0.35696533257228985</v>
      </c>
      <c r="K22" s="2">
        <f t="shared" si="5"/>
        <v>-0.50835793964571752</v>
      </c>
      <c r="L22" s="2">
        <f t="shared" si="5"/>
        <v>-0.32181426656656131</v>
      </c>
      <c r="M22" s="2">
        <f t="shared" si="5"/>
        <v>-0.17822692743237162</v>
      </c>
      <c r="N22" s="2">
        <f t="shared" si="5"/>
        <v>-0.62779230418745591</v>
      </c>
      <c r="O22" s="2">
        <f t="shared" si="5"/>
        <v>-0.49987741142461278</v>
      </c>
      <c r="P22" s="2">
        <f t="shared" si="5"/>
        <v>5.4661459686648435E-2</v>
      </c>
      <c r="Q22" s="2">
        <f t="shared" si="5"/>
        <v>-0.21492901324647157</v>
      </c>
      <c r="R22" s="2">
        <f t="shared" si="5"/>
        <v>-3.9742922481461149E-2</v>
      </c>
      <c r="S22" s="2">
        <f t="shared" si="5"/>
        <v>-8.6382055735877844E-3</v>
      </c>
      <c r="T22" s="2">
        <f t="shared" si="5"/>
        <v>-0.17968972634494951</v>
      </c>
      <c r="U22" s="2">
        <f t="shared" si="5"/>
        <v>-5.571666117996902E-2</v>
      </c>
    </row>
    <row r="24" spans="3:21" ht="17" thickBot="1" x14ac:dyDescent="0.25">
      <c r="E24" s="86" t="s">
        <v>0</v>
      </c>
      <c r="F24" s="86"/>
      <c r="G24" s="86"/>
      <c r="H24" s="86"/>
      <c r="I24" s="86"/>
      <c r="J24" s="86" t="s">
        <v>61</v>
      </c>
      <c r="K24" s="86"/>
      <c r="L24" s="86"/>
      <c r="M24" s="86"/>
      <c r="N24" s="86"/>
      <c r="O24" s="86"/>
      <c r="P24" s="86" t="s">
        <v>62</v>
      </c>
      <c r="Q24" s="86"/>
      <c r="R24" s="86"/>
      <c r="S24" s="86"/>
      <c r="T24" s="86"/>
      <c r="U24" s="86"/>
    </row>
    <row r="25" spans="3:21" x14ac:dyDescent="0.2">
      <c r="D25" s="3"/>
      <c r="E25" s="3" t="s">
        <v>3</v>
      </c>
      <c r="F25" s="3" t="s">
        <v>4</v>
      </c>
      <c r="G25" s="3" t="s">
        <v>5</v>
      </c>
      <c r="H25" s="3" t="s">
        <v>6</v>
      </c>
      <c r="I25" s="3" t="s">
        <v>7</v>
      </c>
      <c r="J25" s="3" t="s">
        <v>3</v>
      </c>
      <c r="K25" s="3" t="s">
        <v>4</v>
      </c>
      <c r="L25" s="3" t="s">
        <v>5</v>
      </c>
      <c r="M25" s="3" t="s">
        <v>82</v>
      </c>
      <c r="N25" s="3" t="s">
        <v>6</v>
      </c>
      <c r="O25" s="3" t="s">
        <v>7</v>
      </c>
      <c r="P25" s="3" t="s">
        <v>3</v>
      </c>
      <c r="Q25" s="3" t="s">
        <v>4</v>
      </c>
      <c r="R25" s="3" t="s">
        <v>5</v>
      </c>
      <c r="S25" s="3" t="s">
        <v>82</v>
      </c>
      <c r="T25" s="3" t="s">
        <v>6</v>
      </c>
      <c r="U25" s="3" t="s">
        <v>7</v>
      </c>
    </row>
    <row r="26" spans="3:21" ht="16" customHeight="1" x14ac:dyDescent="0.2">
      <c r="C26" s="87" t="s">
        <v>0</v>
      </c>
      <c r="D26" s="4" t="s">
        <v>3</v>
      </c>
      <c r="E26" s="5">
        <v>1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4"/>
      <c r="U26" s="4"/>
    </row>
    <row r="27" spans="3:21" x14ac:dyDescent="0.2">
      <c r="C27" s="87"/>
      <c r="D27" s="4" t="s">
        <v>4</v>
      </c>
      <c r="E27" s="5">
        <v>0.84109868490056627</v>
      </c>
      <c r="F27" s="5">
        <v>1</v>
      </c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4"/>
      <c r="U27" s="4"/>
    </row>
    <row r="28" spans="3:21" x14ac:dyDescent="0.2">
      <c r="C28" s="87"/>
      <c r="D28" s="4" t="s">
        <v>5</v>
      </c>
      <c r="E28" s="5">
        <v>0.62437640243394654</v>
      </c>
      <c r="F28" s="5">
        <v>0.42271112222606305</v>
      </c>
      <c r="G28" s="5">
        <v>1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</row>
    <row r="29" spans="3:21" x14ac:dyDescent="0.2">
      <c r="C29" s="87"/>
      <c r="D29" s="4" t="s">
        <v>6</v>
      </c>
      <c r="E29" s="5">
        <v>0.78300793969108529</v>
      </c>
      <c r="F29" s="5">
        <v>0.90540456844527495</v>
      </c>
      <c r="G29" s="5">
        <v>0.43164127221346493</v>
      </c>
      <c r="H29" s="5">
        <v>1</v>
      </c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</row>
    <row r="30" spans="3:21" x14ac:dyDescent="0.2">
      <c r="C30" s="87"/>
      <c r="D30" s="4" t="s">
        <v>7</v>
      </c>
      <c r="E30" s="5">
        <v>0.9044096023052739</v>
      </c>
      <c r="F30" s="5">
        <v>0.98966586356399178</v>
      </c>
      <c r="G30" s="5">
        <v>0.48959289076958357</v>
      </c>
      <c r="H30" s="5">
        <v>0.91653888661691396</v>
      </c>
      <c r="I30" s="5">
        <v>1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</row>
    <row r="31" spans="3:21" ht="16" customHeight="1" x14ac:dyDescent="0.2">
      <c r="C31" s="87" t="s">
        <v>61</v>
      </c>
      <c r="D31" s="4" t="s">
        <v>3</v>
      </c>
      <c r="E31" s="5">
        <v>0.80063634036232778</v>
      </c>
      <c r="F31" s="5">
        <v>0.94826588610337759</v>
      </c>
      <c r="G31" s="5">
        <v>0.36803841918860009</v>
      </c>
      <c r="H31" s="5">
        <v>0.87759697494459943</v>
      </c>
      <c r="I31" s="5">
        <v>0.94086559727252761</v>
      </c>
      <c r="J31" s="5">
        <v>1</v>
      </c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</row>
    <row r="32" spans="3:21" x14ac:dyDescent="0.2">
      <c r="C32" s="87"/>
      <c r="D32" s="4" t="s">
        <v>4</v>
      </c>
      <c r="E32" s="5">
        <v>0.43115330675745439</v>
      </c>
      <c r="F32" s="5">
        <v>0.7393447155704933</v>
      </c>
      <c r="G32" s="5">
        <v>0.12205660612411752</v>
      </c>
      <c r="H32" s="5">
        <v>0.83355566424633609</v>
      </c>
      <c r="I32" s="5">
        <v>0.69967894518064955</v>
      </c>
      <c r="J32" s="5">
        <v>0.83029103192061204</v>
      </c>
      <c r="K32" s="5">
        <v>1</v>
      </c>
      <c r="L32" s="5"/>
      <c r="M32" s="5"/>
      <c r="N32" s="5"/>
      <c r="O32" s="5"/>
      <c r="P32" s="5"/>
      <c r="Q32" s="5"/>
      <c r="R32" s="5"/>
      <c r="S32" s="5"/>
      <c r="T32" s="5"/>
      <c r="U32" s="5"/>
    </row>
    <row r="33" spans="3:21" x14ac:dyDescent="0.2">
      <c r="C33" s="87"/>
      <c r="D33" s="4" t="s">
        <v>5</v>
      </c>
      <c r="E33" s="5">
        <v>0.67187443771568145</v>
      </c>
      <c r="F33" s="5">
        <v>0.80854918864891134</v>
      </c>
      <c r="G33" s="5">
        <v>0.38296727593145685</v>
      </c>
      <c r="H33" s="5">
        <v>0.77560765725109548</v>
      </c>
      <c r="I33" s="5">
        <v>0.80670365234017749</v>
      </c>
      <c r="J33" s="5">
        <v>0.9072839642607381</v>
      </c>
      <c r="K33" s="5">
        <v>0.79382415027268993</v>
      </c>
      <c r="L33" s="5">
        <v>1</v>
      </c>
      <c r="M33" s="5"/>
      <c r="N33" s="5"/>
      <c r="O33" s="5"/>
      <c r="P33" s="5"/>
      <c r="Q33" s="5"/>
      <c r="R33" s="5"/>
      <c r="S33" s="5"/>
      <c r="T33" s="5"/>
      <c r="U33" s="5"/>
    </row>
    <row r="34" spans="3:21" x14ac:dyDescent="0.2">
      <c r="C34" s="87"/>
      <c r="D34" s="4" t="s">
        <v>82</v>
      </c>
      <c r="E34" s="5">
        <v>0.73121001323869694</v>
      </c>
      <c r="F34" s="5">
        <v>0.81344969295105918</v>
      </c>
      <c r="G34" s="5">
        <v>0.52561749985081763</v>
      </c>
      <c r="H34" s="5">
        <v>0.86667756622820613</v>
      </c>
      <c r="I34" s="5">
        <v>0.82744413420584761</v>
      </c>
      <c r="J34" s="5">
        <v>0.74703940150968395</v>
      </c>
      <c r="K34" s="5">
        <v>0.62459399747268796</v>
      </c>
      <c r="L34" s="5">
        <v>0.64647993846598051</v>
      </c>
      <c r="M34" s="5">
        <v>1</v>
      </c>
      <c r="N34" s="5"/>
      <c r="O34" s="5"/>
      <c r="P34" s="5"/>
      <c r="Q34" s="5"/>
      <c r="R34" s="5"/>
      <c r="S34" s="5"/>
      <c r="T34" s="5"/>
      <c r="U34" s="5"/>
    </row>
    <row r="35" spans="3:21" x14ac:dyDescent="0.2">
      <c r="C35" s="87"/>
      <c r="D35" s="4" t="s">
        <v>6</v>
      </c>
      <c r="E35" s="5">
        <v>0.62852125896504885</v>
      </c>
      <c r="F35" s="5">
        <v>0.83978166039350344</v>
      </c>
      <c r="G35" s="5">
        <v>0.38834664864459778</v>
      </c>
      <c r="H35" s="5">
        <v>0.82363453588624391</v>
      </c>
      <c r="I35" s="5">
        <v>0.81811825527126902</v>
      </c>
      <c r="J35" s="5">
        <v>0.91143144792840736</v>
      </c>
      <c r="K35" s="5">
        <v>0.8790538991182596</v>
      </c>
      <c r="L35" s="5">
        <v>0.88947965716705091</v>
      </c>
      <c r="M35" s="5">
        <v>0.70131563776037487</v>
      </c>
      <c r="N35" s="5">
        <v>1</v>
      </c>
      <c r="O35" s="5"/>
      <c r="P35" s="5"/>
      <c r="Q35" s="5"/>
      <c r="R35" s="5"/>
      <c r="S35" s="5"/>
      <c r="T35" s="5"/>
      <c r="U35" s="5"/>
    </row>
    <row r="36" spans="3:21" x14ac:dyDescent="0.2">
      <c r="C36" s="87"/>
      <c r="D36" s="4" t="s">
        <v>7</v>
      </c>
      <c r="E36" s="5">
        <v>0.53954588649370483</v>
      </c>
      <c r="F36" s="5">
        <v>0.81444366660227907</v>
      </c>
      <c r="G36" s="5">
        <v>0.22466485069912837</v>
      </c>
      <c r="H36" s="5">
        <v>0.88515682528044615</v>
      </c>
      <c r="I36" s="5">
        <v>0.78338897423256482</v>
      </c>
      <c r="J36" s="5">
        <v>0.89168255304007105</v>
      </c>
      <c r="K36" s="5">
        <v>0.99047883401587367</v>
      </c>
      <c r="L36" s="5">
        <v>0.84281601504728598</v>
      </c>
      <c r="M36" s="5">
        <v>0.70725343769619331</v>
      </c>
      <c r="N36" s="5">
        <v>0.9170326459139212</v>
      </c>
      <c r="O36" s="5">
        <v>1</v>
      </c>
      <c r="P36" s="5"/>
      <c r="Q36" s="5"/>
      <c r="R36" s="5"/>
      <c r="S36" s="5"/>
      <c r="T36" s="5"/>
      <c r="U36" s="5"/>
    </row>
    <row r="37" spans="3:21" ht="16" customHeight="1" x14ac:dyDescent="0.2">
      <c r="C37" s="87" t="s">
        <v>62</v>
      </c>
      <c r="D37" s="4" t="s">
        <v>3</v>
      </c>
      <c r="E37" s="5">
        <v>0.71860103892300953</v>
      </c>
      <c r="F37" s="5">
        <v>0.62673952943167166</v>
      </c>
      <c r="G37" s="5">
        <v>0.31746513766213141</v>
      </c>
      <c r="H37" s="5">
        <v>0.63990956888293016</v>
      </c>
      <c r="I37" s="5">
        <v>0.68107852482263875</v>
      </c>
      <c r="J37" s="5">
        <v>0.63693283976619708</v>
      </c>
      <c r="K37" s="5">
        <v>0.38909776979173799</v>
      </c>
      <c r="L37" s="5">
        <v>0.75892816709199873</v>
      </c>
      <c r="M37" s="5">
        <v>0.4780848742460071</v>
      </c>
      <c r="N37" s="5">
        <v>0.5432753026791356</v>
      </c>
      <c r="O37" s="5">
        <v>0.46031258736542197</v>
      </c>
      <c r="P37" s="5">
        <v>1</v>
      </c>
      <c r="Q37" s="5"/>
      <c r="R37" s="5"/>
      <c r="S37" s="5"/>
      <c r="T37" s="5"/>
      <c r="U37" s="5"/>
    </row>
    <row r="38" spans="3:21" x14ac:dyDescent="0.2">
      <c r="C38" s="87"/>
      <c r="D38" s="4" t="s">
        <v>4</v>
      </c>
      <c r="E38" s="5">
        <v>0.78478739683519427</v>
      </c>
      <c r="F38" s="5">
        <v>0.78512420007274908</v>
      </c>
      <c r="G38" s="5">
        <v>0.52392454640949138</v>
      </c>
      <c r="H38" s="5">
        <v>0.79951053842006103</v>
      </c>
      <c r="I38" s="5">
        <v>0.8238134978315822</v>
      </c>
      <c r="J38" s="5">
        <v>0.8059661191897014</v>
      </c>
      <c r="K38" s="5">
        <v>0.61385122061939024</v>
      </c>
      <c r="L38" s="5">
        <v>0.84091229578153115</v>
      </c>
      <c r="M38" s="5">
        <v>0.68298584117799566</v>
      </c>
      <c r="N38" s="5">
        <v>0.79143830797853576</v>
      </c>
      <c r="O38" s="5">
        <v>0.68619946792919828</v>
      </c>
      <c r="P38" s="5">
        <v>0.85350443462193282</v>
      </c>
      <c r="Q38" s="5">
        <v>1</v>
      </c>
      <c r="R38" s="5"/>
      <c r="S38" s="5"/>
      <c r="T38" s="5"/>
      <c r="U38" s="5"/>
    </row>
    <row r="39" spans="3:21" x14ac:dyDescent="0.2">
      <c r="C39" s="87"/>
      <c r="D39" s="4" t="s">
        <v>5</v>
      </c>
      <c r="E39" s="5">
        <v>0.63691969290658679</v>
      </c>
      <c r="F39" s="5">
        <v>0.6457643389366583</v>
      </c>
      <c r="G39" s="5">
        <v>0.34495606440334181</v>
      </c>
      <c r="H39" s="5">
        <v>0.65459398046549322</v>
      </c>
      <c r="I39" s="5">
        <v>0.66993561874730301</v>
      </c>
      <c r="J39" s="5">
        <v>0.62083092389523353</v>
      </c>
      <c r="K39" s="5">
        <v>0.48055330468873164</v>
      </c>
      <c r="L39" s="5">
        <v>0.73298290091088258</v>
      </c>
      <c r="M39" s="5">
        <v>0.51757712862964678</v>
      </c>
      <c r="N39" s="5">
        <v>0.65006828582734422</v>
      </c>
      <c r="O39" s="5">
        <v>0.53722265726394514</v>
      </c>
      <c r="P39" s="5">
        <v>0.8225006647724733</v>
      </c>
      <c r="Q39" s="5">
        <v>0.83551292491556572</v>
      </c>
      <c r="R39" s="5">
        <v>1</v>
      </c>
      <c r="S39" s="5"/>
      <c r="T39" s="5"/>
      <c r="U39" s="5"/>
    </row>
    <row r="40" spans="3:21" x14ac:dyDescent="0.2">
      <c r="C40" s="87"/>
      <c r="D40" s="4" t="s">
        <v>82</v>
      </c>
      <c r="E40" s="5">
        <v>0.72929020805293854</v>
      </c>
      <c r="F40" s="5">
        <v>0.57071540370943796</v>
      </c>
      <c r="G40" s="5">
        <v>0.52761269781922238</v>
      </c>
      <c r="H40" s="5">
        <v>0.45208517026704226</v>
      </c>
      <c r="I40" s="5">
        <v>0.62582607873741503</v>
      </c>
      <c r="J40" s="5">
        <v>0.63279968579783286</v>
      </c>
      <c r="K40" s="5">
        <v>0.25423375359451594</v>
      </c>
      <c r="L40" s="5">
        <v>0.56979436307173281</v>
      </c>
      <c r="M40" s="5">
        <v>0.59185855903195739</v>
      </c>
      <c r="N40" s="5">
        <v>0.48478921863087454</v>
      </c>
      <c r="O40" s="5">
        <v>0.35779168820515739</v>
      </c>
      <c r="P40" s="5">
        <v>0.46997029141427449</v>
      </c>
      <c r="Q40" s="5">
        <v>0.66810674204213916</v>
      </c>
      <c r="R40" s="5">
        <v>0.36878589748383678</v>
      </c>
      <c r="S40" s="5">
        <v>1</v>
      </c>
      <c r="T40" s="5"/>
      <c r="U40" s="5"/>
    </row>
    <row r="41" spans="3:21" x14ac:dyDescent="0.2">
      <c r="C41" s="87"/>
      <c r="D41" s="4" t="s">
        <v>6</v>
      </c>
      <c r="E41" s="5">
        <v>0.57617247404029903</v>
      </c>
      <c r="F41" s="5">
        <v>0.48276471451694425</v>
      </c>
      <c r="G41" s="5">
        <v>2.4110724119215263E-2</v>
      </c>
      <c r="H41" s="5">
        <v>0.43193654139400717</v>
      </c>
      <c r="I41" s="5">
        <v>0.51580187152535451</v>
      </c>
      <c r="J41" s="5">
        <v>0.49676675755182553</v>
      </c>
      <c r="K41" s="5">
        <v>0.23541934175367782</v>
      </c>
      <c r="L41" s="5">
        <v>0.55174122264906211</v>
      </c>
      <c r="M41" s="5">
        <v>0.24010096757974986</v>
      </c>
      <c r="N41" s="5">
        <v>0.41237740699716829</v>
      </c>
      <c r="O41" s="5">
        <v>0.29392204296332014</v>
      </c>
      <c r="P41" s="5">
        <v>0.82057431086773946</v>
      </c>
      <c r="Q41" s="5">
        <v>0.71010751488787038</v>
      </c>
      <c r="R41" s="5">
        <v>0.82707382645471472</v>
      </c>
      <c r="S41" s="5">
        <v>0.4048163249690816</v>
      </c>
      <c r="T41" s="5">
        <v>1</v>
      </c>
      <c r="U41" s="5"/>
    </row>
    <row r="42" spans="3:21" ht="17" thickBot="1" x14ac:dyDescent="0.25">
      <c r="C42" s="87"/>
      <c r="D42" s="6" t="s">
        <v>7</v>
      </c>
      <c r="E42" s="5">
        <v>0.82366842588287126</v>
      </c>
      <c r="F42" s="5">
        <v>0.73079602340642991</v>
      </c>
      <c r="G42" s="5">
        <v>0.53958310362108908</v>
      </c>
      <c r="H42" s="5">
        <v>0.68113697829913844</v>
      </c>
      <c r="I42" s="5">
        <v>0.78590155465957456</v>
      </c>
      <c r="J42" s="5">
        <v>0.77978300365414888</v>
      </c>
      <c r="K42" s="5">
        <v>0.465762247877057</v>
      </c>
      <c r="L42" s="5">
        <v>0.78400774481677116</v>
      </c>
      <c r="M42" s="5">
        <v>0.67156731242063472</v>
      </c>
      <c r="N42" s="5">
        <v>0.67983450930370903</v>
      </c>
      <c r="O42" s="5">
        <v>0.56018302481655802</v>
      </c>
      <c r="P42" s="5">
        <v>0.78084757357318246</v>
      </c>
      <c r="Q42" s="5">
        <v>0.92899814985875862</v>
      </c>
      <c r="R42" s="5">
        <v>0.68060657566392413</v>
      </c>
      <c r="S42" s="5">
        <v>0.8851128980965759</v>
      </c>
      <c r="T42" s="5">
        <v>0.6450623165323951</v>
      </c>
      <c r="U42" s="5">
        <v>1</v>
      </c>
    </row>
    <row r="44" spans="3:21" x14ac:dyDescent="0.2">
      <c r="D44" s="1" t="s">
        <v>20</v>
      </c>
      <c r="E44" s="1"/>
      <c r="F44" s="1">
        <f>COUNT(E26:U42)</f>
        <v>153</v>
      </c>
    </row>
    <row r="45" spans="3:21" x14ac:dyDescent="0.2">
      <c r="D45" s="1" t="s">
        <v>21</v>
      </c>
      <c r="E45" s="1"/>
      <c r="F45" s="1">
        <f>F44-F46-F47</f>
        <v>31</v>
      </c>
    </row>
    <row r="46" spans="3:21" x14ac:dyDescent="0.2">
      <c r="D46" s="1" t="s">
        <v>22</v>
      </c>
      <c r="E46" s="1"/>
      <c r="F46" s="1">
        <f>COUNTIF(E26:U42,"&gt;0,5")</f>
        <v>122</v>
      </c>
    </row>
    <row r="47" spans="3:21" x14ac:dyDescent="0.2">
      <c r="D47" s="1" t="s">
        <v>23</v>
      </c>
      <c r="E47" s="1"/>
      <c r="F47" s="1">
        <f>COUNTIF(E26:U42,"&lt;0")</f>
        <v>0</v>
      </c>
    </row>
    <row r="50" spans="2:21" x14ac:dyDescent="0.2">
      <c r="E50" s="85" t="s">
        <v>0</v>
      </c>
      <c r="F50" s="85"/>
      <c r="G50" s="85"/>
      <c r="H50" s="85"/>
      <c r="I50" s="85"/>
      <c r="J50" s="85" t="s">
        <v>61</v>
      </c>
      <c r="K50" s="85"/>
      <c r="L50" s="85"/>
      <c r="M50" s="85"/>
      <c r="N50" s="85"/>
      <c r="O50" s="85"/>
      <c r="P50" s="85" t="s">
        <v>62</v>
      </c>
      <c r="Q50" s="85"/>
      <c r="R50" s="85"/>
      <c r="S50" s="85"/>
      <c r="T50" s="85"/>
      <c r="U50" s="85"/>
    </row>
    <row r="51" spans="2:21" x14ac:dyDescent="0.2">
      <c r="B51" t="s">
        <v>12</v>
      </c>
      <c r="E51" t="s">
        <v>3</v>
      </c>
      <c r="F51" t="s">
        <v>4</v>
      </c>
      <c r="G51" t="s">
        <v>5</v>
      </c>
      <c r="H51" t="s">
        <v>6</v>
      </c>
      <c r="I51" t="s">
        <v>7</v>
      </c>
      <c r="J51" s="1" t="s">
        <v>3</v>
      </c>
      <c r="K51" s="1" t="s">
        <v>4</v>
      </c>
      <c r="L51" s="1" t="s">
        <v>5</v>
      </c>
      <c r="M51" s="1" t="s">
        <v>82</v>
      </c>
      <c r="N51" s="1" t="s">
        <v>6</v>
      </c>
      <c r="O51" s="1" t="s">
        <v>7</v>
      </c>
      <c r="P51" s="1" t="s">
        <v>3</v>
      </c>
      <c r="Q51" s="1" t="s">
        <v>4</v>
      </c>
      <c r="R51" s="1" t="s">
        <v>5</v>
      </c>
      <c r="S51" s="1" t="s">
        <v>82</v>
      </c>
      <c r="T51" s="1" t="s">
        <v>6</v>
      </c>
      <c r="U51" s="1" t="s">
        <v>7</v>
      </c>
    </row>
    <row r="52" spans="2:21" x14ac:dyDescent="0.2">
      <c r="D52">
        <v>2000</v>
      </c>
      <c r="E52">
        <v>0.119545</v>
      </c>
      <c r="F52">
        <v>0.12339729999999999</v>
      </c>
      <c r="H52">
        <v>0.22808520000000002</v>
      </c>
      <c r="I52">
        <v>0.12761020000000001</v>
      </c>
      <c r="J52">
        <v>0.14614769999999999</v>
      </c>
      <c r="K52">
        <v>0.24167459999999999</v>
      </c>
      <c r="L52">
        <v>0.15219730000000001</v>
      </c>
      <c r="M52">
        <v>0.18203420000000001</v>
      </c>
      <c r="N52">
        <v>0.1684785</v>
      </c>
      <c r="O52">
        <v>0.21889890000000001</v>
      </c>
      <c r="P52">
        <v>9.5645500000000008E-2</v>
      </c>
      <c r="Q52">
        <v>0.1133041</v>
      </c>
      <c r="R52">
        <v>0.1045925</v>
      </c>
      <c r="S52">
        <v>7.7475600000000006E-2</v>
      </c>
      <c r="T52">
        <v>8.9653700000000003E-2</v>
      </c>
      <c r="U52">
        <v>0.1024182</v>
      </c>
    </row>
    <row r="53" spans="2:21" x14ac:dyDescent="0.2">
      <c r="D53">
        <v>2001</v>
      </c>
      <c r="E53">
        <v>0.1187631</v>
      </c>
      <c r="F53">
        <v>0.10580389999999999</v>
      </c>
      <c r="H53">
        <v>0.11139400000000001</v>
      </c>
      <c r="I53">
        <v>0.1082302</v>
      </c>
      <c r="J53">
        <v>7.5980400000000003E-2</v>
      </c>
      <c r="K53">
        <v>2.7903899999999999E-2</v>
      </c>
      <c r="L53">
        <v>4.1765699999999996E-2</v>
      </c>
      <c r="M53">
        <v>0.1132991</v>
      </c>
      <c r="N53">
        <v>6.4723199999999995E-2</v>
      </c>
      <c r="O53">
        <v>4.5865600000000006E-2</v>
      </c>
      <c r="P53">
        <v>9.0669E-2</v>
      </c>
      <c r="Q53">
        <v>0.1077275</v>
      </c>
      <c r="R53">
        <v>0.10930720000000001</v>
      </c>
      <c r="S53">
        <v>0.14778089999999999</v>
      </c>
      <c r="T53">
        <v>0.1384099</v>
      </c>
      <c r="U53">
        <v>0.11403480000000001</v>
      </c>
    </row>
    <row r="54" spans="2:21" x14ac:dyDescent="0.2">
      <c r="D54">
        <v>2002</v>
      </c>
      <c r="E54">
        <v>0.12489560000000001</v>
      </c>
      <c r="F54">
        <v>5.2206400000000007E-2</v>
      </c>
      <c r="G54">
        <v>3.6772900000000004E-2</v>
      </c>
      <c r="H54">
        <v>7.5525099999999998E-2</v>
      </c>
      <c r="I54">
        <v>6.9934399999999994E-2</v>
      </c>
      <c r="J54">
        <v>7.1110699999999999E-2</v>
      </c>
      <c r="K54">
        <v>-2.6312000000000002E-3</v>
      </c>
      <c r="L54">
        <v>6.1384299999999996E-2</v>
      </c>
      <c r="M54">
        <v>0.1042611</v>
      </c>
      <c r="N54">
        <v>6.6004699999999999E-2</v>
      </c>
      <c r="O54">
        <v>2.3696100000000001E-2</v>
      </c>
      <c r="P54">
        <v>0.1018873</v>
      </c>
      <c r="Q54">
        <v>7.2090500000000002E-2</v>
      </c>
      <c r="R54">
        <v>8.0211900000000003E-2</v>
      </c>
      <c r="S54">
        <v>0.14110989999999998</v>
      </c>
      <c r="T54">
        <v>0.1382912</v>
      </c>
      <c r="U54">
        <v>9.1996499999999995E-2</v>
      </c>
    </row>
    <row r="55" spans="2:21" x14ac:dyDescent="0.2">
      <c r="D55">
        <v>2003</v>
      </c>
      <c r="E55">
        <v>0.1379174</v>
      </c>
      <c r="F55">
        <v>5.4694099999999995E-2</v>
      </c>
      <c r="G55">
        <v>0.3216137</v>
      </c>
      <c r="H55">
        <v>6.9740099999999999E-2</v>
      </c>
      <c r="I55">
        <v>7.5982599999999997E-2</v>
      </c>
      <c r="J55">
        <v>5.0160200000000002E-2</v>
      </c>
      <c r="K55">
        <v>-1.8164800000000002E-2</v>
      </c>
      <c r="L55">
        <v>3.9679099999999995E-2</v>
      </c>
      <c r="M55">
        <v>9.52321E-2</v>
      </c>
      <c r="N55">
        <v>4.7295100000000007E-2</v>
      </c>
      <c r="O55">
        <v>8.9493999999999997E-3</v>
      </c>
      <c r="P55">
        <v>7.2337200000000004E-2</v>
      </c>
      <c r="Q55">
        <v>6.1811999999999999E-2</v>
      </c>
      <c r="R55">
        <v>5.0579300000000001E-2</v>
      </c>
      <c r="S55">
        <v>0.10859009999999999</v>
      </c>
      <c r="T55">
        <v>5.6907899999999997E-2</v>
      </c>
      <c r="U55">
        <v>7.3151099999999997E-2</v>
      </c>
    </row>
    <row r="56" spans="2:21" x14ac:dyDescent="0.2">
      <c r="D56">
        <v>2004</v>
      </c>
      <c r="E56">
        <v>0.12852650000000002</v>
      </c>
      <c r="F56">
        <v>9.4579999999999997E-2</v>
      </c>
      <c r="G56">
        <v>9.4871200000000003E-2</v>
      </c>
      <c r="H56">
        <v>0.10033300000000001</v>
      </c>
      <c r="I56">
        <v>0.104115</v>
      </c>
      <c r="J56">
        <v>8.2535200000000003E-2</v>
      </c>
      <c r="K56">
        <v>4.3050899999999996E-2</v>
      </c>
      <c r="L56">
        <v>5.4720999999999999E-2</v>
      </c>
      <c r="M56">
        <v>0.12248160000000001</v>
      </c>
      <c r="N56">
        <v>4.0839999999999994E-2</v>
      </c>
      <c r="O56">
        <v>5.7662500000000005E-2</v>
      </c>
      <c r="P56">
        <v>7.0252700000000001E-2</v>
      </c>
      <c r="Q56">
        <v>4.6833099999999996E-2</v>
      </c>
      <c r="R56">
        <v>7.4332599999999999E-2</v>
      </c>
      <c r="S56">
        <v>0.11607659999999999</v>
      </c>
      <c r="T56">
        <v>8.1813699999999989E-2</v>
      </c>
      <c r="U56">
        <v>6.7271600000000001E-2</v>
      </c>
    </row>
    <row r="57" spans="2:21" x14ac:dyDescent="0.2">
      <c r="D57">
        <v>2005</v>
      </c>
      <c r="E57">
        <v>0.1753382</v>
      </c>
      <c r="F57">
        <v>0.14149010000000001</v>
      </c>
      <c r="G57">
        <v>0.18160199999999999</v>
      </c>
      <c r="H57">
        <v>0.1481806</v>
      </c>
      <c r="I57">
        <v>0.15244050000000001</v>
      </c>
      <c r="J57">
        <v>0.17321700000000001</v>
      </c>
      <c r="K57">
        <v>0.1131596</v>
      </c>
      <c r="L57">
        <v>0.14371049999999999</v>
      </c>
      <c r="M57">
        <v>0.15476970000000001</v>
      </c>
      <c r="N57">
        <v>0.126891</v>
      </c>
      <c r="O57">
        <v>0.1270859</v>
      </c>
      <c r="P57">
        <v>0.101311</v>
      </c>
      <c r="Q57">
        <v>0.12244820000000001</v>
      </c>
      <c r="R57">
        <v>5.0121200000000005E-2</v>
      </c>
      <c r="S57">
        <v>0.3811445</v>
      </c>
      <c r="T57">
        <v>9.1206999999999996E-2</v>
      </c>
      <c r="U57">
        <v>0.18111099999999999</v>
      </c>
    </row>
    <row r="58" spans="2:21" x14ac:dyDescent="0.2">
      <c r="D58">
        <v>2006</v>
      </c>
      <c r="E58">
        <v>0.1629391</v>
      </c>
      <c r="F58">
        <v>0.18074380000000001</v>
      </c>
      <c r="G58">
        <v>0.2176833</v>
      </c>
      <c r="H58">
        <v>0.1717119</v>
      </c>
      <c r="I58">
        <v>0.17553859999999999</v>
      </c>
      <c r="J58">
        <v>0.18617</v>
      </c>
      <c r="K58">
        <v>0.15279600000000002</v>
      </c>
      <c r="L58">
        <v>0.24440709999999999</v>
      </c>
      <c r="M58">
        <v>0.16579869999999999</v>
      </c>
      <c r="N58">
        <v>0.20483580000000001</v>
      </c>
      <c r="O58">
        <v>0.16148189999999998</v>
      </c>
      <c r="P58">
        <v>0.1449183</v>
      </c>
      <c r="Q58">
        <v>0.15605639999999998</v>
      </c>
      <c r="R58">
        <v>0.16540359999999998</v>
      </c>
      <c r="S58">
        <v>0.22246680000000002</v>
      </c>
      <c r="T58">
        <v>0.14386209999999999</v>
      </c>
      <c r="U58">
        <v>0.1688489</v>
      </c>
    </row>
    <row r="59" spans="2:21" x14ac:dyDescent="0.2">
      <c r="D59">
        <v>2007</v>
      </c>
      <c r="E59">
        <v>0.17900759999999999</v>
      </c>
      <c r="F59">
        <v>0.18563300000000002</v>
      </c>
      <c r="G59">
        <v>9.8363400000000004E-2</v>
      </c>
      <c r="H59">
        <v>0.20141850000000003</v>
      </c>
      <c r="I59">
        <v>0.1825542</v>
      </c>
      <c r="J59">
        <v>0.17045940000000001</v>
      </c>
      <c r="K59">
        <v>0.14812069999999999</v>
      </c>
      <c r="L59">
        <v>0.1353895</v>
      </c>
      <c r="M59">
        <v>0.1165456</v>
      </c>
      <c r="N59">
        <v>0.1297393</v>
      </c>
      <c r="O59">
        <v>0.14699500000000001</v>
      </c>
      <c r="P59">
        <v>0.12854450000000001</v>
      </c>
      <c r="Q59">
        <v>0.1086626</v>
      </c>
      <c r="R59">
        <v>9.8116099999999998E-2</v>
      </c>
      <c r="S59">
        <v>3.2183999999999997E-2</v>
      </c>
      <c r="T59">
        <v>0.12968789999999999</v>
      </c>
      <c r="U59">
        <v>9.9497500000000003E-2</v>
      </c>
    </row>
    <row r="60" spans="2:21" x14ac:dyDescent="0.2">
      <c r="D60">
        <v>2008</v>
      </c>
      <c r="E60">
        <v>-3.7417000000000001E-3</v>
      </c>
      <c r="F60">
        <v>-7.4260000000000007E-2</v>
      </c>
      <c r="G60">
        <v>9.4543000000000006E-3</v>
      </c>
      <c r="H60">
        <v>-3.57436E-2</v>
      </c>
      <c r="I60">
        <v>-4.5691900000000001E-2</v>
      </c>
      <c r="J60">
        <v>-3.9540400000000003E-2</v>
      </c>
      <c r="K60">
        <v>-3.4513500000000003E-2</v>
      </c>
      <c r="L60">
        <v>1.6461000000000002E-3</v>
      </c>
      <c r="M60">
        <v>-3.1640700000000001E-2</v>
      </c>
      <c r="N60">
        <v>-2.7608199999999999E-2</v>
      </c>
      <c r="O60">
        <v>-3.4035200000000002E-2</v>
      </c>
      <c r="P60">
        <v>7.5020799999999999E-2</v>
      </c>
      <c r="Q60">
        <v>3.6089900000000001E-2</v>
      </c>
      <c r="R60">
        <v>4.3265100000000001E-2</v>
      </c>
      <c r="S60">
        <v>-6.76644E-2</v>
      </c>
      <c r="T60">
        <v>8.5053900000000002E-2</v>
      </c>
      <c r="U60">
        <v>3.1015500000000001E-2</v>
      </c>
    </row>
    <row r="61" spans="2:21" x14ac:dyDescent="0.2">
      <c r="D61">
        <v>2009</v>
      </c>
      <c r="E61">
        <v>4.6353900000000003E-2</v>
      </c>
      <c r="F61">
        <v>3.7117900000000002E-2</v>
      </c>
      <c r="G61">
        <v>9.0622900000000006E-2</v>
      </c>
      <c r="H61">
        <v>7.1494500000000002E-2</v>
      </c>
      <c r="I61">
        <v>4.5499299999999999E-2</v>
      </c>
      <c r="J61">
        <v>7.9275999999999999E-3</v>
      </c>
      <c r="K61">
        <v>-5.1795000000000001E-3</v>
      </c>
      <c r="L61">
        <v>3.9799999999999998E-5</v>
      </c>
      <c r="M61">
        <v>0.13057150000000001</v>
      </c>
      <c r="N61">
        <v>7.7278999999999994E-3</v>
      </c>
      <c r="O61">
        <v>1.1500300000000001E-2</v>
      </c>
      <c r="P61">
        <v>6.7400299999999996E-2</v>
      </c>
      <c r="Q61">
        <v>3.9306199999999999E-2</v>
      </c>
      <c r="R61">
        <v>2.1977799999999999E-2</v>
      </c>
      <c r="S61">
        <v>-2.2965599999999999E-2</v>
      </c>
      <c r="T61">
        <v>3.2053400000000003E-2</v>
      </c>
      <c r="U61">
        <v>3.7822000000000001E-2</v>
      </c>
    </row>
    <row r="62" spans="2:21" x14ac:dyDescent="0.2">
      <c r="D62">
        <v>2010</v>
      </c>
      <c r="E62">
        <v>7.2576500000000002E-2</v>
      </c>
      <c r="F62">
        <v>8.2891899999999991E-2</v>
      </c>
      <c r="G62">
        <v>0.1028694</v>
      </c>
      <c r="H62">
        <v>8.9053500000000008E-2</v>
      </c>
      <c r="I62">
        <v>8.1593199999999991E-2</v>
      </c>
      <c r="J62">
        <v>8.920249999999999E-2</v>
      </c>
      <c r="K62">
        <v>0.10825570000000001</v>
      </c>
      <c r="L62">
        <v>4.6718500000000003E-2</v>
      </c>
      <c r="M62">
        <v>9.3639200000000006E-2</v>
      </c>
      <c r="N62">
        <v>0.13929720000000001</v>
      </c>
      <c r="O62">
        <v>0.1034426</v>
      </c>
      <c r="P62">
        <v>4.56646E-2</v>
      </c>
      <c r="Q62">
        <v>6.1746299999999997E-2</v>
      </c>
      <c r="R62">
        <v>4.9438899999999994E-2</v>
      </c>
      <c r="S62">
        <v>2.5462799999999997E-2</v>
      </c>
      <c r="T62">
        <v>5.43632E-2</v>
      </c>
      <c r="U62">
        <v>5.3173100000000001E-2</v>
      </c>
    </row>
    <row r="63" spans="2:21" x14ac:dyDescent="0.2">
      <c r="D63">
        <v>2011</v>
      </c>
      <c r="E63">
        <v>5.8833299999999998E-2</v>
      </c>
      <c r="F63">
        <v>8.5055599999999995E-2</v>
      </c>
      <c r="G63">
        <v>3.5352800000000004E-2</v>
      </c>
      <c r="H63">
        <v>6.9671300000000005E-2</v>
      </c>
      <c r="I63">
        <v>7.33795E-2</v>
      </c>
      <c r="J63">
        <v>0.10733230000000001</v>
      </c>
      <c r="K63">
        <v>0.10519479999999999</v>
      </c>
      <c r="L63">
        <v>9.5920100000000008E-2</v>
      </c>
      <c r="M63">
        <v>7.8634399999999993E-2</v>
      </c>
      <c r="N63">
        <v>8.8841699999999996E-2</v>
      </c>
      <c r="O63">
        <v>0.1016854</v>
      </c>
      <c r="P63">
        <v>6.3354799999999989E-2</v>
      </c>
      <c r="Q63">
        <v>4.50997E-2</v>
      </c>
      <c r="R63">
        <v>5.0319599999999999E-2</v>
      </c>
      <c r="S63">
        <v>1.6770699999999999E-2</v>
      </c>
      <c r="T63">
        <v>7.9365400000000003E-2</v>
      </c>
      <c r="U63">
        <v>4.7573400000000002E-2</v>
      </c>
    </row>
    <row r="64" spans="2:21" x14ac:dyDescent="0.2">
      <c r="D64">
        <v>2012</v>
      </c>
      <c r="E64">
        <v>4.1034899999999999E-2</v>
      </c>
      <c r="F64">
        <v>5.01196E-2</v>
      </c>
      <c r="G64">
        <v>3.9614500000000004E-2</v>
      </c>
      <c r="H64">
        <v>4.8105599999999998E-2</v>
      </c>
      <c r="I64">
        <v>4.7176499999999996E-2</v>
      </c>
      <c r="J64">
        <v>5.9486900000000002E-2</v>
      </c>
      <c r="K64">
        <v>6.5867399999999993E-2</v>
      </c>
      <c r="L64">
        <v>4.9429100000000004E-2</v>
      </c>
      <c r="M64">
        <v>6.6900199999999993E-2</v>
      </c>
      <c r="N64">
        <v>5.9444900000000002E-2</v>
      </c>
      <c r="O64">
        <v>6.41486E-2</v>
      </c>
      <c r="P64">
        <v>4.7635300000000005E-2</v>
      </c>
      <c r="Q64">
        <v>3.04245E-2</v>
      </c>
      <c r="R64">
        <v>8.6835999999999997E-3</v>
      </c>
      <c r="S64">
        <v>6.656659999999999E-2</v>
      </c>
      <c r="T64">
        <v>4.9906800000000001E-2</v>
      </c>
      <c r="U64">
        <v>3.81581E-2</v>
      </c>
    </row>
    <row r="66" spans="3:21" x14ac:dyDescent="0.2">
      <c r="D66" s="1" t="s">
        <v>14</v>
      </c>
      <c r="E66" s="1">
        <f t="shared" ref="E66:U66" si="6">AVERAGE(E52:E64)</f>
        <v>0.1047684153846154</v>
      </c>
      <c r="F66" s="1">
        <f t="shared" si="6"/>
        <v>8.6113353846153845E-2</v>
      </c>
      <c r="G66" s="1">
        <f t="shared" si="6"/>
        <v>0.11171094545454548</v>
      </c>
      <c r="H66" s="1">
        <f t="shared" si="6"/>
        <v>0.10376690000000001</v>
      </c>
      <c r="I66" s="1">
        <f t="shared" si="6"/>
        <v>9.2181715384615379E-2</v>
      </c>
      <c r="J66" s="1">
        <f t="shared" si="6"/>
        <v>9.0783807692307691E-2</v>
      </c>
      <c r="K66" s="1">
        <f t="shared" si="6"/>
        <v>7.2733430769230778E-2</v>
      </c>
      <c r="L66" s="1">
        <f t="shared" si="6"/>
        <v>8.2077546153846159E-2</v>
      </c>
      <c r="M66" s="1">
        <f t="shared" si="6"/>
        <v>0.10711743846153846</v>
      </c>
      <c r="N66" s="1">
        <f t="shared" si="6"/>
        <v>8.5885469230769215E-2</v>
      </c>
      <c r="O66" s="1">
        <f t="shared" si="6"/>
        <v>7.9798230769230774E-2</v>
      </c>
      <c r="P66" s="1">
        <f t="shared" si="6"/>
        <v>8.4972407692307711E-2</v>
      </c>
      <c r="Q66" s="1">
        <f t="shared" si="6"/>
        <v>7.704623076923077E-2</v>
      </c>
      <c r="R66" s="1">
        <f t="shared" si="6"/>
        <v>6.9719184615384608E-2</v>
      </c>
      <c r="S66" s="1">
        <f t="shared" si="6"/>
        <v>9.5769115384615383E-2</v>
      </c>
      <c r="T66" s="1">
        <f t="shared" si="6"/>
        <v>9.0044315384615381E-2</v>
      </c>
      <c r="U66" s="1">
        <f t="shared" si="6"/>
        <v>8.5082438461538457E-2</v>
      </c>
    </row>
    <row r="67" spans="3:21" x14ac:dyDescent="0.2">
      <c r="D67" s="1" t="s">
        <v>15</v>
      </c>
      <c r="E67" s="1">
        <f>VAR(E52:E64)</f>
        <v>3.2294166276164112E-3</v>
      </c>
      <c r="F67" s="1">
        <f>VAR(F52:F64)</f>
        <v>4.6116020622526928E-3</v>
      </c>
      <c r="G67" s="1">
        <f>VAR(G54:G64)</f>
        <v>8.8259274403507219E-3</v>
      </c>
      <c r="H67" s="1">
        <f t="shared" ref="H67:U67" si="7">VAR(H52:H64)</f>
        <v>4.8822685823216678E-3</v>
      </c>
      <c r="I67" s="1">
        <f t="shared" si="7"/>
        <v>3.736554787803078E-3</v>
      </c>
      <c r="J67" s="1">
        <f t="shared" si="7"/>
        <v>4.3947505300807703E-3</v>
      </c>
      <c r="K67" s="1">
        <f t="shared" si="7"/>
        <v>6.5863956655073065E-3</v>
      </c>
      <c r="L67" s="1">
        <f t="shared" si="7"/>
        <v>4.8512435322526923E-3</v>
      </c>
      <c r="M67" s="1">
        <f t="shared" si="7"/>
        <v>2.8544680722708987E-3</v>
      </c>
      <c r="N67" s="1">
        <f t="shared" si="7"/>
        <v>4.2905728364373138E-3</v>
      </c>
      <c r="O67" s="1">
        <f t="shared" si="7"/>
        <v>5.1239033321773065E-3</v>
      </c>
      <c r="P67" s="1">
        <f t="shared" si="7"/>
        <v>8.6517354395576737E-4</v>
      </c>
      <c r="Q67" s="1">
        <f t="shared" si="7"/>
        <v>1.6049144654723079E-3</v>
      </c>
      <c r="R67" s="1">
        <f t="shared" si="7"/>
        <v>1.7599235762580795E-3</v>
      </c>
      <c r="S67" s="1">
        <f t="shared" si="7"/>
        <v>1.3337656517556409E-2</v>
      </c>
      <c r="T67" s="1">
        <f t="shared" si="7"/>
        <v>1.390690062114745E-3</v>
      </c>
      <c r="U67" s="1">
        <f t="shared" si="7"/>
        <v>2.3230053243742297E-3</v>
      </c>
    </row>
    <row r="68" spans="3:21" x14ac:dyDescent="0.2">
      <c r="D68" s="1" t="s">
        <v>16</v>
      </c>
      <c r="E68" s="1">
        <f>STDEV(E52:E64)</f>
        <v>5.6827956391343262E-2</v>
      </c>
      <c r="F68" s="1">
        <f t="shared" ref="F68:U68" si="8">STDEV(F52:F64)</f>
        <v>6.7908777505214249E-2</v>
      </c>
      <c r="G68" s="1">
        <f t="shared" si="8"/>
        <v>9.3946407277504348E-2</v>
      </c>
      <c r="H68" s="1">
        <f t="shared" si="8"/>
        <v>6.9873232230387536E-2</v>
      </c>
      <c r="I68" s="1">
        <f t="shared" si="8"/>
        <v>6.1127365294138744E-2</v>
      </c>
      <c r="J68" s="1">
        <f t="shared" si="8"/>
        <v>6.629291462954974E-2</v>
      </c>
      <c r="K68" s="1">
        <f t="shared" si="8"/>
        <v>8.1156611964197392E-2</v>
      </c>
      <c r="L68" s="1">
        <f t="shared" si="8"/>
        <v>6.9650868854973319E-2</v>
      </c>
      <c r="M68" s="1">
        <f t="shared" si="8"/>
        <v>5.3427222202458727E-2</v>
      </c>
      <c r="N68" s="1">
        <f t="shared" si="8"/>
        <v>6.5502464353925746E-2</v>
      </c>
      <c r="O68" s="1">
        <f t="shared" si="8"/>
        <v>7.1581445446269848E-2</v>
      </c>
      <c r="P68" s="1">
        <f t="shared" si="8"/>
        <v>2.9413832527499156E-2</v>
      </c>
      <c r="Q68" s="1">
        <f t="shared" si="8"/>
        <v>4.0061383718892035E-2</v>
      </c>
      <c r="R68" s="1">
        <f t="shared" si="8"/>
        <v>4.1951443077182453E-2</v>
      </c>
      <c r="S68" s="1">
        <f t="shared" si="8"/>
        <v>0.11548877225755069</v>
      </c>
      <c r="T68" s="1">
        <f t="shared" si="8"/>
        <v>3.7291957070053929E-2</v>
      </c>
      <c r="U68" s="1">
        <f t="shared" si="8"/>
        <v>4.81975655440628E-2</v>
      </c>
    </row>
    <row r="69" spans="3:21" x14ac:dyDescent="0.2">
      <c r="D69" s="1" t="s">
        <v>17</v>
      </c>
      <c r="E69" s="1">
        <f>COVAR(E53:E64,E52:E63)</f>
        <v>1.3909686366319444E-3</v>
      </c>
      <c r="F69" s="1">
        <f>COVAR(F53:F64,F52:F63)</f>
        <v>6.8341626880638877E-4</v>
      </c>
      <c r="G69" s="1">
        <f>COVAR(G55:G64,G54:G63)</f>
        <v>-5.101592758365005E-4</v>
      </c>
      <c r="H69" s="1">
        <f t="shared" ref="H69:U69" si="9">COVAR(H53:H64,H52:H63)</f>
        <v>4.7004875320909707E-4</v>
      </c>
      <c r="I69" s="1">
        <f t="shared" si="9"/>
        <v>7.7521680912708349E-4</v>
      </c>
      <c r="J69" s="1">
        <f t="shared" si="9"/>
        <v>1.2945630732808338E-3</v>
      </c>
      <c r="K69" s="1">
        <f t="shared" si="9"/>
        <v>9.9634068872250011E-4</v>
      </c>
      <c r="L69" s="1">
        <f t="shared" si="9"/>
        <v>1.7898553977949991E-3</v>
      </c>
      <c r="M69" s="1">
        <f t="shared" si="9"/>
        <v>1.0668127698187494E-4</v>
      </c>
      <c r="N69" s="1">
        <f t="shared" si="9"/>
        <v>7.8381437298750013E-4</v>
      </c>
      <c r="O69" s="1">
        <f t="shared" si="9"/>
        <v>8.2486166776361087E-4</v>
      </c>
      <c r="P69" s="1">
        <f t="shared" si="9"/>
        <v>4.668657217547223E-4</v>
      </c>
      <c r="Q69" s="1">
        <f t="shared" si="9"/>
        <v>7.6307734124520833E-4</v>
      </c>
      <c r="R69" s="1">
        <f t="shared" si="9"/>
        <v>4.5776230882541686E-4</v>
      </c>
      <c r="S69" s="1">
        <f t="shared" si="9"/>
        <v>6.8421262593331257E-3</v>
      </c>
      <c r="T69" s="1">
        <f t="shared" si="9"/>
        <v>5.1201913981944438E-4</v>
      </c>
      <c r="U69" s="1">
        <f t="shared" si="9"/>
        <v>1.2234906583708331E-3</v>
      </c>
    </row>
    <row r="70" spans="3:21" x14ac:dyDescent="0.2">
      <c r="D70" s="1" t="s">
        <v>18</v>
      </c>
      <c r="E70" s="2">
        <f>CORREL(E52:E63,E53:E64)</f>
        <v>0.45887667516054764</v>
      </c>
      <c r="F70" s="2">
        <f>CORREL(F52:F63,F53:F64)</f>
        <v>0.15219587644360144</v>
      </c>
      <c r="G70" s="2">
        <f>CORREL(G54:G63,G55:G64)</f>
        <v>-6.1979124047060935E-2</v>
      </c>
      <c r="H70" s="2">
        <f t="shared" ref="H70:U70" si="10">CORREL(H52:H63,H53:H64)</f>
        <v>0.1173316779064329</v>
      </c>
      <c r="I70" s="2">
        <f t="shared" si="10"/>
        <v>0.21604003810439748</v>
      </c>
      <c r="J70" s="2">
        <f t="shared" si="10"/>
        <v>0.30741487451183042</v>
      </c>
      <c r="K70" s="2">
        <f t="shared" si="10"/>
        <v>0.19393882216773908</v>
      </c>
      <c r="L70" s="2">
        <f t="shared" si="10"/>
        <v>0.3909780577032746</v>
      </c>
      <c r="M70" s="2">
        <f t="shared" si="10"/>
        <v>4.2305697881271545E-2</v>
      </c>
      <c r="N70" s="2">
        <f t="shared" si="10"/>
        <v>0.19886602860799488</v>
      </c>
      <c r="O70" s="2">
        <f t="shared" si="10"/>
        <v>0.19872225765218163</v>
      </c>
      <c r="P70" s="2">
        <f t="shared" si="10"/>
        <v>0.58724655537664461</v>
      </c>
      <c r="Q70" s="2">
        <f t="shared" si="10"/>
        <v>0.52737289530127851</v>
      </c>
      <c r="R70" s="2">
        <f t="shared" si="10"/>
        <v>0.29866575759952441</v>
      </c>
      <c r="S70" s="2">
        <f t="shared" si="10"/>
        <v>0.51506380619258696</v>
      </c>
      <c r="T70" s="2">
        <f t="shared" si="10"/>
        <v>0.38908524886520685</v>
      </c>
      <c r="U70" s="2">
        <f t="shared" si="10"/>
        <v>0.55402138244460497</v>
      </c>
    </row>
    <row r="71" spans="3:21" x14ac:dyDescent="0.2">
      <c r="D71" s="1" t="s">
        <v>19</v>
      </c>
      <c r="E71" s="2">
        <f>CORREL(E52:E62,E54:E64)</f>
        <v>0.23238153054617322</v>
      </c>
      <c r="F71" s="2">
        <f>CORREL(F52:F62,F54:F64)</f>
        <v>-0.31298953352667169</v>
      </c>
      <c r="G71" s="2">
        <f>CORREL(G54:G62,G56:G64)</f>
        <v>0.15372404364126457</v>
      </c>
      <c r="H71" s="2">
        <f t="shared" ref="H71:U71" si="11">CORREL(H52:H62,H54:H64)</f>
        <v>-0.1837069163042705</v>
      </c>
      <c r="I71" s="2">
        <f t="shared" si="11"/>
        <v>-0.19838489227897008</v>
      </c>
      <c r="J71" s="2">
        <f t="shared" si="11"/>
        <v>-0.35708573564979107</v>
      </c>
      <c r="K71" s="2">
        <f t="shared" si="11"/>
        <v>-0.507895266617438</v>
      </c>
      <c r="L71" s="2">
        <f t="shared" si="11"/>
        <v>-0.32218314078772253</v>
      </c>
      <c r="M71" s="2">
        <f t="shared" si="11"/>
        <v>-0.17595760669989574</v>
      </c>
      <c r="N71" s="2">
        <f t="shared" si="11"/>
        <v>-0.62686517872772141</v>
      </c>
      <c r="O71" s="2">
        <f t="shared" si="11"/>
        <v>-0.49997861030849061</v>
      </c>
      <c r="P71" s="2">
        <f t="shared" si="11"/>
        <v>4.8819783066578408E-2</v>
      </c>
      <c r="Q71" s="2">
        <f t="shared" si="11"/>
        <v>-0.22107845304375603</v>
      </c>
      <c r="R71" s="2">
        <f t="shared" si="11"/>
        <v>-4.2379098205989035E-2</v>
      </c>
      <c r="S71" s="2">
        <f t="shared" si="11"/>
        <v>-6.8505870858011353E-3</v>
      </c>
      <c r="T71" s="2">
        <f t="shared" si="11"/>
        <v>-0.17811679544796008</v>
      </c>
      <c r="U71" s="2">
        <f t="shared" si="11"/>
        <v>-5.8385612161324589E-2</v>
      </c>
    </row>
    <row r="73" spans="3:21" ht="17" thickBot="1" x14ac:dyDescent="0.25">
      <c r="E73" s="86" t="s">
        <v>0</v>
      </c>
      <c r="F73" s="86"/>
      <c r="G73" s="86"/>
      <c r="H73" s="86"/>
      <c r="I73" s="86"/>
      <c r="J73" s="86" t="s">
        <v>61</v>
      </c>
      <c r="K73" s="86"/>
      <c r="L73" s="86"/>
      <c r="M73" s="86"/>
      <c r="N73" s="86"/>
      <c r="O73" s="86"/>
      <c r="P73" s="86" t="s">
        <v>62</v>
      </c>
      <c r="Q73" s="86"/>
      <c r="R73" s="86"/>
      <c r="S73" s="86"/>
      <c r="T73" s="86"/>
      <c r="U73" s="86"/>
    </row>
    <row r="74" spans="3:21" x14ac:dyDescent="0.2">
      <c r="D74" s="3"/>
      <c r="E74" s="3" t="s">
        <v>3</v>
      </c>
      <c r="F74" s="3" t="s">
        <v>4</v>
      </c>
      <c r="G74" s="3" t="s">
        <v>5</v>
      </c>
      <c r="H74" s="3" t="s">
        <v>6</v>
      </c>
      <c r="I74" s="3" t="s">
        <v>7</v>
      </c>
      <c r="J74" s="3" t="s">
        <v>3</v>
      </c>
      <c r="K74" s="3" t="s">
        <v>4</v>
      </c>
      <c r="L74" s="3" t="s">
        <v>5</v>
      </c>
      <c r="M74" s="3" t="s">
        <v>82</v>
      </c>
      <c r="N74" s="3" t="s">
        <v>6</v>
      </c>
      <c r="O74" s="3" t="s">
        <v>7</v>
      </c>
      <c r="P74" s="3" t="s">
        <v>3</v>
      </c>
      <c r="Q74" s="3" t="s">
        <v>4</v>
      </c>
      <c r="R74" s="3" t="s">
        <v>5</v>
      </c>
      <c r="S74" s="3" t="s">
        <v>82</v>
      </c>
      <c r="T74" s="3" t="s">
        <v>6</v>
      </c>
      <c r="U74" s="3" t="s">
        <v>7</v>
      </c>
    </row>
    <row r="75" spans="3:21" x14ac:dyDescent="0.2">
      <c r="C75" s="87" t="s">
        <v>0</v>
      </c>
      <c r="D75" s="4" t="s">
        <v>3</v>
      </c>
      <c r="E75" s="5">
        <v>1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4"/>
      <c r="U75" s="4"/>
    </row>
    <row r="76" spans="3:21" x14ac:dyDescent="0.2">
      <c r="C76" s="87"/>
      <c r="D76" s="4" t="s">
        <v>4</v>
      </c>
      <c r="E76" s="5">
        <v>0.83816785215968381</v>
      </c>
      <c r="F76" s="5">
        <v>1</v>
      </c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4"/>
      <c r="U76" s="4"/>
    </row>
    <row r="77" spans="3:21" x14ac:dyDescent="0.2">
      <c r="C77" s="87"/>
      <c r="D77" s="4" t="s">
        <v>5</v>
      </c>
      <c r="E77" s="5">
        <v>0.61725152209084089</v>
      </c>
      <c r="F77" s="5">
        <v>0.41581028261584352</v>
      </c>
      <c r="G77" s="5">
        <v>1</v>
      </c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</row>
    <row r="78" spans="3:21" x14ac:dyDescent="0.2">
      <c r="C78" s="87"/>
      <c r="D78" s="4" t="s">
        <v>6</v>
      </c>
      <c r="E78" s="5">
        <v>0.77887886148095364</v>
      </c>
      <c r="F78" s="5">
        <v>0.90326847534469457</v>
      </c>
      <c r="G78" s="5">
        <v>0.42511990626660839</v>
      </c>
      <c r="H78" s="5">
        <v>1</v>
      </c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</row>
    <row r="79" spans="3:21" x14ac:dyDescent="0.2">
      <c r="C79" s="87"/>
      <c r="D79" s="4" t="s">
        <v>7</v>
      </c>
      <c r="E79" s="5">
        <v>0.90243459962597228</v>
      </c>
      <c r="F79" s="5">
        <v>0.98955085872914406</v>
      </c>
      <c r="G79" s="5">
        <v>0.4826312588745062</v>
      </c>
      <c r="H79" s="5">
        <v>0.91453634629345393</v>
      </c>
      <c r="I79" s="5">
        <v>1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</row>
    <row r="80" spans="3:21" x14ac:dyDescent="0.2">
      <c r="C80" s="87" t="s">
        <v>61</v>
      </c>
      <c r="D80" s="4" t="s">
        <v>3</v>
      </c>
      <c r="E80" s="5">
        <v>0.80120102558666806</v>
      </c>
      <c r="F80" s="5">
        <v>0.94851447399987943</v>
      </c>
      <c r="G80" s="5">
        <v>0.36341499409077854</v>
      </c>
      <c r="H80" s="5">
        <v>0.8764079121552123</v>
      </c>
      <c r="I80" s="5">
        <v>0.94165217565694126</v>
      </c>
      <c r="J80" s="5">
        <v>1</v>
      </c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</row>
    <row r="81" spans="3:21" x14ac:dyDescent="0.2">
      <c r="C81" s="87"/>
      <c r="D81" s="4" t="s">
        <v>4</v>
      </c>
      <c r="E81" s="5">
        <v>0.42881508429464604</v>
      </c>
      <c r="F81" s="5">
        <v>0.7410443994666811</v>
      </c>
      <c r="G81" s="5">
        <v>0.11918621912219612</v>
      </c>
      <c r="H81" s="5">
        <v>0.83485286074340725</v>
      </c>
      <c r="I81" s="5">
        <v>0.70097903442903409</v>
      </c>
      <c r="J81" s="5">
        <v>0.82930748740771676</v>
      </c>
      <c r="K81" s="5">
        <v>1</v>
      </c>
      <c r="L81" s="5"/>
      <c r="M81" s="5"/>
      <c r="N81" s="5"/>
      <c r="O81" s="5"/>
      <c r="P81" s="5"/>
      <c r="Q81" s="5"/>
      <c r="R81" s="5"/>
      <c r="S81" s="5"/>
      <c r="T81" s="5"/>
      <c r="U81" s="5"/>
    </row>
    <row r="82" spans="3:21" x14ac:dyDescent="0.2">
      <c r="C82" s="87"/>
      <c r="D82" s="4" t="s">
        <v>5</v>
      </c>
      <c r="E82" s="5">
        <v>0.67063033270561268</v>
      </c>
      <c r="F82" s="5">
        <v>0.80860697437987816</v>
      </c>
      <c r="G82" s="5">
        <v>0.377512876280438</v>
      </c>
      <c r="H82" s="5">
        <v>0.77460774077563332</v>
      </c>
      <c r="I82" s="5">
        <v>0.80687078720030769</v>
      </c>
      <c r="J82" s="5">
        <v>0.90658840968205301</v>
      </c>
      <c r="K82" s="5">
        <v>0.7934542164527113</v>
      </c>
      <c r="L82" s="5">
        <v>1</v>
      </c>
      <c r="M82" s="5"/>
      <c r="N82" s="5"/>
      <c r="O82" s="5"/>
      <c r="P82" s="5"/>
      <c r="Q82" s="5"/>
      <c r="R82" s="5"/>
      <c r="S82" s="5"/>
      <c r="T82" s="5"/>
      <c r="U82" s="5"/>
    </row>
    <row r="83" spans="3:21" x14ac:dyDescent="0.2">
      <c r="C83" s="87"/>
      <c r="D83" s="4" t="s">
        <v>82</v>
      </c>
      <c r="E83" s="5">
        <v>0.72941373308327706</v>
      </c>
      <c r="F83" s="5">
        <v>0.81010614074125853</v>
      </c>
      <c r="G83" s="5">
        <v>0.51837670176091799</v>
      </c>
      <c r="H83" s="5">
        <v>0.86670924617296752</v>
      </c>
      <c r="I83" s="5">
        <v>0.8250048157912041</v>
      </c>
      <c r="J83" s="5">
        <v>0.74570408214164907</v>
      </c>
      <c r="K83" s="5">
        <v>0.62425600190379016</v>
      </c>
      <c r="L83" s="5">
        <v>0.64368299065194767</v>
      </c>
      <c r="M83" s="5">
        <v>1</v>
      </c>
      <c r="N83" s="5"/>
      <c r="O83" s="5"/>
      <c r="P83" s="5"/>
      <c r="Q83" s="5"/>
      <c r="R83" s="5"/>
      <c r="S83" s="5"/>
      <c r="T83" s="5"/>
      <c r="U83" s="5"/>
    </row>
    <row r="84" spans="3:21" x14ac:dyDescent="0.2">
      <c r="C84" s="87"/>
      <c r="D84" s="4" t="s">
        <v>6</v>
      </c>
      <c r="E84" s="5">
        <v>0.62581609824778917</v>
      </c>
      <c r="F84" s="5">
        <v>0.84053835644887709</v>
      </c>
      <c r="G84" s="5">
        <v>0.37758187834828089</v>
      </c>
      <c r="H84" s="5">
        <v>0.82411333907441264</v>
      </c>
      <c r="I84" s="5">
        <v>0.81857980467423952</v>
      </c>
      <c r="J84" s="5">
        <v>0.91148051972561506</v>
      </c>
      <c r="K84" s="5">
        <v>0.88050221677326657</v>
      </c>
      <c r="L84" s="5">
        <v>0.88870746363279995</v>
      </c>
      <c r="M84" s="5">
        <v>0.70012690664735477</v>
      </c>
      <c r="N84" s="5">
        <v>1</v>
      </c>
      <c r="O84" s="5"/>
      <c r="P84" s="5"/>
      <c r="Q84" s="5"/>
      <c r="R84" s="5"/>
      <c r="S84" s="5"/>
      <c r="T84" s="5"/>
      <c r="U84" s="5"/>
    </row>
    <row r="85" spans="3:21" x14ac:dyDescent="0.2">
      <c r="C85" s="87"/>
      <c r="D85" s="4" t="s">
        <v>7</v>
      </c>
      <c r="E85" s="5">
        <v>0.5372799848461034</v>
      </c>
      <c r="F85" s="5">
        <v>0.81534569645769506</v>
      </c>
      <c r="G85" s="5">
        <v>0.22050024470019761</v>
      </c>
      <c r="H85" s="5">
        <v>0.88603280909090321</v>
      </c>
      <c r="I85" s="5">
        <v>0.78411831276557398</v>
      </c>
      <c r="J85" s="5">
        <v>0.89070078944890152</v>
      </c>
      <c r="K85" s="5">
        <v>0.99052066369632163</v>
      </c>
      <c r="L85" s="5">
        <v>0.8421597746920183</v>
      </c>
      <c r="M85" s="5">
        <v>0.70674240919701603</v>
      </c>
      <c r="N85" s="5">
        <v>0.91805218597760674</v>
      </c>
      <c r="O85" s="5">
        <v>1</v>
      </c>
      <c r="P85" s="5"/>
      <c r="Q85" s="5"/>
      <c r="R85" s="5"/>
      <c r="S85" s="5"/>
      <c r="T85" s="5"/>
      <c r="U85" s="5"/>
    </row>
    <row r="86" spans="3:21" x14ac:dyDescent="0.2">
      <c r="C86" s="87" t="s">
        <v>62</v>
      </c>
      <c r="D86" s="4" t="s">
        <v>3</v>
      </c>
      <c r="E86" s="5">
        <v>0.71932837154105989</v>
      </c>
      <c r="F86" s="5">
        <v>0.62884197555278531</v>
      </c>
      <c r="G86" s="5">
        <v>0.3104305377648745</v>
      </c>
      <c r="H86" s="5">
        <v>0.63965560503924912</v>
      </c>
      <c r="I86" s="5">
        <v>0.68302374705885416</v>
      </c>
      <c r="J86" s="5">
        <v>0.63980308971002087</v>
      </c>
      <c r="K86" s="5">
        <v>0.39090932699346542</v>
      </c>
      <c r="L86" s="5">
        <v>0.7614451745446581</v>
      </c>
      <c r="M86" s="5">
        <v>0.47902485003712941</v>
      </c>
      <c r="N86" s="5">
        <v>0.54555674612528393</v>
      </c>
      <c r="O86" s="5">
        <v>0.46209596200478603</v>
      </c>
      <c r="P86" s="5">
        <v>1</v>
      </c>
      <c r="Q86" s="5"/>
      <c r="R86" s="5"/>
      <c r="S86" s="5"/>
      <c r="T86" s="5"/>
      <c r="U86" s="5"/>
    </row>
    <row r="87" spans="3:21" x14ac:dyDescent="0.2">
      <c r="C87" s="87"/>
      <c r="D87" s="4" t="s">
        <v>4</v>
      </c>
      <c r="E87" s="5">
        <v>0.78222996068827788</v>
      </c>
      <c r="F87" s="5">
        <v>0.78608883460107681</v>
      </c>
      <c r="G87" s="5">
        <v>0.51543009098793924</v>
      </c>
      <c r="H87" s="5">
        <v>0.79834743904920202</v>
      </c>
      <c r="I87" s="5">
        <v>0.8242683171663463</v>
      </c>
      <c r="J87" s="5">
        <v>0.8075503938120121</v>
      </c>
      <c r="K87" s="5">
        <v>0.61571768339201327</v>
      </c>
      <c r="L87" s="5">
        <v>0.84223649650062637</v>
      </c>
      <c r="M87" s="5">
        <v>0.68228226421777904</v>
      </c>
      <c r="N87" s="5">
        <v>0.79259234045011917</v>
      </c>
      <c r="O87" s="5">
        <v>0.6876199831613532</v>
      </c>
      <c r="P87" s="5">
        <v>0.85389747478888944</v>
      </c>
      <c r="Q87" s="5">
        <v>1</v>
      </c>
      <c r="R87" s="5"/>
      <c r="S87" s="5"/>
      <c r="T87" s="5"/>
      <c r="U87" s="5"/>
    </row>
    <row r="88" spans="3:21" x14ac:dyDescent="0.2">
      <c r="C88" s="87"/>
      <c r="D88" s="4" t="s">
        <v>5</v>
      </c>
      <c r="E88" s="5">
        <v>0.63408950043047529</v>
      </c>
      <c r="F88" s="5">
        <v>0.6442376055607375</v>
      </c>
      <c r="G88" s="5">
        <v>0.33481634369966157</v>
      </c>
      <c r="H88" s="5">
        <v>0.65297898362393381</v>
      </c>
      <c r="I88" s="5">
        <v>0.66832966426425999</v>
      </c>
      <c r="J88" s="5">
        <v>0.6195506456477291</v>
      </c>
      <c r="K88" s="5">
        <v>0.47885304028197434</v>
      </c>
      <c r="L88" s="5">
        <v>0.73129233039415942</v>
      </c>
      <c r="M88" s="5">
        <v>0.51702526455577835</v>
      </c>
      <c r="N88" s="5">
        <v>0.64882588852297585</v>
      </c>
      <c r="O88" s="5">
        <v>0.53539627419641489</v>
      </c>
      <c r="P88" s="5">
        <v>0.82389348525772521</v>
      </c>
      <c r="Q88" s="5">
        <v>0.83342344616960573</v>
      </c>
      <c r="R88" s="5">
        <v>1</v>
      </c>
      <c r="S88" s="5"/>
      <c r="T88" s="5"/>
      <c r="U88" s="5"/>
    </row>
    <row r="89" spans="3:21" x14ac:dyDescent="0.2">
      <c r="C89" s="87"/>
      <c r="D89" s="4" t="s">
        <v>82</v>
      </c>
      <c r="E89" s="5">
        <v>0.72996931556128353</v>
      </c>
      <c r="F89" s="5">
        <v>0.56769851594042098</v>
      </c>
      <c r="G89" s="5">
        <v>0.51960299064407223</v>
      </c>
      <c r="H89" s="5">
        <v>0.44814206515710081</v>
      </c>
      <c r="I89" s="5">
        <v>0.62378766729227231</v>
      </c>
      <c r="J89" s="5">
        <v>0.63169139907608052</v>
      </c>
      <c r="K89" s="5">
        <v>0.25070018072992778</v>
      </c>
      <c r="L89" s="5">
        <v>0.56544358996408428</v>
      </c>
      <c r="M89" s="5">
        <v>0.58993208318784962</v>
      </c>
      <c r="N89" s="5">
        <v>0.48110780001393838</v>
      </c>
      <c r="O89" s="5">
        <v>0.35421752375526933</v>
      </c>
      <c r="P89" s="5">
        <v>0.47024021203826993</v>
      </c>
      <c r="Q89" s="5">
        <v>0.66627155481937061</v>
      </c>
      <c r="R89" s="5">
        <v>0.36468649647990908</v>
      </c>
      <c r="S89" s="5">
        <v>1</v>
      </c>
      <c r="T89" s="5"/>
      <c r="U89" s="5"/>
    </row>
    <row r="90" spans="3:21" x14ac:dyDescent="0.2">
      <c r="C90" s="87"/>
      <c r="D90" s="4" t="s">
        <v>6</v>
      </c>
      <c r="E90" s="5">
        <v>0.57529908999857005</v>
      </c>
      <c r="F90" s="5">
        <v>0.48004792996740486</v>
      </c>
      <c r="G90" s="5">
        <v>1.6442427603723653E-2</v>
      </c>
      <c r="H90" s="5">
        <v>0.42803469032112607</v>
      </c>
      <c r="I90" s="5">
        <v>0.51349789996041695</v>
      </c>
      <c r="J90" s="5">
        <v>0.49572561526019893</v>
      </c>
      <c r="K90" s="5">
        <v>0.23254018401754126</v>
      </c>
      <c r="L90" s="5">
        <v>0.55051646820677824</v>
      </c>
      <c r="M90" s="5">
        <v>0.23916642831328211</v>
      </c>
      <c r="N90" s="5">
        <v>0.41091834444719239</v>
      </c>
      <c r="O90" s="5">
        <v>0.2910137354017705</v>
      </c>
      <c r="P90" s="5">
        <v>0.82053160077892084</v>
      </c>
      <c r="Q90" s="5">
        <v>0.70805787147468702</v>
      </c>
      <c r="R90" s="5">
        <v>0.82761995900340612</v>
      </c>
      <c r="S90" s="5">
        <v>0.4058196271176876</v>
      </c>
      <c r="T90" s="5">
        <v>1</v>
      </c>
      <c r="U90" s="5"/>
    </row>
    <row r="91" spans="3:21" ht="17" thickBot="1" x14ac:dyDescent="0.25">
      <c r="C91" s="87"/>
      <c r="D91" s="6" t="s">
        <v>7</v>
      </c>
      <c r="E91" s="5">
        <v>0.82360160859614784</v>
      </c>
      <c r="F91" s="5">
        <v>0.73079813951051387</v>
      </c>
      <c r="G91" s="5">
        <v>0.53156524213030254</v>
      </c>
      <c r="H91" s="5">
        <v>0.67900485413799994</v>
      </c>
      <c r="I91" s="5">
        <v>0.78613218158768283</v>
      </c>
      <c r="J91" s="5">
        <v>0.78091572848585655</v>
      </c>
      <c r="K91" s="5">
        <v>0.46550336146780036</v>
      </c>
      <c r="L91" s="5">
        <v>0.78319323117540884</v>
      </c>
      <c r="M91" s="5">
        <v>0.67095242499466268</v>
      </c>
      <c r="N91" s="5">
        <v>0.67926611630496181</v>
      </c>
      <c r="O91" s="5">
        <v>0.55974903309462498</v>
      </c>
      <c r="P91" s="5">
        <v>0.7808578184128</v>
      </c>
      <c r="Q91" s="5">
        <v>0.92828600182640264</v>
      </c>
      <c r="R91" s="5">
        <v>0.67745416005834791</v>
      </c>
      <c r="S91" s="5">
        <v>0.88498509129163183</v>
      </c>
      <c r="T91" s="5">
        <v>0.64414725880496171</v>
      </c>
      <c r="U91" s="5">
        <v>1</v>
      </c>
    </row>
    <row r="93" spans="3:21" x14ac:dyDescent="0.2">
      <c r="D93" s="1" t="s">
        <v>20</v>
      </c>
      <c r="E93" s="1"/>
      <c r="F93" s="1">
        <f>COUNT(E75:U91)</f>
        <v>153</v>
      </c>
    </row>
    <row r="94" spans="3:21" x14ac:dyDescent="0.2">
      <c r="D94" s="1" t="s">
        <v>21</v>
      </c>
      <c r="E94" s="1"/>
      <c r="F94" s="1">
        <f>F93-F95-F96</f>
        <v>31</v>
      </c>
    </row>
    <row r="95" spans="3:21" x14ac:dyDescent="0.2">
      <c r="D95" s="1" t="s">
        <v>22</v>
      </c>
      <c r="E95" s="1"/>
      <c r="F95" s="1">
        <f>COUNTIF(E75:U91,"&gt;0,5")</f>
        <v>122</v>
      </c>
    </row>
    <row r="96" spans="3:21" x14ac:dyDescent="0.2">
      <c r="D96" s="1" t="s">
        <v>23</v>
      </c>
      <c r="E96" s="1"/>
      <c r="F96" s="1">
        <f>COUNTIF(E75:U91,"&lt;0")</f>
        <v>0</v>
      </c>
    </row>
    <row r="99" spans="2:21" x14ac:dyDescent="0.2">
      <c r="B99" t="s">
        <v>13</v>
      </c>
      <c r="E99" s="85" t="s">
        <v>0</v>
      </c>
      <c r="F99" s="85"/>
      <c r="G99" s="85"/>
      <c r="H99" s="85"/>
      <c r="I99" s="85"/>
      <c r="J99" s="85" t="s">
        <v>61</v>
      </c>
      <c r="K99" s="85"/>
      <c r="L99" s="85"/>
      <c r="M99" s="85"/>
      <c r="N99" s="85"/>
      <c r="O99" s="85"/>
      <c r="P99" s="85" t="s">
        <v>62</v>
      </c>
      <c r="Q99" s="85"/>
      <c r="R99" s="85"/>
      <c r="S99" s="85"/>
      <c r="T99" s="85"/>
      <c r="U99" s="85"/>
    </row>
    <row r="100" spans="2:21" x14ac:dyDescent="0.2">
      <c r="E100" t="s">
        <v>3</v>
      </c>
      <c r="F100" t="s">
        <v>4</v>
      </c>
      <c r="G100" t="s">
        <v>5</v>
      </c>
      <c r="H100" t="s">
        <v>6</v>
      </c>
      <c r="I100" t="s">
        <v>7</v>
      </c>
      <c r="J100" s="1" t="s">
        <v>3</v>
      </c>
      <c r="K100" s="1" t="s">
        <v>4</v>
      </c>
      <c r="L100" s="1" t="s">
        <v>5</v>
      </c>
      <c r="M100" s="1" t="s">
        <v>82</v>
      </c>
      <c r="N100" s="1" t="s">
        <v>6</v>
      </c>
      <c r="O100" s="1" t="s">
        <v>7</v>
      </c>
      <c r="P100" s="1" t="s">
        <v>3</v>
      </c>
      <c r="Q100" s="1" t="s">
        <v>4</v>
      </c>
      <c r="R100" s="1" t="s">
        <v>5</v>
      </c>
      <c r="S100" s="1" t="s">
        <v>82</v>
      </c>
      <c r="T100" s="1" t="s">
        <v>6</v>
      </c>
      <c r="U100" s="1" t="s">
        <v>7</v>
      </c>
    </row>
    <row r="101" spans="2:21" x14ac:dyDescent="0.2">
      <c r="D101">
        <v>2001</v>
      </c>
      <c r="E101">
        <f>[3]Norge!T21</f>
        <v>0.11455239999999998</v>
      </c>
      <c r="F101">
        <f>[3]Norge!U21</f>
        <v>7.2701849999999998E-2</v>
      </c>
      <c r="H101">
        <f>[3]Norge!W21</f>
        <v>-4.4904499999999986E-2</v>
      </c>
      <c r="I101">
        <f>[3]Norge!X21</f>
        <v>7.5130249999999996E-2</v>
      </c>
      <c r="J101">
        <f>[3]Sverige!V53</f>
        <v>-3.0289797768503685E-2</v>
      </c>
      <c r="K101">
        <f>[3]Sverige!W53</f>
        <v>-0.29359045926685329</v>
      </c>
      <c r="L101">
        <f>[3]Sverige!X53</f>
        <v>-0.1400275299447683</v>
      </c>
      <c r="M101">
        <f>[3]Sverige!Y53</f>
        <v>1.1744870065196186E-2</v>
      </c>
      <c r="N101">
        <f>[3]Sverige!Z53</f>
        <v>-7.7271500806168014E-2</v>
      </c>
      <c r="O101">
        <f>[3]Sverige!AA53</f>
        <v>-0.21436507811547648</v>
      </c>
      <c r="P101">
        <f>[3]Danmark!V21</f>
        <v>8.8102725000000007E-2</v>
      </c>
      <c r="Q101">
        <f>[3]Danmark!W21</f>
        <v>0.10395094999999999</v>
      </c>
      <c r="R101">
        <f>[3]Danmark!X21</f>
        <v>0.1076052</v>
      </c>
      <c r="S101">
        <f>[3]Danmark!Y21</f>
        <v>0.16001532499999999</v>
      </c>
      <c r="T101">
        <f>[3]Danmark!Z21</f>
        <v>0.14504394999999998</v>
      </c>
      <c r="U101">
        <f>[3]Danmark!AA21</f>
        <v>0.11382104999999999</v>
      </c>
    </row>
    <row r="102" spans="2:21" x14ac:dyDescent="0.2">
      <c r="D102">
        <v>2002</v>
      </c>
      <c r="E102">
        <f>[3]Norge!T22</f>
        <v>0.13274740000000002</v>
      </c>
      <c r="F102">
        <f>[3]Norge!U22</f>
        <v>-2.500564999999999E-2</v>
      </c>
      <c r="H102">
        <f>[3]Norge!W22</f>
        <v>3.3910249999999996E-2</v>
      </c>
      <c r="I102">
        <f>[3]Norge!X22</f>
        <v>1.5471749999999992E-2</v>
      </c>
      <c r="J102">
        <f>[3]Sverige!V54</f>
        <v>6.4765869746731139E-2</v>
      </c>
      <c r="K102">
        <f>[3]Sverige!W54</f>
        <v>-5.0624763417417097E-2</v>
      </c>
      <c r="L102">
        <f>[3]Sverige!X54</f>
        <v>9.065098913236716E-2</v>
      </c>
      <c r="M102">
        <f>[3]Sverige!Y54</f>
        <v>9.5888923657825448E-2</v>
      </c>
      <c r="N102">
        <f>[3]Sverige!Z54</f>
        <v>5.7229012435361958E-2</v>
      </c>
      <c r="O102">
        <f>[3]Sverige!AA54</f>
        <v>-1.0909427570440305E-2</v>
      </c>
      <c r="P102">
        <f>[3]Danmark!V22</f>
        <v>0.10208167500000001</v>
      </c>
      <c r="Q102">
        <f>[3]Danmark!W22</f>
        <v>6.4387299999999995E-2</v>
      </c>
      <c r="R102">
        <f>[3]Danmark!X22</f>
        <v>7.608355E-2</v>
      </c>
      <c r="S102">
        <f>[3]Danmark!Y22</f>
        <v>0.13650082499999999</v>
      </c>
      <c r="T102">
        <f>[3]Danmark!Z22</f>
        <v>0.13468740000000001</v>
      </c>
      <c r="U102">
        <f>[3]Danmark!AA22</f>
        <v>8.6089474999999999E-2</v>
      </c>
    </row>
    <row r="103" spans="2:21" x14ac:dyDescent="0.2">
      <c r="D103">
        <v>2003</v>
      </c>
      <c r="E103">
        <f>[3]Norge!T23</f>
        <v>0.15283854999999999</v>
      </c>
      <c r="F103">
        <f>[3]Norge!U23</f>
        <v>6.3166E-2</v>
      </c>
      <c r="G103">
        <f>[3]Norge!V23</f>
        <v>0.71813869999999991</v>
      </c>
      <c r="H103">
        <f>[3]Norge!W23</f>
        <v>6.3432199999999994E-2</v>
      </c>
      <c r="I103">
        <f>[3]Norge!X23</f>
        <v>8.7058800000000006E-2</v>
      </c>
      <c r="J103">
        <f>[3]Sverige!V55</f>
        <v>1.8960954178075085E-2</v>
      </c>
      <c r="K103">
        <f>[3]Sverige!W55</f>
        <v>-3.752217759445417E-2</v>
      </c>
      <c r="L103">
        <f>[3]Sverige!X55</f>
        <v>1.3323317160606807E-2</v>
      </c>
      <c r="M103">
        <f>[3]Sverige!Y55</f>
        <v>8.3693432557906719E-2</v>
      </c>
      <c r="N103">
        <f>[3]Sverige!Z55</f>
        <v>2.374296849828289E-3</v>
      </c>
      <c r="O103">
        <f>[3]Sverige!AA55</f>
        <v>-1.0879387839413973E-2</v>
      </c>
      <c r="P103">
        <f>[3]Danmark!V23</f>
        <v>6.5858075000000002E-2</v>
      </c>
      <c r="Q103">
        <f>[3]Danmark!W23</f>
        <v>6.0108624999999999E-2</v>
      </c>
      <c r="R103">
        <f>[3]Danmark!X23</f>
        <v>4.2454549999999994E-2</v>
      </c>
      <c r="S103">
        <f>[3]Danmark!Y23</f>
        <v>9.9668850000000003E-2</v>
      </c>
      <c r="T103">
        <f>[3]Danmark!Z23</f>
        <v>4.0209750000000002E-2</v>
      </c>
      <c r="U103">
        <f>[3]Danmark!AA23</f>
        <v>6.8773874999999998E-2</v>
      </c>
    </row>
    <row r="104" spans="2:21" x14ac:dyDescent="0.2">
      <c r="D104">
        <v>2004</v>
      </c>
      <c r="E104">
        <f>[3]Norge!T24</f>
        <v>0.11607134999999999</v>
      </c>
      <c r="F104">
        <f>[3]Norge!U24</f>
        <v>0.15239999999999998</v>
      </c>
      <c r="G104">
        <f>[3]Norge!V24</f>
        <v>-0.19275789999999993</v>
      </c>
      <c r="H104">
        <f>[3]Norge!W24</f>
        <v>0.14447979999999999</v>
      </c>
      <c r="I104">
        <f>[3]Norge!X24</f>
        <v>0.14531810000000001</v>
      </c>
      <c r="J104">
        <f>[3]Sverige!V56</f>
        <v>0.12577113857395075</v>
      </c>
      <c r="K104">
        <f>[3]Sverige!W56</f>
        <v>0.1363252936810761</v>
      </c>
      <c r="L104">
        <f>[3]Sverige!X56</f>
        <v>6.9468977617819283E-2</v>
      </c>
      <c r="M104">
        <f>[3]Sverige!Y56</f>
        <v>0.16510003510098051</v>
      </c>
      <c r="N104">
        <f>[3]Sverige!Z56</f>
        <v>5.9692056396611758E-2</v>
      </c>
      <c r="O104">
        <f>[3]Sverige!AA56</f>
        <v>0.13246792788243325</v>
      </c>
      <c r="P104">
        <f>[3]Danmark!V24</f>
        <v>6.9021200000000005E-2</v>
      </c>
      <c r="Q104">
        <f>[3]Danmark!W24</f>
        <v>4.458440000000001E-2</v>
      </c>
      <c r="R104">
        <f>[3]Danmark!X24</f>
        <v>8.0025349999999995E-2</v>
      </c>
      <c r="S104">
        <f>[3]Danmark!Y24</f>
        <v>0.115849075</v>
      </c>
      <c r="T104">
        <f>[3]Danmark!Z24</f>
        <v>8.6011974999999991E-2</v>
      </c>
      <c r="U104">
        <f>[3]Danmark!AA24</f>
        <v>6.5852975000000008E-2</v>
      </c>
    </row>
    <row r="105" spans="2:21" x14ac:dyDescent="0.2">
      <c r="D105">
        <v>2005</v>
      </c>
      <c r="E105">
        <f>[3]Norge!T25</f>
        <v>0.24224655</v>
      </c>
      <c r="F105">
        <f>[3]Norge!U25</f>
        <v>0.20599369999999995</v>
      </c>
      <c r="G105">
        <f>[3]Norge!V25</f>
        <v>0.28392174999999997</v>
      </c>
      <c r="H105">
        <f>[3]Norge!W25</f>
        <v>0.21155464999999998</v>
      </c>
      <c r="I105">
        <f>[3]Norge!X25</f>
        <v>0.21891625000000001</v>
      </c>
      <c r="J105">
        <f>[3]Sverige!V57</f>
        <v>0.30294511327138762</v>
      </c>
      <c r="K105">
        <f>[3]Sverige!W57</f>
        <v>0.22218859352270523</v>
      </c>
      <c r="L105">
        <f>[3]Sverige!X57</f>
        <v>0.26182808182079537</v>
      </c>
      <c r="M105">
        <f>[3]Sverige!Y57</f>
        <v>0.20219971096067782</v>
      </c>
      <c r="N105">
        <f>[3]Sverige!Z57</f>
        <v>0.25759924535806894</v>
      </c>
      <c r="O105">
        <f>[3]Sverige!AA57</f>
        <v>0.23298204193658803</v>
      </c>
      <c r="P105">
        <f>[3]Danmark!V25</f>
        <v>0.10639507499999999</v>
      </c>
      <c r="Q105">
        <f>[3]Danmark!W25</f>
        <v>0.13713892500000002</v>
      </c>
      <c r="R105">
        <f>[3]Danmark!X25</f>
        <v>4.598830000000001E-2</v>
      </c>
      <c r="S105">
        <f>[3]Danmark!Y25</f>
        <v>0.43665669999999995</v>
      </c>
      <c r="T105">
        <f>[3]Danmark!Z25</f>
        <v>9.1035425000000003E-2</v>
      </c>
      <c r="U105">
        <f>[3]Danmark!AA25</f>
        <v>0.20271007500000002</v>
      </c>
    </row>
    <row r="106" spans="2:21" x14ac:dyDescent="0.2">
      <c r="D106">
        <v>2006</v>
      </c>
      <c r="E106">
        <f>[3]Norge!T26</f>
        <v>0.14469660000000001</v>
      </c>
      <c r="F106">
        <f>[3]Norge!U26</f>
        <v>0.23954645000000002</v>
      </c>
      <c r="G106">
        <f>[3]Norge!V26</f>
        <v>0.2643045</v>
      </c>
      <c r="H106">
        <f>[3]Norge!W26</f>
        <v>0.20483440000000003</v>
      </c>
      <c r="I106">
        <f>[3]Norge!X26</f>
        <v>0.21013480000000001</v>
      </c>
      <c r="J106">
        <f>[3]Sverige!V58</f>
        <v>0.20419279596666703</v>
      </c>
      <c r="K106">
        <f>[3]Sverige!W58</f>
        <v>0.21144211783132791</v>
      </c>
      <c r="L106">
        <f>[3]Sverige!X58</f>
        <v>0.40893756871732767</v>
      </c>
      <c r="M106">
        <f>[3]Sverige!Y58</f>
        <v>0.18507388713235776</v>
      </c>
      <c r="N106">
        <f>[3]Sverige!Z58</f>
        <v>0.31814214190629952</v>
      </c>
      <c r="O106">
        <f>[3]Sverige!AA58</f>
        <v>0.2127419683192131</v>
      </c>
      <c r="P106">
        <f>[3]Danmark!V26</f>
        <v>0.15259335000000002</v>
      </c>
      <c r="Q106">
        <f>[3]Danmark!W26</f>
        <v>0.15986407499999999</v>
      </c>
      <c r="R106">
        <f>[3]Danmark!X26</f>
        <v>0.18591622499999999</v>
      </c>
      <c r="S106">
        <f>[3]Danmark!Y26</f>
        <v>0.18062007500000002</v>
      </c>
      <c r="T106">
        <f>[3]Danmark!Z26</f>
        <v>0.15107642499999999</v>
      </c>
      <c r="U106">
        <f>[3]Danmark!AA26</f>
        <v>0.16161577500000002</v>
      </c>
    </row>
    <row r="107" spans="2:21" x14ac:dyDescent="0.2">
      <c r="D107">
        <v>2007</v>
      </c>
      <c r="E107">
        <f>[3]Norge!T27</f>
        <v>0.20480159999999997</v>
      </c>
      <c r="F107">
        <f>[3]Norge!U27</f>
        <v>0.20212894999999997</v>
      </c>
      <c r="G107">
        <f>[3]Norge!V27</f>
        <v>-4.6186849999999981E-2</v>
      </c>
      <c r="H107">
        <f>[3]Norge!W27</f>
        <v>0.24438744999999995</v>
      </c>
      <c r="I107">
        <f>[3]Norge!X27</f>
        <v>0.1995509</v>
      </c>
      <c r="J107">
        <f>[3]Sverige!V59</f>
        <v>0.14893398946771499</v>
      </c>
      <c r="K107">
        <f>[3]Sverige!W59</f>
        <v>0.14133557633438448</v>
      </c>
      <c r="L107">
        <f>[3]Sverige!X59</f>
        <v>-2.0238220487345041E-2</v>
      </c>
      <c r="M107">
        <f>[3]Sverige!Y59</f>
        <v>4.7165523345396629E-2</v>
      </c>
      <c r="N107">
        <f>[3]Sverige!Z59</f>
        <v>2.1683430209549076E-2</v>
      </c>
      <c r="O107">
        <f>[3]Sverige!AA59</f>
        <v>0.12621268567237184</v>
      </c>
      <c r="P107">
        <f>[3]Danmark!V27</f>
        <v>0.12181855</v>
      </c>
      <c r="Q107">
        <f>[3]Danmark!W27</f>
        <v>9.6247374999999996E-2</v>
      </c>
      <c r="R107">
        <f>[3]Danmark!X27</f>
        <v>8.6130874999999996E-2</v>
      </c>
      <c r="S107">
        <f>[3]Danmark!Y27</f>
        <v>-1.4058624999999981E-2</v>
      </c>
      <c r="T107">
        <f>[3]Danmark!Z27</f>
        <v>0.12346680000000002</v>
      </c>
      <c r="U107">
        <f>[3]Danmark!AA27</f>
        <v>8.1511799999999995E-2</v>
      </c>
    </row>
    <row r="108" spans="2:21" x14ac:dyDescent="0.2">
      <c r="D108">
        <v>2008</v>
      </c>
      <c r="E108">
        <f>[3]Norge!T28</f>
        <v>-0.25419059999999999</v>
      </c>
      <c r="F108">
        <f>[3]Norge!U28</f>
        <v>-0.43885454999999995</v>
      </c>
      <c r="G108">
        <f>[3]Norge!V28</f>
        <v>-0.11455505000000002</v>
      </c>
      <c r="H108">
        <f>[3]Norge!W28</f>
        <v>-0.36623600000000001</v>
      </c>
      <c r="I108">
        <f>[3]Norge!X28</f>
        <v>-0.36437800000000004</v>
      </c>
      <c r="J108">
        <f>[3]Sverige!V60</f>
        <v>-0.3523678950857006</v>
      </c>
      <c r="K108">
        <f>[3]Sverige!W60</f>
        <v>-0.30518507652481819</v>
      </c>
      <c r="L108">
        <f>[3]Sverige!X60</f>
        <v>-0.19650817113923721</v>
      </c>
      <c r="M108">
        <f>[3]Sverige!Y60</f>
        <v>-0.2529266308002513</v>
      </c>
      <c r="N108">
        <f>[3]Sverige!Z60</f>
        <v>-0.26977259575120632</v>
      </c>
      <c r="O108">
        <f>[3]Sverige!AA60</f>
        <v>-0.30305403529530162</v>
      </c>
      <c r="P108">
        <f>[3]Danmark!V28</f>
        <v>5.8971050000000004E-2</v>
      </c>
      <c r="Q108">
        <f>[3]Danmark!W28</f>
        <v>1.959650000000001E-2</v>
      </c>
      <c r="R108">
        <f>[3]Danmark!X28</f>
        <v>2.8360375E-2</v>
      </c>
      <c r="S108">
        <f>[3]Danmark!Y28</f>
        <v>-8.964324999999998E-2</v>
      </c>
      <c r="T108">
        <f>[3]Danmark!Z28</f>
        <v>7.42926E-2</v>
      </c>
      <c r="U108">
        <f>[3]Danmark!AA28</f>
        <v>1.4662425000000007E-2</v>
      </c>
    </row>
    <row r="109" spans="2:21" x14ac:dyDescent="0.2">
      <c r="D109">
        <v>2009</v>
      </c>
      <c r="E109">
        <f>[3]Norge!T29</f>
        <v>0.11875679999999998</v>
      </c>
      <c r="F109">
        <f>[3]Norge!U29</f>
        <v>0.19176934999999998</v>
      </c>
      <c r="G109">
        <f>[3]Norge!V29</f>
        <v>0.19451459999999998</v>
      </c>
      <c r="H109">
        <f>[3]Norge!W29</f>
        <v>0.22201199999999996</v>
      </c>
      <c r="I109">
        <f>[3]Norge!X29</f>
        <v>0.17232705000000001</v>
      </c>
      <c r="J109">
        <f>[3]Sverige!V61</f>
        <v>7.5972613715776127E-2</v>
      </c>
      <c r="K109">
        <f>[3]Sverige!W61</f>
        <v>3.5116350291871531E-2</v>
      </c>
      <c r="L109">
        <f>[3]Sverige!X61</f>
        <v>-7.9847833603798046E-3</v>
      </c>
      <c r="M109">
        <f>[3]Sverige!Y61</f>
        <v>0.36497037418728656</v>
      </c>
      <c r="N109">
        <f>[3]Sverige!Z61</f>
        <v>5.9338596211154539E-2</v>
      </c>
      <c r="O109">
        <f>[3]Sverige!AA61</f>
        <v>7.4785100030298701E-2</v>
      </c>
      <c r="P109">
        <f>[3]Danmark!V29</f>
        <v>6.6046675000000013E-2</v>
      </c>
      <c r="Q109">
        <f>[3]Danmark!W29</f>
        <v>4.0521674999999993E-2</v>
      </c>
      <c r="R109">
        <f>[3]Danmark!X29</f>
        <v>1.989624999999999E-2</v>
      </c>
      <c r="S109">
        <f>[3]Danmark!Y29</f>
        <v>-1.1573E-2</v>
      </c>
      <c r="T109">
        <f>[3]Danmark!Z29</f>
        <v>1.9964300000000011E-2</v>
      </c>
      <c r="U109">
        <f>[3]Danmark!AA29</f>
        <v>3.9880449999999998E-2</v>
      </c>
    </row>
    <row r="110" spans="2:21" x14ac:dyDescent="0.2">
      <c r="D110">
        <v>2010</v>
      </c>
      <c r="E110">
        <f>[3]Norge!T30</f>
        <v>0.1093816</v>
      </c>
      <c r="F110">
        <f>[3]Norge!U30</f>
        <v>0.14623815000000001</v>
      </c>
      <c r="G110">
        <f>[3]Norge!V30</f>
        <v>0.12302749999999998</v>
      </c>
      <c r="H110">
        <f>[3]Norge!W30</f>
        <v>0.11528005</v>
      </c>
      <c r="I110">
        <f>[3]Norge!X30</f>
        <v>0.13230775</v>
      </c>
      <c r="J110">
        <f>[3]Sverige!V62</f>
        <v>0.2081753684403824</v>
      </c>
      <c r="K110">
        <f>[3]Sverige!W62</f>
        <v>0.27761697981906286</v>
      </c>
      <c r="L110">
        <f>[3]Sverige!X62</f>
        <v>0.11459380693686326</v>
      </c>
      <c r="M110">
        <f>[3]Sverige!Y62</f>
        <v>4.5232925385217913E-2</v>
      </c>
      <c r="N110">
        <f>[3]Sverige!Z62</f>
        <v>0.33403275853727832</v>
      </c>
      <c r="O110">
        <f>[3]Sverige!AA62</f>
        <v>0.24013502987249852</v>
      </c>
      <c r="P110">
        <f>[3]Danmark!V30</f>
        <v>4.2778925000000002E-2</v>
      </c>
      <c r="Q110">
        <f>[3]Danmark!W30</f>
        <v>6.7178025000000002E-2</v>
      </c>
      <c r="R110">
        <f>[3]Danmark!X30</f>
        <v>5.6764249999999995E-2</v>
      </c>
      <c r="S110">
        <f>[3]Danmark!Y30</f>
        <v>3.7311549999999992E-2</v>
      </c>
      <c r="T110">
        <f>[3]Danmark!Z30</f>
        <v>5.9783474999999996E-2</v>
      </c>
      <c r="U110">
        <f>[3]Danmark!AA30</f>
        <v>5.7529949999999996E-2</v>
      </c>
    </row>
    <row r="111" spans="2:21" x14ac:dyDescent="0.2">
      <c r="D111">
        <v>2011</v>
      </c>
      <c r="E111">
        <f>[3]Norge!T31</f>
        <v>4.190315E-2</v>
      </c>
      <c r="F111">
        <f>[3]Norge!U31</f>
        <v>9.1590400000000002E-2</v>
      </c>
      <c r="G111">
        <f>[3]Norge!V31</f>
        <v>-5.8212449999999999E-2</v>
      </c>
      <c r="H111">
        <f>[3]Norge!W31</f>
        <v>4.0194900000000006E-2</v>
      </c>
      <c r="I111">
        <f>[3]Norge!X31</f>
        <v>6.4222500000000002E-2</v>
      </c>
      <c r="J111">
        <f>[3]Sverige!V63</f>
        <v>0.13386775000541301</v>
      </c>
      <c r="K111">
        <f>[3]Sverige!W63</f>
        <v>9.9144094734290839E-2</v>
      </c>
      <c r="L111">
        <f>[3]Sverige!X63</f>
        <v>0.17666496992242581</v>
      </c>
      <c r="M111">
        <f>[3]Sverige!Y63</f>
        <v>4.6365646498682321E-2</v>
      </c>
      <c r="N111">
        <f>[3]Sverige!Z63</f>
        <v>1.4302857438143933E-2</v>
      </c>
      <c r="O111">
        <f>[3]Sverige!AA63</f>
        <v>9.828485571897741E-2</v>
      </c>
      <c r="P111">
        <f>[3]Danmark!V31</f>
        <v>6.6295449999999992E-2</v>
      </c>
      <c r="Q111">
        <f>[3]Danmark!W31</f>
        <v>4.2193974999999995E-2</v>
      </c>
      <c r="R111">
        <f>[3]Danmark!X31</f>
        <v>5.0605250000000011E-2</v>
      </c>
      <c r="S111">
        <f>[3]Danmark!Y31</f>
        <v>1.488045E-2</v>
      </c>
      <c r="T111">
        <f>[3]Danmark!Z31</f>
        <v>8.4544299999999989E-2</v>
      </c>
      <c r="U111">
        <f>[3]Danmark!AA31</f>
        <v>4.6545475000000003E-2</v>
      </c>
    </row>
    <row r="112" spans="2:21" x14ac:dyDescent="0.2">
      <c r="D112">
        <v>2012</v>
      </c>
      <c r="E112">
        <f>[3]Norge!T32</f>
        <v>1.4763550000000007E-2</v>
      </c>
      <c r="F112">
        <f>[3]Norge!U32</f>
        <v>8.1714999999999566E-4</v>
      </c>
      <c r="G112">
        <f>[3]Norge!V32</f>
        <v>4.6259000000000008E-2</v>
      </c>
      <c r="H112">
        <f>[3]Norge!W32</f>
        <v>1.3852549999999998E-2</v>
      </c>
      <c r="I112">
        <f>[3]Norge!X32</f>
        <v>9.6775499999999931E-3</v>
      </c>
      <c r="J112">
        <f>[3]Sverige!V64</f>
        <v>-1.2179069813380107E-2</v>
      </c>
      <c r="K112">
        <f>[3]Sverige!W64</f>
        <v>8.0469173215727274E-3</v>
      </c>
      <c r="L112">
        <f>[3]Sverige!X64</f>
        <v>-2.5049931320786645E-2</v>
      </c>
      <c r="M112">
        <f>[3]Sverige!Y64</f>
        <v>4.3822396329708385E-2</v>
      </c>
      <c r="N112">
        <f>[3]Sverige!Z64</f>
        <v>1.7545492896544945E-2</v>
      </c>
      <c r="O112">
        <f>[3]Sverige!AA64</f>
        <v>7.7443425947242572E-3</v>
      </c>
      <c r="P112">
        <f>[3]Danmark!V32</f>
        <v>4.4366000000000003E-2</v>
      </c>
      <c r="Q112">
        <f>[3]Danmark!W32</f>
        <v>2.79732E-2</v>
      </c>
      <c r="R112">
        <f>[3]Danmark!X32</f>
        <v>3.607275000000007E-3</v>
      </c>
      <c r="S112">
        <f>[3]Danmark!Y32</f>
        <v>7.7219174999999987E-2</v>
      </c>
      <c r="T112">
        <f>[3]Danmark!Z32</f>
        <v>4.3806224999999997E-2</v>
      </c>
      <c r="U112">
        <f>[3]Danmark!AA32</f>
        <v>3.6534899999999995E-2</v>
      </c>
    </row>
    <row r="114" spans="3:21" x14ac:dyDescent="0.2">
      <c r="D114" s="1" t="s">
        <v>14</v>
      </c>
      <c r="E114" s="1">
        <f t="shared" ref="E114:U114" si="12">AVERAGE(E101:E112)</f>
        <v>9.4880745833333335E-2</v>
      </c>
      <c r="F114" s="1">
        <f t="shared" si="12"/>
        <v>7.5207650000000001E-2</v>
      </c>
      <c r="G114" s="1">
        <f t="shared" si="12"/>
        <v>0.12184537999999998</v>
      </c>
      <c r="H114" s="1">
        <f t="shared" si="12"/>
        <v>7.3566479166666657E-2</v>
      </c>
      <c r="I114" s="1">
        <f t="shared" si="12"/>
        <v>8.0478141666666669E-2</v>
      </c>
      <c r="J114" s="1">
        <f t="shared" si="12"/>
        <v>7.4062402558209492E-2</v>
      </c>
      <c r="K114" s="1">
        <f t="shared" si="12"/>
        <v>3.7024453894395737E-2</v>
      </c>
      <c r="L114" s="1">
        <f t="shared" si="12"/>
        <v>6.21382562546407E-2</v>
      </c>
      <c r="M114" s="1">
        <f t="shared" si="12"/>
        <v>8.6527591201748744E-2</v>
      </c>
      <c r="N114" s="1">
        <f t="shared" si="12"/>
        <v>6.6241315973455575E-2</v>
      </c>
      <c r="O114" s="1">
        <f t="shared" si="12"/>
        <v>4.8845501933872736E-2</v>
      </c>
      <c r="P114" s="1">
        <f t="shared" si="12"/>
        <v>8.202739583333335E-2</v>
      </c>
      <c r="Q114" s="1">
        <f t="shared" si="12"/>
        <v>7.1978752083333347E-2</v>
      </c>
      <c r="R114" s="1">
        <f t="shared" si="12"/>
        <v>6.5286454166666674E-2</v>
      </c>
      <c r="S114" s="1">
        <f t="shared" si="12"/>
        <v>9.5287262500000011E-2</v>
      </c>
      <c r="T114" s="1">
        <f t="shared" si="12"/>
        <v>8.7826885416666667E-2</v>
      </c>
      <c r="U114" s="1">
        <f t="shared" si="12"/>
        <v>8.1294018750000016E-2</v>
      </c>
    </row>
    <row r="115" spans="3:21" x14ac:dyDescent="0.2">
      <c r="D115" s="1" t="s">
        <v>15</v>
      </c>
      <c r="E115" s="1">
        <f>VAR(E101:E112)</f>
        <v>1.579694872122521E-2</v>
      </c>
      <c r="F115" s="1">
        <f>VAR(F101:F112)</f>
        <v>3.3188012864663635E-2</v>
      </c>
      <c r="G115" s="1">
        <f>VAR(G102:G112)</f>
        <v>6.9848958599867297E-2</v>
      </c>
      <c r="H115" s="1">
        <f t="shared" ref="H115:U115" si="13">VAR(H101:H112)</f>
        <v>2.8006629951767024E-2</v>
      </c>
      <c r="I115" s="1">
        <f t="shared" si="13"/>
        <v>2.481388395787856E-2</v>
      </c>
      <c r="J115" s="1">
        <f t="shared" si="13"/>
        <v>2.7496340520075366E-2</v>
      </c>
      <c r="K115" s="1">
        <f t="shared" si="13"/>
        <v>3.5244442546789302E-2</v>
      </c>
      <c r="L115" s="1">
        <f t="shared" si="13"/>
        <v>2.7848840032906309E-2</v>
      </c>
      <c r="M115" s="1">
        <f t="shared" si="13"/>
        <v>2.1309459324232428E-2</v>
      </c>
      <c r="N115" s="1">
        <f t="shared" si="13"/>
        <v>2.8780951576253922E-2</v>
      </c>
      <c r="O115" s="1">
        <f t="shared" si="13"/>
        <v>2.8672328850867054E-2</v>
      </c>
      <c r="P115" s="1">
        <f t="shared" si="13"/>
        <v>1.092696479008501E-3</v>
      </c>
      <c r="Q115" s="1">
        <f t="shared" si="13"/>
        <v>1.9190875251731175E-3</v>
      </c>
      <c r="R115" s="1">
        <f t="shared" si="13"/>
        <v>2.3200661354774803E-3</v>
      </c>
      <c r="S115" s="1">
        <f t="shared" si="13"/>
        <v>1.7988443253629263E-2</v>
      </c>
      <c r="T115" s="1">
        <f t="shared" si="13"/>
        <v>1.8677202224032343E-3</v>
      </c>
      <c r="U115" s="1">
        <f t="shared" si="13"/>
        <v>2.9636453268279644E-3</v>
      </c>
    </row>
    <row r="116" spans="3:21" x14ac:dyDescent="0.2">
      <c r="D116" s="1" t="s">
        <v>16</v>
      </c>
      <c r="E116" s="1">
        <f>STDEV(E101:E112)</f>
        <v>0.12568591297844484</v>
      </c>
      <c r="F116" s="1">
        <f t="shared" ref="F116:U116" si="14">STDEV(F101:F112)</f>
        <v>0.18217577463719933</v>
      </c>
      <c r="G116" s="1">
        <f t="shared" si="14"/>
        <v>0.26428953554741302</v>
      </c>
      <c r="H116" s="1">
        <f t="shared" si="14"/>
        <v>0.16735181490431175</v>
      </c>
      <c r="I116" s="1">
        <f t="shared" si="14"/>
        <v>0.15752423292267942</v>
      </c>
      <c r="J116" s="1">
        <f t="shared" si="14"/>
        <v>0.16582020540354955</v>
      </c>
      <c r="K116" s="1">
        <f t="shared" si="14"/>
        <v>0.18773503281697132</v>
      </c>
      <c r="L116" s="1">
        <f t="shared" si="14"/>
        <v>0.16687971726038581</v>
      </c>
      <c r="M116" s="1">
        <f t="shared" si="14"/>
        <v>0.14597759870689897</v>
      </c>
      <c r="N116" s="1">
        <f t="shared" si="14"/>
        <v>0.16964949624521117</v>
      </c>
      <c r="O116" s="1">
        <f t="shared" si="14"/>
        <v>0.16932905495179218</v>
      </c>
      <c r="P116" s="1">
        <f t="shared" si="14"/>
        <v>3.305595981072855E-2</v>
      </c>
      <c r="Q116" s="1">
        <f t="shared" si="14"/>
        <v>4.3807391216244745E-2</v>
      </c>
      <c r="R116" s="1">
        <f t="shared" si="14"/>
        <v>4.816706484183441E-2</v>
      </c>
      <c r="S116" s="1">
        <f t="shared" si="14"/>
        <v>0.13412100228386778</v>
      </c>
      <c r="T116" s="1">
        <f t="shared" si="14"/>
        <v>4.3217128807953385E-2</v>
      </c>
      <c r="U116" s="1">
        <f t="shared" si="14"/>
        <v>5.4439372946682295E-2</v>
      </c>
    </row>
    <row r="117" spans="3:21" x14ac:dyDescent="0.2">
      <c r="D117" s="1" t="s">
        <v>17</v>
      </c>
      <c r="E117" s="1">
        <f>COVAR(E102:E112,E101:E111)</f>
        <v>-2.0574106980283248E-3</v>
      </c>
      <c r="F117" s="1">
        <f t="shared" ref="F117" si="15">COVAR(F102:F112,F101:F111)</f>
        <v>-5.8166035545495426E-3</v>
      </c>
      <c r="G117" s="1">
        <f>COVAR(G104:G112,G103:G111)</f>
        <v>-2.2044363010754159E-2</v>
      </c>
      <c r="H117" s="1">
        <f t="shared" ref="H117:T117" si="16">COVAR(H102:H112,H101:H111)</f>
        <v>-7.2328316503753286E-3</v>
      </c>
      <c r="I117" s="1">
        <f t="shared" si="16"/>
        <v>-4.1894972824071701E-3</v>
      </c>
      <c r="J117" s="1">
        <f t="shared" si="16"/>
        <v>1.7777251735508501E-3</v>
      </c>
      <c r="K117" s="1">
        <f t="shared" si="16"/>
        <v>6.7052944916051981E-3</v>
      </c>
      <c r="L117" s="1">
        <f t="shared" si="16"/>
        <v>5.8926323209537107E-3</v>
      </c>
      <c r="M117" s="1">
        <f t="shared" si="16"/>
        <v>-6.7193145813575607E-3</v>
      </c>
      <c r="N117" s="1">
        <f t="shared" si="16"/>
        <v>3.7673851496092688E-3</v>
      </c>
      <c r="O117" s="1">
        <f t="shared" si="16"/>
        <v>4.3282026339117197E-3</v>
      </c>
      <c r="P117" s="1">
        <f t="shared" si="16"/>
        <v>5.0248652063432343E-4</v>
      </c>
      <c r="Q117" s="1">
        <f t="shared" si="16"/>
        <v>7.5965288625621391E-4</v>
      </c>
      <c r="R117" s="1">
        <f t="shared" si="16"/>
        <v>2.1246464618364681E-4</v>
      </c>
      <c r="S117" s="1">
        <f t="shared" si="16"/>
        <v>7.4687197786120407E-3</v>
      </c>
      <c r="T117" s="1">
        <f t="shared" si="16"/>
        <v>5.2657667588203519E-4</v>
      </c>
      <c r="U117" s="1">
        <f>COVAR(U102:U112,U101:U111)</f>
        <v>1.3115317039932802E-3</v>
      </c>
    </row>
    <row r="118" spans="3:21" x14ac:dyDescent="0.2">
      <c r="D118" s="1" t="s">
        <v>18</v>
      </c>
      <c r="E118" s="2">
        <f>CORREL(E101:E111,E102:E112)</f>
        <v>-0.13310904732308343</v>
      </c>
      <c r="F118" s="2">
        <f t="shared" ref="F118" si="17">CORREL(F101:F111,F102:F112)</f>
        <v>-0.17673119588850944</v>
      </c>
      <c r="G118" s="2">
        <f>CORREL(G103:G111,G104:G112)</f>
        <v>-0.52039902523985171</v>
      </c>
      <c r="H118" s="2">
        <f t="shared" ref="H118:T118" si="18">CORREL(H101:H111,H102:H112)</f>
        <v>-0.2666100365487547</v>
      </c>
      <c r="I118" s="2">
        <f t="shared" si="18"/>
        <v>-0.17056368037269315</v>
      </c>
      <c r="J118" s="2">
        <f t="shared" si="18"/>
        <v>6.6864416271225829E-2</v>
      </c>
      <c r="K118" s="2">
        <f t="shared" si="18"/>
        <v>0.22890449431577492</v>
      </c>
      <c r="L118" s="2">
        <f t="shared" si="18"/>
        <v>0.23206927006641004</v>
      </c>
      <c r="M118" s="2">
        <f t="shared" si="18"/>
        <v>-0.32087067973336014</v>
      </c>
      <c r="N118" s="2">
        <f t="shared" si="18"/>
        <v>0.13636455349838461</v>
      </c>
      <c r="O118" s="2">
        <f t="shared" si="18"/>
        <v>0.17362186032827315</v>
      </c>
      <c r="P118" s="2">
        <f t="shared" si="18"/>
        <v>0.49348940766138677</v>
      </c>
      <c r="Q118" s="2">
        <f t="shared" si="18"/>
        <v>0.42874768696123511</v>
      </c>
      <c r="R118" s="2">
        <f t="shared" si="18"/>
        <v>0.10414030841194116</v>
      </c>
      <c r="S118" s="2">
        <f t="shared" si="18"/>
        <v>0.42045393040721973</v>
      </c>
      <c r="T118" s="2">
        <f t="shared" si="18"/>
        <v>0.32748749100302066</v>
      </c>
      <c r="U118" s="2">
        <f>CORREL(U101:U111,U102:U112)</f>
        <v>0.46649650138675663</v>
      </c>
    </row>
    <row r="119" spans="3:21" x14ac:dyDescent="0.2">
      <c r="D119" s="1" t="s">
        <v>19</v>
      </c>
      <c r="E119" s="2">
        <f>CORREL(E101:E110,E103:E112)</f>
        <v>3.7396689956038724E-2</v>
      </c>
      <c r="F119" s="2">
        <f t="shared" ref="F119" si="19">CORREL(F101:F110,F103:F112)</f>
        <v>-0.25296322705938401</v>
      </c>
      <c r="G119" s="2">
        <f>CORREL(G103:G110,G105:G112)</f>
        <v>-8.3268551741373723E-2</v>
      </c>
      <c r="H119" s="2">
        <f t="shared" ref="H119:T119" si="20">CORREL(H101:H110,H103:H112)</f>
        <v>-0.10050264001842492</v>
      </c>
      <c r="I119" s="2">
        <f t="shared" si="20"/>
        <v>-0.20190525939201384</v>
      </c>
      <c r="J119" s="2">
        <f t="shared" si="20"/>
        <v>-0.37061092328928241</v>
      </c>
      <c r="K119" s="2">
        <f t="shared" si="20"/>
        <v>-0.35055383483356378</v>
      </c>
      <c r="L119" s="2">
        <f t="shared" si="20"/>
        <v>-0.45072529990144244</v>
      </c>
      <c r="M119" s="2">
        <f t="shared" si="20"/>
        <v>-0.1593913992560286</v>
      </c>
      <c r="N119" s="2">
        <f t="shared" si="20"/>
        <v>-0.66805680196759343</v>
      </c>
      <c r="O119" s="2">
        <f t="shared" si="20"/>
        <v>-0.378053113844037</v>
      </c>
      <c r="P119" s="2">
        <f t="shared" si="20"/>
        <v>-1.7659912536649336E-2</v>
      </c>
      <c r="Q119" s="2">
        <f t="shared" si="20"/>
        <v>-0.29530939325753397</v>
      </c>
      <c r="R119" s="2">
        <f t="shared" si="20"/>
        <v>-0.11221410513406972</v>
      </c>
      <c r="S119" s="2">
        <f t="shared" si="20"/>
        <v>-8.2091604289599787E-2</v>
      </c>
      <c r="T119" s="2">
        <f t="shared" si="20"/>
        <v>-0.24376112409601211</v>
      </c>
      <c r="U119" s="2">
        <f>CORREL(U101:U110,U103:U112)</f>
        <v>-0.13959231511862244</v>
      </c>
    </row>
    <row r="121" spans="3:21" ht="17" thickBot="1" x14ac:dyDescent="0.25">
      <c r="E121" s="86" t="s">
        <v>0</v>
      </c>
      <c r="F121" s="86"/>
      <c r="G121" s="86"/>
      <c r="H121" s="86"/>
      <c r="I121" s="86"/>
      <c r="J121" s="86" t="s">
        <v>61</v>
      </c>
      <c r="K121" s="86"/>
      <c r="L121" s="86"/>
      <c r="M121" s="86"/>
      <c r="N121" s="86"/>
      <c r="O121" s="86"/>
      <c r="P121" s="86" t="s">
        <v>62</v>
      </c>
      <c r="Q121" s="86"/>
      <c r="R121" s="86"/>
      <c r="S121" s="86"/>
      <c r="T121" s="86"/>
      <c r="U121" s="86"/>
    </row>
    <row r="122" spans="3:21" x14ac:dyDescent="0.2">
      <c r="D122" s="3"/>
      <c r="E122" s="3" t="s">
        <v>3</v>
      </c>
      <c r="F122" s="3" t="s">
        <v>4</v>
      </c>
      <c r="G122" s="3" t="s">
        <v>5</v>
      </c>
      <c r="H122" s="3" t="s">
        <v>6</v>
      </c>
      <c r="I122" s="3" t="s">
        <v>7</v>
      </c>
      <c r="J122" s="3" t="s">
        <v>3</v>
      </c>
      <c r="K122" s="3" t="s">
        <v>4</v>
      </c>
      <c r="L122" s="3" t="s">
        <v>5</v>
      </c>
      <c r="M122" s="3" t="s">
        <v>82</v>
      </c>
      <c r="N122" s="3" t="s">
        <v>6</v>
      </c>
      <c r="O122" s="3" t="s">
        <v>7</v>
      </c>
      <c r="P122" s="3" t="s">
        <v>3</v>
      </c>
      <c r="Q122" s="3" t="s">
        <v>4</v>
      </c>
      <c r="R122" s="3" t="s">
        <v>5</v>
      </c>
      <c r="S122" s="3" t="s">
        <v>82</v>
      </c>
      <c r="T122" s="3" t="s">
        <v>6</v>
      </c>
      <c r="U122" s="3" t="s">
        <v>7</v>
      </c>
    </row>
    <row r="123" spans="3:21" x14ac:dyDescent="0.2">
      <c r="C123" s="87" t="s">
        <v>0</v>
      </c>
      <c r="D123" s="4" t="s">
        <v>3</v>
      </c>
      <c r="E123" s="5">
        <v>1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4"/>
      <c r="U123" s="4"/>
    </row>
    <row r="124" spans="3:21" x14ac:dyDescent="0.2">
      <c r="C124" s="87"/>
      <c r="D124" s="4" t="s">
        <v>4</v>
      </c>
      <c r="E124" s="5">
        <v>0.90069498554280247</v>
      </c>
      <c r="F124" s="5">
        <v>1</v>
      </c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4"/>
      <c r="U124" s="4"/>
    </row>
    <row r="125" spans="3:21" x14ac:dyDescent="0.2">
      <c r="C125" s="87"/>
      <c r="D125" s="4" t="s">
        <v>5</v>
      </c>
      <c r="E125" s="5">
        <v>0.42706325581133647</v>
      </c>
      <c r="F125" s="5">
        <v>0.26407552615867752</v>
      </c>
      <c r="G125" s="5">
        <v>1</v>
      </c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</row>
    <row r="126" spans="3:21" x14ac:dyDescent="0.2">
      <c r="C126" s="87"/>
      <c r="D126" s="4" t="s">
        <v>6</v>
      </c>
      <c r="E126" s="5">
        <v>0.89448208775457538</v>
      </c>
      <c r="F126" s="5">
        <v>0.95841046120379114</v>
      </c>
      <c r="G126" s="5">
        <v>0.25609178238999325</v>
      </c>
      <c r="H126" s="5">
        <v>1</v>
      </c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</row>
    <row r="127" spans="3:21" x14ac:dyDescent="0.2">
      <c r="C127" s="87"/>
      <c r="D127" s="4" t="s">
        <v>7</v>
      </c>
      <c r="E127" s="5">
        <v>0.93625565366170527</v>
      </c>
      <c r="F127" s="5">
        <v>0.99488018625755725</v>
      </c>
      <c r="G127" s="5">
        <v>0.30345795467462472</v>
      </c>
      <c r="H127" s="5">
        <v>0.96703077479289901</v>
      </c>
      <c r="I127" s="5">
        <v>1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</row>
    <row r="128" spans="3:21" x14ac:dyDescent="0.2">
      <c r="C128" s="87" t="s">
        <v>61</v>
      </c>
      <c r="D128" s="4" t="s">
        <v>3</v>
      </c>
      <c r="E128" s="5">
        <v>0.86625050733955888</v>
      </c>
      <c r="F128" s="5">
        <v>0.91169652371315024</v>
      </c>
      <c r="G128" s="5">
        <v>0.21114428140926883</v>
      </c>
      <c r="H128" s="5">
        <v>0.90021871248651586</v>
      </c>
      <c r="I128" s="5">
        <v>0.91722298337578323</v>
      </c>
      <c r="J128" s="5">
        <v>1</v>
      </c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</row>
    <row r="129" spans="3:21" x14ac:dyDescent="0.2">
      <c r="C129" s="87"/>
      <c r="D129" s="4" t="s">
        <v>4</v>
      </c>
      <c r="E129" s="5">
        <v>0.60650531996185308</v>
      </c>
      <c r="F129" s="5">
        <v>0.74604235434952559</v>
      </c>
      <c r="G129" s="5">
        <v>8.0769220939259728E-2</v>
      </c>
      <c r="H129" s="5">
        <v>0.80035342397597309</v>
      </c>
      <c r="I129" s="5">
        <v>0.73755667567515604</v>
      </c>
      <c r="J129" s="5">
        <v>0.88190577198835785</v>
      </c>
      <c r="K129" s="5">
        <v>1</v>
      </c>
      <c r="L129" s="5"/>
      <c r="M129" s="5"/>
      <c r="N129" s="5"/>
      <c r="O129" s="5"/>
      <c r="P129" s="5"/>
      <c r="Q129" s="5"/>
      <c r="R129" s="5"/>
      <c r="S129" s="5"/>
      <c r="T129" s="5"/>
      <c r="U129" s="5"/>
    </row>
    <row r="130" spans="3:21" x14ac:dyDescent="0.2">
      <c r="C130" s="87"/>
      <c r="D130" s="4" t="s">
        <v>5</v>
      </c>
      <c r="E130" s="5">
        <v>0.53124645182103714</v>
      </c>
      <c r="F130" s="5">
        <v>0.62347852747524868</v>
      </c>
      <c r="G130" s="5">
        <v>0.26023151075774059</v>
      </c>
      <c r="H130" s="5">
        <v>0.61803341568115944</v>
      </c>
      <c r="I130" s="5">
        <v>0.61559727433218026</v>
      </c>
      <c r="J130" s="5">
        <v>0.79017240313069737</v>
      </c>
      <c r="K130" s="5">
        <v>0.77924233889564798</v>
      </c>
      <c r="L130" s="5">
        <v>1</v>
      </c>
      <c r="M130" s="5"/>
      <c r="N130" s="5"/>
      <c r="O130" s="5"/>
      <c r="P130" s="5"/>
      <c r="Q130" s="5"/>
      <c r="R130" s="5"/>
      <c r="S130" s="5"/>
      <c r="T130" s="5"/>
      <c r="U130" s="5"/>
    </row>
    <row r="131" spans="3:21" x14ac:dyDescent="0.2">
      <c r="C131" s="87"/>
      <c r="D131" s="4" t="s">
        <v>82</v>
      </c>
      <c r="E131" s="5">
        <v>0.73810824402783437</v>
      </c>
      <c r="F131" s="5">
        <v>0.81781090259264988</v>
      </c>
      <c r="G131" s="5">
        <v>0.32781496961098083</v>
      </c>
      <c r="H131" s="5">
        <v>0.85494654697384076</v>
      </c>
      <c r="I131" s="5">
        <v>0.82235425776194582</v>
      </c>
      <c r="J131" s="5">
        <v>0.71100094597623786</v>
      </c>
      <c r="K131" s="5">
        <v>0.56570558611043165</v>
      </c>
      <c r="L131" s="5">
        <v>0.52974431072248795</v>
      </c>
      <c r="M131" s="5">
        <v>1</v>
      </c>
      <c r="N131" s="5"/>
      <c r="O131" s="5"/>
      <c r="P131" s="5"/>
      <c r="Q131" s="5"/>
      <c r="R131" s="5"/>
      <c r="S131" s="5"/>
      <c r="T131" s="5"/>
      <c r="U131" s="5"/>
    </row>
    <row r="132" spans="3:21" x14ac:dyDescent="0.2">
      <c r="C132" s="87"/>
      <c r="D132" s="4" t="s">
        <v>6</v>
      </c>
      <c r="E132" s="5">
        <v>0.66824795257587377</v>
      </c>
      <c r="F132" s="5">
        <v>0.75388090328247159</v>
      </c>
      <c r="G132" s="5">
        <v>0.30310497339583908</v>
      </c>
      <c r="H132" s="5">
        <v>0.74288514249689208</v>
      </c>
      <c r="I132" s="5">
        <v>0.75378782640430675</v>
      </c>
      <c r="J132" s="5">
        <v>0.87850609196464902</v>
      </c>
      <c r="K132" s="5">
        <v>0.86997996395890265</v>
      </c>
      <c r="L132" s="5">
        <v>0.83790404401023744</v>
      </c>
      <c r="M132" s="5">
        <v>0.60311119231420485</v>
      </c>
      <c r="N132" s="5">
        <v>1</v>
      </c>
      <c r="O132" s="5"/>
      <c r="P132" s="5"/>
      <c r="Q132" s="5"/>
      <c r="R132" s="5"/>
      <c r="S132" s="5"/>
      <c r="T132" s="5"/>
      <c r="U132" s="5"/>
    </row>
    <row r="133" spans="3:21" x14ac:dyDescent="0.2">
      <c r="C133" s="87"/>
      <c r="D133" s="4" t="s">
        <v>7</v>
      </c>
      <c r="E133" s="5">
        <v>0.69113439399809506</v>
      </c>
      <c r="F133" s="5">
        <v>0.81480726539505</v>
      </c>
      <c r="G133" s="5">
        <v>0.14839391797186455</v>
      </c>
      <c r="H133" s="5">
        <v>0.85879471888340486</v>
      </c>
      <c r="I133" s="5">
        <v>0.80966761771156159</v>
      </c>
      <c r="J133" s="5">
        <v>0.93024225195498922</v>
      </c>
      <c r="K133" s="5">
        <v>0.99064561795137041</v>
      </c>
      <c r="L133" s="5">
        <v>0.80712448621202137</v>
      </c>
      <c r="M133" s="5">
        <v>0.65698514304327271</v>
      </c>
      <c r="N133" s="5">
        <v>0.89715910412271405</v>
      </c>
      <c r="O133" s="5">
        <v>1</v>
      </c>
      <c r="P133" s="5"/>
      <c r="Q133" s="5"/>
      <c r="R133" s="5"/>
      <c r="S133" s="5"/>
      <c r="T133" s="5"/>
      <c r="U133" s="5"/>
    </row>
    <row r="134" spans="3:21" x14ac:dyDescent="0.2">
      <c r="C134" s="87" t="s">
        <v>62</v>
      </c>
      <c r="D134" s="4" t="s">
        <v>3</v>
      </c>
      <c r="E134" s="5">
        <v>0.64402078498647819</v>
      </c>
      <c r="F134" s="5">
        <v>0.63801002393306605</v>
      </c>
      <c r="G134" s="5">
        <v>0.18176425769848453</v>
      </c>
      <c r="H134" s="5">
        <v>0.61938230016247098</v>
      </c>
      <c r="I134" s="5">
        <v>0.64847731769030725</v>
      </c>
      <c r="J134" s="5">
        <v>0.67221050075849831</v>
      </c>
      <c r="K134" s="5">
        <v>0.46622297511986166</v>
      </c>
      <c r="L134" s="5">
        <v>0.78961054647886231</v>
      </c>
      <c r="M134" s="5">
        <v>0.52644521515845522</v>
      </c>
      <c r="N134" s="5">
        <v>0.60195547563006169</v>
      </c>
      <c r="O134" s="5">
        <v>0.53631310345033556</v>
      </c>
      <c r="P134" s="5">
        <v>1</v>
      </c>
      <c r="Q134" s="5"/>
      <c r="R134" s="5"/>
      <c r="S134" s="5"/>
      <c r="T134" s="5"/>
      <c r="U134" s="5"/>
    </row>
    <row r="135" spans="3:21" x14ac:dyDescent="0.2">
      <c r="C135" s="87"/>
      <c r="D135" s="4" t="s">
        <v>4</v>
      </c>
      <c r="E135" s="5">
        <v>0.69961768282595049</v>
      </c>
      <c r="F135" s="5">
        <v>0.69659710228521898</v>
      </c>
      <c r="G135" s="5">
        <v>0.43937402941421361</v>
      </c>
      <c r="H135" s="5">
        <v>0.62333190983133613</v>
      </c>
      <c r="I135" s="5">
        <v>0.71491908016481964</v>
      </c>
      <c r="J135" s="5">
        <v>0.76039908775062037</v>
      </c>
      <c r="K135" s="5">
        <v>0.56578620049304607</v>
      </c>
      <c r="L135" s="5">
        <v>0.75531145162004865</v>
      </c>
      <c r="M135" s="5">
        <v>0.53116318810257601</v>
      </c>
      <c r="N135" s="5">
        <v>0.79991276655832599</v>
      </c>
      <c r="O135" s="5">
        <v>0.6308791311206764</v>
      </c>
      <c r="P135" s="5">
        <v>0.77891835105055174</v>
      </c>
      <c r="Q135" s="5">
        <v>1</v>
      </c>
      <c r="R135" s="5"/>
      <c r="S135" s="5"/>
      <c r="T135" s="5"/>
      <c r="U135" s="5"/>
    </row>
    <row r="136" spans="3:21" x14ac:dyDescent="0.2">
      <c r="C136" s="87"/>
      <c r="D136" s="4" t="s">
        <v>5</v>
      </c>
      <c r="E136" s="5">
        <v>0.36512231285379421</v>
      </c>
      <c r="F136" s="5">
        <v>0.50047270669366595</v>
      </c>
      <c r="G136" s="5">
        <v>4.5920416314045087E-2</v>
      </c>
      <c r="H136" s="5">
        <v>0.38972634152444824</v>
      </c>
      <c r="I136" s="5">
        <v>0.47444325003368609</v>
      </c>
      <c r="J136" s="5">
        <v>0.46628171016638953</v>
      </c>
      <c r="K136" s="5">
        <v>0.37696467480716084</v>
      </c>
      <c r="L136" s="5">
        <v>0.661828261818448</v>
      </c>
      <c r="M136" s="5">
        <v>0.29890086500776952</v>
      </c>
      <c r="N136" s="5">
        <v>0.58491579743860289</v>
      </c>
      <c r="O136" s="5">
        <v>0.41210025029973407</v>
      </c>
      <c r="P136" s="5">
        <v>0.74809710370445126</v>
      </c>
      <c r="Q136" s="5">
        <v>0.60669906515308258</v>
      </c>
      <c r="R136" s="5">
        <v>1</v>
      </c>
      <c r="S136" s="5"/>
      <c r="T136" s="5"/>
      <c r="U136" s="5"/>
    </row>
    <row r="137" spans="3:21" x14ac:dyDescent="0.2">
      <c r="C137" s="87"/>
      <c r="D137" s="4" t="s">
        <v>82</v>
      </c>
      <c r="E137" s="5">
        <v>0.47690932757887805</v>
      </c>
      <c r="F137" s="5">
        <v>0.34100124481376071</v>
      </c>
      <c r="G137" s="5">
        <v>0.31570485945298465</v>
      </c>
      <c r="H137" s="5">
        <v>0.2827326300526638</v>
      </c>
      <c r="I137" s="5">
        <v>0.38207984308883969</v>
      </c>
      <c r="J137" s="5">
        <v>0.48335718924101173</v>
      </c>
      <c r="K137" s="5">
        <v>0.23352310586648356</v>
      </c>
      <c r="L137" s="5">
        <v>0.36173635219644168</v>
      </c>
      <c r="M137" s="5">
        <v>0.40235722374180311</v>
      </c>
      <c r="N137" s="5">
        <v>0.43033320574572342</v>
      </c>
      <c r="O137" s="5">
        <v>0.30500641699520264</v>
      </c>
      <c r="P137" s="5">
        <v>0.30386403666451195</v>
      </c>
      <c r="Q137" s="5">
        <v>0.64463656344034503</v>
      </c>
      <c r="R137" s="5">
        <v>1.0814218202336949E-3</v>
      </c>
      <c r="S137" s="5">
        <v>1</v>
      </c>
      <c r="T137" s="5"/>
      <c r="U137" s="5"/>
    </row>
    <row r="138" spans="3:21" x14ac:dyDescent="0.2">
      <c r="C138" s="87"/>
      <c r="D138" s="4" t="s">
        <v>6</v>
      </c>
      <c r="E138" s="5">
        <v>0.25635252925922608</v>
      </c>
      <c r="F138" s="5">
        <v>0.26064624985921209</v>
      </c>
      <c r="G138" s="5">
        <v>-0.34299639008205279</v>
      </c>
      <c r="H138" s="5">
        <v>0.12460990223561134</v>
      </c>
      <c r="I138" s="5">
        <v>0.24921409442223122</v>
      </c>
      <c r="J138" s="5">
        <v>0.33219367892279728</v>
      </c>
      <c r="K138" s="5">
        <v>0.1267588524228502</v>
      </c>
      <c r="L138" s="5">
        <v>0.4140657421311339</v>
      </c>
      <c r="M138" s="5">
        <v>-5.5705490419636343E-2</v>
      </c>
      <c r="N138" s="5">
        <v>0.30136205076859218</v>
      </c>
      <c r="O138" s="5">
        <v>0.15413160851182459</v>
      </c>
      <c r="P138" s="5">
        <v>0.6661646082984225</v>
      </c>
      <c r="Q138" s="5">
        <v>0.46429929322894742</v>
      </c>
      <c r="R138" s="5">
        <v>0.75817442529235135</v>
      </c>
      <c r="S138" s="5">
        <v>0.13135069393044302</v>
      </c>
      <c r="T138" s="5">
        <v>1</v>
      </c>
      <c r="U138" s="5"/>
    </row>
    <row r="139" spans="3:21" ht="17" thickBot="1" x14ac:dyDescent="0.25">
      <c r="C139" s="87"/>
      <c r="D139" s="6" t="s">
        <v>7</v>
      </c>
      <c r="E139" s="5">
        <v>0.64943081446823692</v>
      </c>
      <c r="F139" s="5">
        <v>0.56546282163644424</v>
      </c>
      <c r="G139" s="5">
        <v>0.37665531983838096</v>
      </c>
      <c r="H139" s="5">
        <v>0.50014215387893357</v>
      </c>
      <c r="I139" s="5">
        <v>0.59948755261353492</v>
      </c>
      <c r="J139" s="5">
        <v>0.68909436254424405</v>
      </c>
      <c r="K139" s="5">
        <v>0.43588526120052734</v>
      </c>
      <c r="L139" s="5">
        <v>0.63218862737779213</v>
      </c>
      <c r="M139" s="5">
        <v>0.50814861453914928</v>
      </c>
      <c r="N139" s="5">
        <v>0.65467188395667031</v>
      </c>
      <c r="O139" s="5">
        <v>0.51186025475827945</v>
      </c>
      <c r="P139" s="5">
        <v>0.64172258246501324</v>
      </c>
      <c r="Q139" s="5">
        <v>0.90913604286273486</v>
      </c>
      <c r="R139" s="5">
        <v>0.34729967085055813</v>
      </c>
      <c r="S139" s="5">
        <v>0.89321928634217096</v>
      </c>
      <c r="T139" s="5">
        <v>0.36899599519854581</v>
      </c>
      <c r="U139" s="5">
        <v>1</v>
      </c>
    </row>
    <row r="141" spans="3:21" x14ac:dyDescent="0.2">
      <c r="D141" s="1" t="s">
        <v>20</v>
      </c>
      <c r="E141" s="1"/>
      <c r="F141" s="1">
        <f>COUNT(E123:U139)</f>
        <v>153</v>
      </c>
    </row>
    <row r="142" spans="3:21" x14ac:dyDescent="0.2">
      <c r="D142" s="1" t="s">
        <v>21</v>
      </c>
      <c r="E142" s="1"/>
      <c r="F142" s="1">
        <f>F141-F143-F144</f>
        <v>49</v>
      </c>
    </row>
    <row r="143" spans="3:21" x14ac:dyDescent="0.2">
      <c r="D143" s="1" t="s">
        <v>22</v>
      </c>
      <c r="E143" s="1"/>
      <c r="F143" s="1">
        <f>COUNTIF(E123:U139,"&gt;0,5")</f>
        <v>102</v>
      </c>
    </row>
    <row r="144" spans="3:21" x14ac:dyDescent="0.2">
      <c r="D144" s="1" t="s">
        <v>23</v>
      </c>
      <c r="E144" s="1"/>
      <c r="F144" s="1">
        <f>COUNTIF(E123:U139,"&lt;0")</f>
        <v>2</v>
      </c>
    </row>
  </sheetData>
  <mergeCells count="27">
    <mergeCell ref="C123:C127"/>
    <mergeCell ref="C128:C133"/>
    <mergeCell ref="C134:C139"/>
    <mergeCell ref="E99:I99"/>
    <mergeCell ref="J99:O99"/>
    <mergeCell ref="P99:U99"/>
    <mergeCell ref="E121:I121"/>
    <mergeCell ref="J121:O121"/>
    <mergeCell ref="P121:U121"/>
    <mergeCell ref="E73:I73"/>
    <mergeCell ref="J73:O73"/>
    <mergeCell ref="P73:U73"/>
    <mergeCell ref="C75:C79"/>
    <mergeCell ref="C80:C85"/>
    <mergeCell ref="C86:C91"/>
    <mergeCell ref="C26:C30"/>
    <mergeCell ref="C31:C36"/>
    <mergeCell ref="C37:C42"/>
    <mergeCell ref="E50:I50"/>
    <mergeCell ref="J50:O50"/>
    <mergeCell ref="P50:U50"/>
    <mergeCell ref="E1:I1"/>
    <mergeCell ref="J1:O1"/>
    <mergeCell ref="P1:U1"/>
    <mergeCell ref="E24:I24"/>
    <mergeCell ref="J24:O24"/>
    <mergeCell ref="P24:U24"/>
  </mergeCells>
  <conditionalFormatting sqref="D21">
    <cfRule type="containsText" dxfId="230" priority="49" operator="containsText" text="Autokorrelasjon 1-lag">
      <formula>NOT(ISERROR(SEARCH("Autokorrelasjon 1-lag",D21)))</formula>
    </cfRule>
    <cfRule type="cellIs" dxfId="229" priority="50" operator="lessThan">
      <formula>0</formula>
    </cfRule>
    <cfRule type="cellIs" dxfId="228" priority="51" operator="greaterThan">
      <formula>0</formula>
    </cfRule>
  </conditionalFormatting>
  <conditionalFormatting sqref="E21:U22">
    <cfRule type="containsText" dxfId="227" priority="46" operator="containsText" text="Autokorrelasjon 1-lag">
      <formula>NOT(ISERROR(SEARCH("Autokorrelasjon 1-lag",E21)))</formula>
    </cfRule>
    <cfRule type="cellIs" dxfId="226" priority="47" operator="lessThan">
      <formula>0</formula>
    </cfRule>
    <cfRule type="cellIs" dxfId="225" priority="48" operator="greaterThan">
      <formula>0</formula>
    </cfRule>
  </conditionalFormatting>
  <conditionalFormatting sqref="E26:S39 H40:S42 T28:U42">
    <cfRule type="containsBlanks" dxfId="224" priority="41">
      <formula>LEN(TRIM(E26))=0</formula>
    </cfRule>
    <cfRule type="cellIs" dxfId="223" priority="42" operator="lessThan">
      <formula>0</formula>
    </cfRule>
    <cfRule type="cellIs" dxfId="222" priority="43" operator="equal">
      <formula>1</formula>
    </cfRule>
    <cfRule type="cellIs" dxfId="221" priority="44" operator="lessThan">
      <formula>0.5</formula>
    </cfRule>
    <cfRule type="cellIs" dxfId="220" priority="45" operator="greaterThan">
      <formula>0.5</formula>
    </cfRule>
  </conditionalFormatting>
  <conditionalFormatting sqref="E40:G42">
    <cfRule type="containsBlanks" dxfId="219" priority="36">
      <formula>LEN(TRIM(E40))=0</formula>
    </cfRule>
    <cfRule type="cellIs" dxfId="218" priority="37" operator="lessThan">
      <formula>0</formula>
    </cfRule>
    <cfRule type="cellIs" dxfId="217" priority="38" operator="equal">
      <formula>1</formula>
    </cfRule>
    <cfRule type="cellIs" dxfId="216" priority="39" operator="lessThan">
      <formula>0.5</formula>
    </cfRule>
    <cfRule type="cellIs" dxfId="215" priority="40" operator="greaterThan">
      <formula>0.5</formula>
    </cfRule>
  </conditionalFormatting>
  <conditionalFormatting sqref="D70">
    <cfRule type="containsText" dxfId="214" priority="33" operator="containsText" text="Autokorrelasjon 1-lag">
      <formula>NOT(ISERROR(SEARCH("Autokorrelasjon 1-lag",D70)))</formula>
    </cfRule>
    <cfRule type="cellIs" dxfId="213" priority="34" operator="lessThan">
      <formula>0</formula>
    </cfRule>
    <cfRule type="cellIs" dxfId="212" priority="35" operator="greaterThan">
      <formula>0</formula>
    </cfRule>
  </conditionalFormatting>
  <conditionalFormatting sqref="E70:U71">
    <cfRule type="containsText" dxfId="211" priority="30" operator="containsText" text="Autokorrelasjon 1-lag">
      <formula>NOT(ISERROR(SEARCH("Autokorrelasjon 1-lag",E70)))</formula>
    </cfRule>
    <cfRule type="cellIs" dxfId="210" priority="31" operator="lessThan">
      <formula>0</formula>
    </cfRule>
    <cfRule type="cellIs" dxfId="209" priority="32" operator="greaterThan">
      <formula>0</formula>
    </cfRule>
  </conditionalFormatting>
  <conditionalFormatting sqref="E75:S88 H89:S91 T77:U91">
    <cfRule type="containsBlanks" dxfId="208" priority="25">
      <formula>LEN(TRIM(E75))=0</formula>
    </cfRule>
    <cfRule type="cellIs" dxfId="207" priority="26" operator="lessThan">
      <formula>0</formula>
    </cfRule>
    <cfRule type="cellIs" dxfId="206" priority="27" operator="equal">
      <formula>1</formula>
    </cfRule>
    <cfRule type="cellIs" dxfId="205" priority="28" operator="lessThan">
      <formula>0.5</formula>
    </cfRule>
    <cfRule type="cellIs" dxfId="204" priority="29" operator="greaterThan">
      <formula>0.5</formula>
    </cfRule>
  </conditionalFormatting>
  <conditionalFormatting sqref="E89:G91">
    <cfRule type="containsBlanks" dxfId="203" priority="20">
      <formula>LEN(TRIM(E89))=0</formula>
    </cfRule>
    <cfRule type="cellIs" dxfId="202" priority="21" operator="lessThan">
      <formula>0</formula>
    </cfRule>
    <cfRule type="cellIs" dxfId="201" priority="22" operator="equal">
      <formula>1</formula>
    </cfRule>
    <cfRule type="cellIs" dxfId="200" priority="23" operator="lessThan">
      <formula>0.5</formula>
    </cfRule>
    <cfRule type="cellIs" dxfId="199" priority="24" operator="greaterThan">
      <formula>0.5</formula>
    </cfRule>
  </conditionalFormatting>
  <conditionalFormatting sqref="D118">
    <cfRule type="containsText" dxfId="198" priority="17" operator="containsText" text="Autokorrelasjon 1-lag">
      <formula>NOT(ISERROR(SEARCH("Autokorrelasjon 1-lag",D118)))</formula>
    </cfRule>
    <cfRule type="cellIs" dxfId="197" priority="18" operator="lessThan">
      <formula>0</formula>
    </cfRule>
    <cfRule type="cellIs" dxfId="196" priority="19" operator="greaterThan">
      <formula>0</formula>
    </cfRule>
  </conditionalFormatting>
  <conditionalFormatting sqref="G118:U119">
    <cfRule type="containsText" dxfId="195" priority="14" operator="containsText" text="Autokorrelasjon 1-lag">
      <formula>NOT(ISERROR(SEARCH("Autokorrelasjon 1-lag",G118)))</formula>
    </cfRule>
    <cfRule type="cellIs" dxfId="194" priority="15" operator="lessThan">
      <formula>0</formula>
    </cfRule>
    <cfRule type="cellIs" dxfId="193" priority="16" operator="greaterThan">
      <formula>0</formula>
    </cfRule>
  </conditionalFormatting>
  <conditionalFormatting sqref="E118:F119">
    <cfRule type="containsText" dxfId="192" priority="11" operator="containsText" text="Autokorrelasjon 1-lag">
      <formula>NOT(ISERROR(SEARCH("Autokorrelasjon 1-lag",E118)))</formula>
    </cfRule>
    <cfRule type="cellIs" dxfId="191" priority="12" operator="lessThan">
      <formula>0</formula>
    </cfRule>
    <cfRule type="cellIs" dxfId="190" priority="13" operator="greaterThan">
      <formula>0</formula>
    </cfRule>
  </conditionalFormatting>
  <conditionalFormatting sqref="E123:S136 H137:S139 T125:U139">
    <cfRule type="containsBlanks" dxfId="189" priority="6">
      <formula>LEN(TRIM(E123))=0</formula>
    </cfRule>
    <cfRule type="cellIs" dxfId="188" priority="7" operator="lessThan">
      <formula>0</formula>
    </cfRule>
    <cfRule type="cellIs" dxfId="187" priority="8" operator="equal">
      <formula>1</formula>
    </cfRule>
    <cfRule type="cellIs" dxfId="186" priority="9" operator="lessThan">
      <formula>0.5</formula>
    </cfRule>
    <cfRule type="cellIs" dxfId="185" priority="10" operator="greaterThan">
      <formula>0.5</formula>
    </cfRule>
  </conditionalFormatting>
  <conditionalFormatting sqref="E137:G139">
    <cfRule type="containsBlanks" dxfId="184" priority="1">
      <formula>LEN(TRIM(E137))=0</formula>
    </cfRule>
    <cfRule type="cellIs" dxfId="183" priority="2" operator="lessThan">
      <formula>0</formula>
    </cfRule>
    <cfRule type="cellIs" dxfId="182" priority="3" operator="equal">
      <formula>1</formula>
    </cfRule>
    <cfRule type="cellIs" dxfId="181" priority="4" operator="lessThan">
      <formula>0.5</formula>
    </cfRule>
    <cfRule type="cellIs" dxfId="180" priority="5" operator="greaterThan">
      <formula>0.5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23"/>
  <sheetViews>
    <sheetView topLeftCell="A102" zoomScale="32" workbookViewId="0">
      <selection activeCell="I90" sqref="I90"/>
    </sheetView>
  </sheetViews>
  <sheetFormatPr baseColWidth="10" defaultRowHeight="16" x14ac:dyDescent="0.2"/>
  <cols>
    <col min="3" max="3" width="4.5" bestFit="1" customWidth="1"/>
    <col min="4" max="4" width="42.33203125" bestFit="1" customWidth="1"/>
    <col min="5" max="5" width="16" bestFit="1" customWidth="1"/>
    <col min="6" max="6" width="13" bestFit="1" customWidth="1"/>
    <col min="7" max="7" width="14.33203125" bestFit="1" customWidth="1"/>
    <col min="8" max="8" width="16.33203125" bestFit="1" customWidth="1"/>
    <col min="9" max="9" width="24.33203125" bestFit="1" customWidth="1"/>
    <col min="10" max="10" width="21.5" bestFit="1" customWidth="1"/>
    <col min="11" max="11" width="12.83203125" bestFit="1" customWidth="1"/>
    <col min="12" max="12" width="15.6640625" bestFit="1" customWidth="1"/>
    <col min="13" max="13" width="15.33203125" bestFit="1" customWidth="1"/>
    <col min="14" max="14" width="19.5" bestFit="1" customWidth="1"/>
    <col min="15" max="15" width="16.83203125" bestFit="1" customWidth="1"/>
    <col min="16" max="16" width="13" bestFit="1" customWidth="1"/>
    <col min="17" max="17" width="20.1640625" bestFit="1" customWidth="1"/>
    <col min="18" max="18" width="13" bestFit="1" customWidth="1"/>
    <col min="19" max="19" width="19.33203125" bestFit="1" customWidth="1"/>
    <col min="20" max="20" width="26.1640625" bestFit="1" customWidth="1"/>
    <col min="21" max="21" width="28.1640625" bestFit="1" customWidth="1"/>
    <col min="22" max="22" width="14.83203125" bestFit="1" customWidth="1"/>
    <col min="23" max="23" width="13" bestFit="1" customWidth="1"/>
    <col min="24" max="24" width="19.5" bestFit="1" customWidth="1"/>
    <col min="25" max="25" width="13" bestFit="1" customWidth="1"/>
    <col min="26" max="26" width="30.1640625" bestFit="1" customWidth="1"/>
    <col min="27" max="27" width="32.33203125" bestFit="1" customWidth="1"/>
    <col min="28" max="28" width="28.6640625" bestFit="1" customWidth="1"/>
    <col min="29" max="29" width="23.5" bestFit="1" customWidth="1"/>
    <col min="30" max="30" width="23.33203125" bestFit="1" customWidth="1"/>
    <col min="31" max="31" width="13" bestFit="1" customWidth="1"/>
    <col min="32" max="32" width="20.1640625" bestFit="1" customWidth="1"/>
    <col min="33" max="33" width="13" bestFit="1" customWidth="1"/>
    <col min="34" max="34" width="21" bestFit="1" customWidth="1"/>
    <col min="35" max="35" width="24.33203125" bestFit="1" customWidth="1"/>
    <col min="36" max="36" width="28.33203125" bestFit="1" customWidth="1"/>
    <col min="37" max="37" width="22" bestFit="1" customWidth="1"/>
    <col min="38" max="38" width="28.83203125" bestFit="1" customWidth="1"/>
    <col min="39" max="39" width="22.33203125" bestFit="1" customWidth="1"/>
    <col min="40" max="40" width="38.83203125" bestFit="1" customWidth="1"/>
    <col min="41" max="41" width="20.6640625" bestFit="1" customWidth="1"/>
    <col min="42" max="42" width="13" bestFit="1" customWidth="1"/>
    <col min="43" max="43" width="21.33203125" bestFit="1" customWidth="1"/>
    <col min="44" max="44" width="43" bestFit="1" customWidth="1"/>
    <col min="45" max="45" width="22.6640625" bestFit="1" customWidth="1"/>
    <col min="46" max="46" width="12.6640625" bestFit="1" customWidth="1"/>
  </cols>
  <sheetData>
    <row r="1" spans="2:46" x14ac:dyDescent="0.2">
      <c r="E1" s="85" t="s">
        <v>0</v>
      </c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 t="s">
        <v>61</v>
      </c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 t="s">
        <v>62</v>
      </c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</row>
    <row r="2" spans="2:46" x14ac:dyDescent="0.2">
      <c r="B2" t="s">
        <v>11</v>
      </c>
      <c r="E2" t="s">
        <v>25</v>
      </c>
      <c r="F2" t="s">
        <v>26</v>
      </c>
      <c r="G2" t="s">
        <v>27</v>
      </c>
      <c r="H2" t="s">
        <v>28</v>
      </c>
      <c r="I2" t="s">
        <v>29</v>
      </c>
      <c r="J2" t="s">
        <v>30</v>
      </c>
      <c r="K2" t="s">
        <v>31</v>
      </c>
      <c r="L2" t="s">
        <v>32</v>
      </c>
      <c r="M2" t="s">
        <v>33</v>
      </c>
      <c r="N2" t="s">
        <v>34</v>
      </c>
      <c r="O2" t="s">
        <v>35</v>
      </c>
      <c r="P2" t="s">
        <v>6</v>
      </c>
      <c r="Q2" s="1" t="s">
        <v>99</v>
      </c>
      <c r="R2" s="1" t="s">
        <v>100</v>
      </c>
      <c r="S2" s="1" t="s">
        <v>101</v>
      </c>
      <c r="T2" s="1" t="s">
        <v>102</v>
      </c>
      <c r="U2" s="1" t="s">
        <v>103</v>
      </c>
      <c r="V2" s="1" t="s">
        <v>104</v>
      </c>
      <c r="W2" s="1" t="s">
        <v>105</v>
      </c>
      <c r="X2" s="1" t="s">
        <v>106</v>
      </c>
      <c r="Y2" s="1" t="s">
        <v>5</v>
      </c>
      <c r="Z2" s="1" t="s">
        <v>107</v>
      </c>
      <c r="AA2" s="1" t="s">
        <v>108</v>
      </c>
      <c r="AB2" s="1" t="s">
        <v>109</v>
      </c>
      <c r="AC2" s="1" t="s">
        <v>110</v>
      </c>
      <c r="AD2" s="1" t="s">
        <v>111</v>
      </c>
      <c r="AE2" s="1" t="s">
        <v>6</v>
      </c>
      <c r="AF2" s="1" t="s">
        <v>99</v>
      </c>
      <c r="AG2" s="1" t="s">
        <v>100</v>
      </c>
      <c r="AH2" s="1" t="s">
        <v>113</v>
      </c>
      <c r="AI2" s="1" t="s">
        <v>114</v>
      </c>
      <c r="AJ2" s="1" t="s">
        <v>115</v>
      </c>
      <c r="AK2" s="1" t="s">
        <v>116</v>
      </c>
      <c r="AL2" s="1" t="s">
        <v>117</v>
      </c>
      <c r="AM2" s="1" t="s">
        <v>118</v>
      </c>
      <c r="AN2" s="1" t="s">
        <v>119</v>
      </c>
      <c r="AO2" s="1" t="s">
        <v>120</v>
      </c>
      <c r="AP2" s="1" t="s">
        <v>5</v>
      </c>
      <c r="AQ2" s="1" t="s">
        <v>121</v>
      </c>
      <c r="AR2" s="1" t="s">
        <v>122</v>
      </c>
      <c r="AS2" s="1" t="s">
        <v>123</v>
      </c>
      <c r="AT2" s="1" t="s">
        <v>6</v>
      </c>
    </row>
    <row r="3" spans="2:46" x14ac:dyDescent="0.2">
      <c r="D3">
        <v>2000</v>
      </c>
      <c r="E3">
        <v>0.11671580000000001</v>
      </c>
      <c r="F3">
        <v>0.1211125</v>
      </c>
      <c r="G3">
        <v>0.11484839999999999</v>
      </c>
      <c r="H3">
        <v>0.23701420000000001</v>
      </c>
      <c r="I3">
        <v>9.1474899999999998E-2</v>
      </c>
      <c r="J3">
        <v>8.5598199999999999E-2</v>
      </c>
      <c r="N3">
        <v>0.10743810000000001</v>
      </c>
      <c r="P3">
        <v>0.1979918</v>
      </c>
      <c r="Q3">
        <v>0.1162421</v>
      </c>
      <c r="R3">
        <v>0.16253590000000001</v>
      </c>
      <c r="S3">
        <v>0.29004869999999999</v>
      </c>
      <c r="T3">
        <v>0.25468109999999999</v>
      </c>
      <c r="U3">
        <v>0.21081660000000002</v>
      </c>
      <c r="V3">
        <v>0.16693859999999999</v>
      </c>
      <c r="W3">
        <v>0.1770236</v>
      </c>
      <c r="X3">
        <v>0.14277099999999998</v>
      </c>
      <c r="Y3">
        <v>0.1473758</v>
      </c>
      <c r="Z3">
        <v>0.24533650000000001</v>
      </c>
      <c r="AA3">
        <v>0.15932270000000001</v>
      </c>
      <c r="AB3">
        <v>0.13196669999999999</v>
      </c>
      <c r="AC3">
        <v>0.15014499999999997</v>
      </c>
      <c r="AD3">
        <v>0.16713670000000003</v>
      </c>
      <c r="AF3">
        <v>9.570010000000001E-2</v>
      </c>
      <c r="AG3">
        <v>9.2099100000000003E-2</v>
      </c>
      <c r="AH3">
        <v>0.1187478</v>
      </c>
      <c r="AI3">
        <v>0.1012045</v>
      </c>
      <c r="AJ3">
        <v>0.11737829999999999</v>
      </c>
      <c r="AK3">
        <v>0.10276110000000001</v>
      </c>
      <c r="AL3">
        <v>0.11030419999999999</v>
      </c>
      <c r="AM3">
        <v>0.11875239999999999</v>
      </c>
      <c r="AN3">
        <v>0.11437639999999999</v>
      </c>
      <c r="AO3">
        <v>8.6750900000000006E-2</v>
      </c>
      <c r="AP3">
        <v>0.10271950000000001</v>
      </c>
      <c r="AQ3">
        <v>8.6410100000000004E-2</v>
      </c>
      <c r="AR3">
        <v>6.6935300000000003E-2</v>
      </c>
      <c r="AS3">
        <v>5.7107900000000003E-2</v>
      </c>
      <c r="AT3">
        <v>8.8298799999999997E-2</v>
      </c>
    </row>
    <row r="4" spans="2:46" x14ac:dyDescent="0.2">
      <c r="D4">
        <v>2001</v>
      </c>
      <c r="E4">
        <v>0.11521509999999999</v>
      </c>
      <c r="F4">
        <v>0.15559800000000001</v>
      </c>
      <c r="G4">
        <v>0.1024279</v>
      </c>
      <c r="H4">
        <v>9.4504599999999994E-2</v>
      </c>
      <c r="I4">
        <v>0.114152</v>
      </c>
      <c r="J4">
        <v>0.12342120000000001</v>
      </c>
      <c r="L4">
        <v>4.4933000000000001E-2</v>
      </c>
      <c r="N4">
        <v>0.10020270000000001</v>
      </c>
      <c r="P4">
        <v>0.1033226</v>
      </c>
      <c r="Q4">
        <v>0.1070082</v>
      </c>
      <c r="R4">
        <v>5.2280500000000001E-2</v>
      </c>
      <c r="S4">
        <v>-6.3916000000000042E-3</v>
      </c>
      <c r="T4">
        <v>3.0616899999999992E-2</v>
      </c>
      <c r="U4">
        <v>1.9240000000000007E-2</v>
      </c>
      <c r="V4">
        <v>9.2193499999999998E-2</v>
      </c>
      <c r="W4">
        <v>0.11167110000000001</v>
      </c>
      <c r="X4">
        <v>6.5533499999999995E-2</v>
      </c>
      <c r="Y4">
        <v>4.4006299999999998E-2</v>
      </c>
      <c r="Z4">
        <v>9.6493399999999993E-2</v>
      </c>
      <c r="AA4">
        <v>0.1197458</v>
      </c>
      <c r="AB4">
        <v>0.1218236</v>
      </c>
      <c r="AC4">
        <v>8.1980399999999995E-2</v>
      </c>
      <c r="AD4">
        <v>6.1275600000000006E-2</v>
      </c>
      <c r="AF4">
        <v>8.2714100000000013E-2</v>
      </c>
      <c r="AG4">
        <v>9.4850199999999996E-2</v>
      </c>
      <c r="AH4">
        <v>0.1025577</v>
      </c>
      <c r="AI4">
        <v>8.0176399999999995E-2</v>
      </c>
      <c r="AJ4">
        <v>9.7185500000000008E-2</v>
      </c>
      <c r="AK4">
        <v>7.7770600000000009E-2</v>
      </c>
      <c r="AL4">
        <v>0.1117551</v>
      </c>
      <c r="AM4">
        <v>0.12192270000000001</v>
      </c>
      <c r="AN4">
        <v>0.1266708</v>
      </c>
      <c r="AO4">
        <v>0.1361656</v>
      </c>
      <c r="AP4">
        <v>0.10725660000000001</v>
      </c>
      <c r="AQ4">
        <v>0.16216700000000001</v>
      </c>
      <c r="AR4">
        <v>9.3148499999999995E-2</v>
      </c>
      <c r="AS4">
        <v>0.1159587</v>
      </c>
      <c r="AT4">
        <v>0.1343018</v>
      </c>
    </row>
    <row r="5" spans="2:46" x14ac:dyDescent="0.2">
      <c r="D5">
        <v>2002</v>
      </c>
      <c r="E5">
        <v>0.1212727</v>
      </c>
      <c r="F5">
        <v>0.1463103</v>
      </c>
      <c r="G5">
        <v>3.9614799999999992E-2</v>
      </c>
      <c r="H5">
        <v>3.0411500000000001E-2</v>
      </c>
      <c r="I5">
        <v>6.0293099999999988E-2</v>
      </c>
      <c r="J5">
        <v>4.9144199999999992E-2</v>
      </c>
      <c r="K5">
        <v>9.4337000000000004E-2</v>
      </c>
      <c r="L5">
        <v>9.6596999999999988E-2</v>
      </c>
      <c r="N5">
        <v>7.7065099999999997E-2</v>
      </c>
      <c r="P5">
        <v>7.9576300000000003E-2</v>
      </c>
      <c r="Q5">
        <v>6.5200400000000006E-2</v>
      </c>
      <c r="R5">
        <v>7.4394800000000011E-2</v>
      </c>
      <c r="S5">
        <v>-3.3647200000000009E-2</v>
      </c>
      <c r="T5">
        <v>-1.6859100000000002E-2</v>
      </c>
      <c r="U5">
        <v>5.8865999999999918E-3</v>
      </c>
      <c r="V5">
        <v>7.6009400000000005E-2</v>
      </c>
      <c r="W5">
        <v>6.7652699999999996E-2</v>
      </c>
      <c r="X5">
        <v>4.3765700000000005E-2</v>
      </c>
      <c r="Y5">
        <v>6.2368699999999992E-2</v>
      </c>
      <c r="Z5">
        <v>8.2263900000000001E-2</v>
      </c>
      <c r="AA5">
        <v>9.1339000000000004E-2</v>
      </c>
      <c r="AB5">
        <v>0.1269217</v>
      </c>
      <c r="AC5">
        <v>0.1111346</v>
      </c>
      <c r="AD5">
        <v>7.1918399999999993E-2</v>
      </c>
      <c r="AF5">
        <v>8.728770000000001E-2</v>
      </c>
      <c r="AG5">
        <v>0.10883499999999999</v>
      </c>
      <c r="AH5">
        <v>4.9310400000000004E-2</v>
      </c>
      <c r="AI5">
        <v>8.337739999999999E-2</v>
      </c>
      <c r="AJ5">
        <v>7.5132599999999994E-2</v>
      </c>
      <c r="AK5">
        <v>0.11295449999999999</v>
      </c>
      <c r="AL5">
        <v>7.3551100000000008E-2</v>
      </c>
      <c r="AM5">
        <v>5.4868E-2</v>
      </c>
      <c r="AN5">
        <v>9.4789600000000002E-2</v>
      </c>
      <c r="AO5">
        <v>7.8643900000000003E-2</v>
      </c>
      <c r="AP5">
        <v>7.9300400000000007E-2</v>
      </c>
      <c r="AQ5">
        <v>0.1368567</v>
      </c>
      <c r="AR5">
        <v>0.15525629999999999</v>
      </c>
      <c r="AS5">
        <v>0.11751619999999999</v>
      </c>
      <c r="AT5">
        <v>0.13418790000000003</v>
      </c>
    </row>
    <row r="6" spans="2:46" x14ac:dyDescent="0.2">
      <c r="D6">
        <v>2003</v>
      </c>
      <c r="E6">
        <v>0.1295856</v>
      </c>
      <c r="F6">
        <v>0.2391953</v>
      </c>
      <c r="G6">
        <v>7.7356200000000014E-2</v>
      </c>
      <c r="H6">
        <v>5.8535500000000004E-2</v>
      </c>
      <c r="I6">
        <v>1.2789499999999995E-2</v>
      </c>
      <c r="J6">
        <v>9.5713100000000009E-2</v>
      </c>
      <c r="K6">
        <v>0.1172619</v>
      </c>
      <c r="L6">
        <v>7.6101799999999997E-2</v>
      </c>
      <c r="N6">
        <v>7.3331400000000005E-2</v>
      </c>
      <c r="P6">
        <v>7.2674900000000001E-2</v>
      </c>
      <c r="Q6">
        <v>6.4987400000000001E-2</v>
      </c>
      <c r="R6">
        <v>3.7972100000000002E-2</v>
      </c>
      <c r="S6">
        <v>-2.3446099999999997E-2</v>
      </c>
      <c r="T6">
        <v>-3.207860000000002E-2</v>
      </c>
      <c r="U6">
        <v>-2.4208199999999999E-2</v>
      </c>
      <c r="V6">
        <v>4.8332400000000005E-2</v>
      </c>
      <c r="W6">
        <v>5.2683399999999991E-2</v>
      </c>
      <c r="X6">
        <v>2.63701E-2</v>
      </c>
      <c r="Y6">
        <v>4.1873899999999999E-2</v>
      </c>
      <c r="Z6">
        <v>9.43629E-2</v>
      </c>
      <c r="AA6">
        <v>8.0698400000000003E-2</v>
      </c>
      <c r="AB6">
        <v>0.11989720000000001</v>
      </c>
      <c r="AC6">
        <v>7.1181800000000003E-2</v>
      </c>
      <c r="AD6">
        <v>4.9086600000000008E-2</v>
      </c>
      <c r="AF6">
        <v>6.6164200000000006E-2</v>
      </c>
      <c r="AG6">
        <v>7.50831E-2</v>
      </c>
      <c r="AH6">
        <v>5.1873700000000002E-2</v>
      </c>
      <c r="AI6">
        <v>5.748629999999999E-2</v>
      </c>
      <c r="AJ6">
        <v>6.4340599999999998E-2</v>
      </c>
      <c r="AK6">
        <v>5.0048999999999996E-2</v>
      </c>
      <c r="AL6">
        <v>6.1611099999999995E-2</v>
      </c>
      <c r="AM6">
        <v>6.0555199999999997E-2</v>
      </c>
      <c r="AN6">
        <v>8.9186500000000002E-2</v>
      </c>
      <c r="AO6">
        <v>8.0597599999999991E-2</v>
      </c>
      <c r="AP6">
        <v>5.2181699999999998E-2</v>
      </c>
      <c r="AQ6">
        <v>0.1103932</v>
      </c>
      <c r="AR6">
        <v>0.1042894</v>
      </c>
      <c r="AS6">
        <v>9.1884700000000014E-2</v>
      </c>
      <c r="AT6">
        <v>5.68602E-2</v>
      </c>
    </row>
    <row r="7" spans="2:46" x14ac:dyDescent="0.2">
      <c r="D7">
        <v>2004</v>
      </c>
      <c r="E7">
        <v>0.12443950000000001</v>
      </c>
      <c r="F7">
        <v>0.14015179999999999</v>
      </c>
      <c r="G7">
        <v>9.8106300000000007E-2</v>
      </c>
      <c r="H7">
        <v>0.1267829</v>
      </c>
      <c r="I7">
        <v>7.0987199999999986E-2</v>
      </c>
      <c r="J7">
        <v>8.0618599999999999E-2</v>
      </c>
      <c r="K7">
        <v>8.8004700000000005E-2</v>
      </c>
      <c r="L7">
        <v>0.11656919999999998</v>
      </c>
      <c r="M7">
        <v>0.15181929999999999</v>
      </c>
      <c r="N7">
        <v>8.4263900000000003E-2</v>
      </c>
      <c r="O7">
        <v>9.7818200000000008E-2</v>
      </c>
      <c r="P7">
        <v>0.10388260000000001</v>
      </c>
      <c r="Q7">
        <v>8.2337899999999992E-2</v>
      </c>
      <c r="R7">
        <v>8.0109600000000003E-2</v>
      </c>
      <c r="S7">
        <v>4.4498600000000006E-2</v>
      </c>
      <c r="T7">
        <v>4.0213199999999998E-2</v>
      </c>
      <c r="U7">
        <v>3.7840600000000002E-2</v>
      </c>
      <c r="V7">
        <v>4.5899600000000006E-2</v>
      </c>
      <c r="W7">
        <v>6.4120999999999997E-2</v>
      </c>
      <c r="X7">
        <v>7.0402900000000004E-2</v>
      </c>
      <c r="Y7">
        <v>5.6490699999999991E-2</v>
      </c>
      <c r="Z7">
        <v>0.1188251</v>
      </c>
      <c r="AA7">
        <v>9.1332400000000008E-2</v>
      </c>
      <c r="AB7">
        <v>0.1659043</v>
      </c>
      <c r="AC7">
        <v>0.12370790000000001</v>
      </c>
      <c r="AD7">
        <v>4.1916799999999997E-2</v>
      </c>
      <c r="AF7">
        <v>7.65657E-2</v>
      </c>
      <c r="AG7">
        <v>6.2919299999999997E-2</v>
      </c>
      <c r="AH7">
        <v>3.612470000000001E-2</v>
      </c>
      <c r="AI7">
        <v>4.5388800000000007E-2</v>
      </c>
      <c r="AJ7">
        <v>3.4725800000000001E-2</v>
      </c>
      <c r="AK7">
        <v>1.8562599999999999E-2</v>
      </c>
      <c r="AL7">
        <v>3.99592E-2</v>
      </c>
      <c r="AM7">
        <v>8.3482699999999993E-2</v>
      </c>
      <c r="AN7">
        <v>7.0638199999999998E-2</v>
      </c>
      <c r="AO7">
        <v>9.4237299999999996E-2</v>
      </c>
      <c r="AP7">
        <v>7.4375800000000006E-2</v>
      </c>
      <c r="AQ7">
        <v>0.11682629999999999</v>
      </c>
      <c r="AR7">
        <v>0.10806829999999999</v>
      </c>
      <c r="AS7">
        <v>0.10753549999999999</v>
      </c>
      <c r="AT7">
        <v>8.061879999999999E-2</v>
      </c>
    </row>
    <row r="8" spans="2:46" x14ac:dyDescent="0.2">
      <c r="D8">
        <v>2005</v>
      </c>
      <c r="E8">
        <v>0.16385550000000002</v>
      </c>
      <c r="F8">
        <v>0.24993679999999999</v>
      </c>
      <c r="G8">
        <v>0.13521830000000001</v>
      </c>
      <c r="H8">
        <v>0.1482446</v>
      </c>
      <c r="I8">
        <v>9.7757400000000008E-2</v>
      </c>
      <c r="J8">
        <v>0.1244273</v>
      </c>
      <c r="K8">
        <v>0.21537400000000001</v>
      </c>
      <c r="L8">
        <v>0.14926509999999998</v>
      </c>
      <c r="M8">
        <v>0.27992459999999997</v>
      </c>
      <c r="N8">
        <v>0.2158447</v>
      </c>
      <c r="O8">
        <v>0.1824846</v>
      </c>
      <c r="P8">
        <v>0.156754</v>
      </c>
      <c r="Q8">
        <v>0.1834064</v>
      </c>
      <c r="R8">
        <v>0.15073710000000001</v>
      </c>
      <c r="S8">
        <v>0.14624419999999999</v>
      </c>
      <c r="T8">
        <v>0.1015354</v>
      </c>
      <c r="U8">
        <v>7.4364899999999998E-2</v>
      </c>
      <c r="V8">
        <v>0.1224401</v>
      </c>
      <c r="W8">
        <v>7.7848500000000001E-2</v>
      </c>
      <c r="X8">
        <v>0.13278429999999999</v>
      </c>
      <c r="Y8">
        <v>0.13949929999999999</v>
      </c>
      <c r="Z8">
        <v>0.1349776</v>
      </c>
      <c r="AA8">
        <v>0.13036979999999998</v>
      </c>
      <c r="AB8">
        <v>0.1911947</v>
      </c>
      <c r="AC8">
        <v>0.1625557</v>
      </c>
      <c r="AD8">
        <v>0.1249657</v>
      </c>
      <c r="AE8">
        <v>3.1919099999999999E-2</v>
      </c>
      <c r="AF8">
        <v>9.3148000000000009E-2</v>
      </c>
      <c r="AG8">
        <v>0.10471330000000001</v>
      </c>
      <c r="AH8">
        <v>0.12616659999999999</v>
      </c>
      <c r="AI8">
        <v>0.11891679999999999</v>
      </c>
      <c r="AJ8">
        <v>0.12742209999999998</v>
      </c>
      <c r="AK8">
        <v>0.1132454</v>
      </c>
      <c r="AL8">
        <v>8.2333099999999992E-2</v>
      </c>
      <c r="AM8">
        <v>0.13500870000000001</v>
      </c>
      <c r="AN8">
        <v>0.1334429</v>
      </c>
      <c r="AO8">
        <v>0.1443613</v>
      </c>
      <c r="AP8">
        <v>5.1758100000000008E-2</v>
      </c>
      <c r="AQ8">
        <v>0.46719660000000002</v>
      </c>
      <c r="AR8">
        <v>0.23481029999999997</v>
      </c>
      <c r="AS8">
        <v>0.18685259999999998</v>
      </c>
      <c r="AT8">
        <v>8.9626900000000009E-2</v>
      </c>
    </row>
    <row r="9" spans="2:46" x14ac:dyDescent="0.2">
      <c r="D9">
        <v>2006</v>
      </c>
      <c r="E9">
        <v>0.1592605</v>
      </c>
      <c r="F9">
        <v>0.13455039999999999</v>
      </c>
      <c r="G9">
        <v>0.21202170000000001</v>
      </c>
      <c r="H9">
        <v>0.15730160000000001</v>
      </c>
      <c r="I9">
        <v>0.16090500000000002</v>
      </c>
      <c r="J9">
        <v>0.1465591</v>
      </c>
      <c r="K9">
        <v>0.29532380000000003</v>
      </c>
      <c r="L9">
        <v>0.13800370000000001</v>
      </c>
      <c r="M9">
        <v>0.24249039999999999</v>
      </c>
      <c r="N9">
        <v>0.15928920000000002</v>
      </c>
      <c r="O9">
        <v>0.20369989999999999</v>
      </c>
      <c r="P9">
        <v>0.16743940000000002</v>
      </c>
      <c r="Q9">
        <v>0.18023509999999998</v>
      </c>
      <c r="R9">
        <v>0.17953659999999999</v>
      </c>
      <c r="S9">
        <v>0.16900100000000001</v>
      </c>
      <c r="T9">
        <v>0.12762970000000001</v>
      </c>
      <c r="U9">
        <v>0.16235150000000001</v>
      </c>
      <c r="V9">
        <v>0.16109570000000001</v>
      </c>
      <c r="W9">
        <v>0.10455109999999999</v>
      </c>
      <c r="X9">
        <v>0.13635449999999999</v>
      </c>
      <c r="Y9">
        <v>0.23412340000000001</v>
      </c>
      <c r="Z9">
        <v>0.1274651</v>
      </c>
      <c r="AA9">
        <v>0.13352800000000001</v>
      </c>
      <c r="AB9">
        <v>0.2049</v>
      </c>
      <c r="AC9">
        <v>0.18739039999999998</v>
      </c>
      <c r="AD9">
        <v>0.19925660000000001</v>
      </c>
      <c r="AE9">
        <v>8.5178900000000002E-2</v>
      </c>
      <c r="AF9">
        <v>0.1343907</v>
      </c>
      <c r="AG9">
        <v>0.15411209999999997</v>
      </c>
      <c r="AH9">
        <v>0.15196689999999999</v>
      </c>
      <c r="AI9">
        <v>0.18883939999999999</v>
      </c>
      <c r="AJ9">
        <v>0.15102209999999999</v>
      </c>
      <c r="AK9">
        <v>0.13366609999999998</v>
      </c>
      <c r="AL9">
        <v>0.12521200000000002</v>
      </c>
      <c r="AM9">
        <v>0.16417779999999998</v>
      </c>
      <c r="AN9">
        <v>0.14784200000000003</v>
      </c>
      <c r="AO9">
        <v>0.1192807</v>
      </c>
      <c r="AP9">
        <v>0.1596071</v>
      </c>
      <c r="AQ9">
        <v>0.24551439999999999</v>
      </c>
      <c r="AR9">
        <v>0.1790562</v>
      </c>
      <c r="AS9">
        <v>0.1066706</v>
      </c>
      <c r="AT9">
        <v>0.1394532</v>
      </c>
    </row>
    <row r="10" spans="2:46" x14ac:dyDescent="0.2">
      <c r="D10">
        <v>2007</v>
      </c>
      <c r="E10">
        <v>0.18337530000000002</v>
      </c>
      <c r="F10">
        <v>8.4302699999999994E-2</v>
      </c>
      <c r="G10">
        <v>0.21469589999999997</v>
      </c>
      <c r="H10">
        <v>0.17748370000000002</v>
      </c>
      <c r="I10">
        <v>0.2110899</v>
      </c>
      <c r="J10">
        <v>0.14392099999999999</v>
      </c>
      <c r="K10">
        <v>0.11126170000000001</v>
      </c>
      <c r="L10">
        <v>0.16378860000000001</v>
      </c>
      <c r="M10">
        <v>0.16454179999999999</v>
      </c>
      <c r="N10">
        <v>0.1190022</v>
      </c>
      <c r="O10">
        <v>0.11510860000000001</v>
      </c>
      <c r="P10">
        <v>0.20438669999999998</v>
      </c>
      <c r="Q10">
        <v>0.19290930000000001</v>
      </c>
      <c r="R10">
        <v>0.13847559999999998</v>
      </c>
      <c r="S10">
        <v>0.1799201</v>
      </c>
      <c r="T10">
        <v>0.1530128</v>
      </c>
      <c r="U10">
        <v>0.10208780000000001</v>
      </c>
      <c r="V10">
        <v>0.10952300000000001</v>
      </c>
      <c r="W10">
        <v>0.1393692</v>
      </c>
      <c r="X10">
        <v>0.13926050000000001</v>
      </c>
      <c r="Y10">
        <v>0.13145980000000002</v>
      </c>
      <c r="Z10">
        <v>0.15710639999999998</v>
      </c>
      <c r="AA10">
        <v>9.6309500000000006E-2</v>
      </c>
      <c r="AB10">
        <v>9.9669399999999991E-2</v>
      </c>
      <c r="AC10">
        <v>0.1184592</v>
      </c>
      <c r="AD10">
        <v>0.12541620000000001</v>
      </c>
      <c r="AE10">
        <v>0.28204099999999999</v>
      </c>
      <c r="AF10">
        <v>0.12790550000000001</v>
      </c>
      <c r="AG10">
        <v>0.1140755</v>
      </c>
      <c r="AH10">
        <v>0.13275629999999999</v>
      </c>
      <c r="AI10">
        <v>8.6344000000000004E-2</v>
      </c>
      <c r="AJ10">
        <v>0.11810499999999999</v>
      </c>
      <c r="AK10">
        <v>0.1194567</v>
      </c>
      <c r="AL10">
        <v>9.4071600000000005E-2</v>
      </c>
      <c r="AM10">
        <v>0.1157383</v>
      </c>
      <c r="AN10">
        <v>0.1026987</v>
      </c>
      <c r="AO10">
        <v>8.1232199999999991E-2</v>
      </c>
      <c r="AP10">
        <v>9.60453E-2</v>
      </c>
      <c r="AQ10">
        <v>4.7034699999999999E-2</v>
      </c>
      <c r="AR10">
        <v>1.2840600000000001E-2</v>
      </c>
      <c r="AS10">
        <v>-3.30528E-2</v>
      </c>
      <c r="AT10">
        <v>0.12606620000000002</v>
      </c>
    </row>
    <row r="11" spans="2:46" x14ac:dyDescent="0.2">
      <c r="D11">
        <v>2008</v>
      </c>
      <c r="E11">
        <v>-2.3706999999999964E-3</v>
      </c>
      <c r="F11">
        <v>1.1334300000000005E-2</v>
      </c>
      <c r="G11">
        <v>-9.4537800000000005E-2</v>
      </c>
      <c r="H11">
        <v>-7.65454E-2</v>
      </c>
      <c r="I11">
        <v>-1.6730000000000009E-2</v>
      </c>
      <c r="J11">
        <v>-9.6295700000000012E-2</v>
      </c>
      <c r="K11">
        <v>-5.10134E-2</v>
      </c>
      <c r="L11">
        <v>-0.10380789999999998</v>
      </c>
      <c r="M11">
        <v>-0.11394860000000002</v>
      </c>
      <c r="N11">
        <v>-6.5581699999999993E-2</v>
      </c>
      <c r="O11">
        <v>1.28944E-2</v>
      </c>
      <c r="P11">
        <v>-2.4379599999999987E-2</v>
      </c>
      <c r="Q11">
        <v>-3.4059599999999995E-2</v>
      </c>
      <c r="R11">
        <v>-3.6987300000000008E-2</v>
      </c>
      <c r="S11">
        <v>-4.8084299999999996E-2</v>
      </c>
      <c r="T11">
        <v>-2.8973199999999998E-2</v>
      </c>
      <c r="U11">
        <v>-1.5718500000000003E-2</v>
      </c>
      <c r="V11">
        <v>-2.4884900000000001E-2</v>
      </c>
      <c r="W11">
        <v>2.6172000000000001E-3</v>
      </c>
      <c r="X11">
        <v>-2.5999500000000009E-2</v>
      </c>
      <c r="Y11">
        <v>5.2332000000000004E-3</v>
      </c>
      <c r="Z11">
        <v>3.4141999999999992E-3</v>
      </c>
      <c r="AA11">
        <v>-2.1704300000000003E-2</v>
      </c>
      <c r="AB11">
        <v>-4.7149400000000001E-2</v>
      </c>
      <c r="AC11">
        <v>-5.2982999999999995E-2</v>
      </c>
      <c r="AD11">
        <v>-2.0759900000000005E-2</v>
      </c>
      <c r="AE11">
        <v>-0.23487480000000002</v>
      </c>
      <c r="AF11">
        <v>8.2426599999999989E-2</v>
      </c>
      <c r="AG11">
        <v>4.2569300000000004E-2</v>
      </c>
      <c r="AH11">
        <v>2.4215899999999995E-2</v>
      </c>
      <c r="AI11">
        <v>3.1166900000000004E-2</v>
      </c>
      <c r="AJ11">
        <v>6.8380799999999992E-2</v>
      </c>
      <c r="AK11">
        <v>1.0692000000000007E-2</v>
      </c>
      <c r="AL11">
        <v>1.8682100000000007E-2</v>
      </c>
      <c r="AM11">
        <v>6.1097900000000004E-2</v>
      </c>
      <c r="AN11">
        <v>5.2224100000000002E-2</v>
      </c>
      <c r="AO11">
        <v>6.3616600000000009E-2</v>
      </c>
      <c r="AP11">
        <v>4.4748099999999999E-2</v>
      </c>
      <c r="AQ11">
        <v>-7.7536999999999995E-2</v>
      </c>
      <c r="AR11">
        <v>-3.9772999999999989E-2</v>
      </c>
      <c r="AS11">
        <v>1.9911500000000002E-2</v>
      </c>
      <c r="AT11">
        <v>8.366309999999999E-2</v>
      </c>
    </row>
    <row r="12" spans="2:46" x14ac:dyDescent="0.2">
      <c r="D12">
        <v>2009</v>
      </c>
      <c r="E12">
        <v>4.2875400000000001E-2</v>
      </c>
      <c r="F12">
        <v>7.0880200000000004E-2</v>
      </c>
      <c r="G12">
        <v>5.2796999999999983E-3</v>
      </c>
      <c r="H12">
        <v>4.5589500000000005E-2</v>
      </c>
      <c r="I12">
        <v>3.62677E-2</v>
      </c>
      <c r="J12">
        <v>4.1230700000000002E-2</v>
      </c>
      <c r="K12">
        <v>8.0611000000000002E-2</v>
      </c>
      <c r="L12">
        <v>5.5847899999999999E-2</v>
      </c>
      <c r="M12">
        <v>3.8474300000000003E-2</v>
      </c>
      <c r="N12">
        <v>5.848260000000001E-2</v>
      </c>
      <c r="O12">
        <v>7.0680300000000001E-2</v>
      </c>
      <c r="P12">
        <v>6.9781700000000002E-2</v>
      </c>
      <c r="Q12">
        <v>6.8042000000000102E-3</v>
      </c>
      <c r="R12">
        <v>1.5249100000000008E-2</v>
      </c>
      <c r="S12">
        <v>-2.3042700000000013E-2</v>
      </c>
      <c r="T12">
        <v>-7.267699999999995E-3</v>
      </c>
      <c r="U12">
        <v>3.2944999999999988E-3</v>
      </c>
      <c r="V12">
        <v>3.3552799999999994E-2</v>
      </c>
      <c r="W12">
        <v>3.8485900000000003E-2</v>
      </c>
      <c r="X12">
        <v>3.7640800000000002E-2</v>
      </c>
      <c r="Y12">
        <v>4.5645999999999881E-3</v>
      </c>
      <c r="Z12">
        <v>0.13545950000000001</v>
      </c>
      <c r="AA12">
        <v>0.1159762</v>
      </c>
      <c r="AB12">
        <v>0.1742128</v>
      </c>
      <c r="AC12">
        <v>0.10690730000000001</v>
      </c>
      <c r="AD12">
        <v>1.3107099999999997E-2</v>
      </c>
      <c r="AE12">
        <v>-0.12960769999999999</v>
      </c>
      <c r="AF12">
        <v>7.0991299999999993E-2</v>
      </c>
      <c r="AG12">
        <v>5.1955899999999999E-2</v>
      </c>
      <c r="AH12">
        <v>2.91106E-2</v>
      </c>
      <c r="AI12">
        <v>4.9047999999999994E-2</v>
      </c>
      <c r="AJ12">
        <v>3.87179E-2</v>
      </c>
      <c r="AK12">
        <v>4.7099599999999998E-2</v>
      </c>
      <c r="AL12">
        <v>2.0865200000000007E-2</v>
      </c>
      <c r="AM12">
        <v>2.4461400000000001E-2</v>
      </c>
      <c r="AN12">
        <v>5.7764800000000005E-2</v>
      </c>
      <c r="AO12">
        <v>8.7742299999999995E-2</v>
      </c>
      <c r="AP12">
        <v>2.4580899999999989E-2</v>
      </c>
      <c r="AQ12">
        <v>-3.4413900000000004E-2</v>
      </c>
      <c r="AR12">
        <v>1.8734700000000003E-2</v>
      </c>
      <c r="AS12">
        <v>1.7304900000000002E-2</v>
      </c>
      <c r="AT12">
        <v>3.3623500000000001E-2</v>
      </c>
    </row>
    <row r="13" spans="2:46" x14ac:dyDescent="0.2">
      <c r="D13">
        <v>2010</v>
      </c>
      <c r="E13">
        <v>6.3832E-2</v>
      </c>
      <c r="F13">
        <v>0.1164702</v>
      </c>
      <c r="G13">
        <v>9.9495799999999995E-2</v>
      </c>
      <c r="H13">
        <v>0.10803479999999999</v>
      </c>
      <c r="I13">
        <v>6.1234400000000001E-2</v>
      </c>
      <c r="J13">
        <v>8.3778199999999997E-2</v>
      </c>
      <c r="K13">
        <v>8.33005E-2</v>
      </c>
      <c r="L13">
        <v>5.8445900000000002E-2</v>
      </c>
      <c r="M13">
        <v>0.1202999</v>
      </c>
      <c r="N13">
        <v>8.2054500000000002E-2</v>
      </c>
      <c r="O13">
        <v>9.9552000000000002E-2</v>
      </c>
      <c r="P13">
        <v>8.7031300000000006E-2</v>
      </c>
      <c r="Q13">
        <v>9.4681600000000005E-2</v>
      </c>
      <c r="R13">
        <v>7.9354899999999992E-2</v>
      </c>
      <c r="S13">
        <v>0.13436190000000001</v>
      </c>
      <c r="T13">
        <v>9.8382399999999995E-2</v>
      </c>
      <c r="U13">
        <v>6.8033700000000003E-2</v>
      </c>
      <c r="V13">
        <v>0.11281769999999999</v>
      </c>
      <c r="W13">
        <v>0.1175921</v>
      </c>
      <c r="X13">
        <v>0.12409730000000001</v>
      </c>
      <c r="Y13">
        <v>4.8468800000000006E-2</v>
      </c>
      <c r="Z13">
        <v>0.1038129</v>
      </c>
      <c r="AA13">
        <v>9.3279699999999993E-2</v>
      </c>
      <c r="AB13">
        <v>7.1127999999999997E-2</v>
      </c>
      <c r="AC13">
        <v>0.10098990000000001</v>
      </c>
      <c r="AD13">
        <v>0.13509209999999999</v>
      </c>
      <c r="AE13">
        <v>0.14560300000000001</v>
      </c>
      <c r="AF13">
        <v>4.0828999999999997E-2</v>
      </c>
      <c r="AG13">
        <v>6.76094E-2</v>
      </c>
      <c r="AH13">
        <v>6.6110299999999997E-2</v>
      </c>
      <c r="AI13">
        <v>7.6659900000000003E-2</v>
      </c>
      <c r="AJ13">
        <v>7.4965799999999999E-2</v>
      </c>
      <c r="AK13">
        <v>5.9913399999999999E-2</v>
      </c>
      <c r="AL13">
        <v>3.9265099999999997E-2</v>
      </c>
      <c r="AM13">
        <v>4.2200100000000004E-2</v>
      </c>
      <c r="AN13">
        <v>6.21028E-2</v>
      </c>
      <c r="AO13">
        <v>4.471E-2</v>
      </c>
      <c r="AP13">
        <v>5.0525199999999992E-2</v>
      </c>
      <c r="AQ13">
        <v>2.14161E-2</v>
      </c>
      <c r="AR13">
        <v>4.2100399999999996E-2</v>
      </c>
      <c r="AS13">
        <v>3.0462900000000001E-2</v>
      </c>
      <c r="AT13">
        <v>5.4826600000000003E-2</v>
      </c>
    </row>
    <row r="14" spans="2:46" x14ac:dyDescent="0.2">
      <c r="D14">
        <v>2011</v>
      </c>
      <c r="E14">
        <v>5.82458E-2</v>
      </c>
      <c r="F14">
        <v>6.0391E-2</v>
      </c>
      <c r="G14">
        <v>0.11765589999999999</v>
      </c>
      <c r="H14">
        <v>8.6617100000000002E-2</v>
      </c>
      <c r="I14">
        <v>6.0611299999999993E-2</v>
      </c>
      <c r="J14">
        <v>9.7520700000000002E-2</v>
      </c>
      <c r="K14">
        <v>7.6345899999999994E-2</v>
      </c>
      <c r="L14">
        <v>8.8201699999999994E-2</v>
      </c>
      <c r="M14">
        <v>0.1059387</v>
      </c>
      <c r="N14">
        <v>6.3204300000000005E-2</v>
      </c>
      <c r="O14">
        <v>3.4036299999999992E-2</v>
      </c>
      <c r="P14">
        <v>7.0458099999999996E-2</v>
      </c>
      <c r="Q14">
        <v>0.1140133</v>
      </c>
      <c r="R14">
        <v>9.26506E-2</v>
      </c>
      <c r="S14">
        <v>0.12009790000000001</v>
      </c>
      <c r="T14">
        <v>0.1076781</v>
      </c>
      <c r="U14">
        <v>6.9919999999999996E-2</v>
      </c>
      <c r="V14">
        <v>0.11433479999999999</v>
      </c>
      <c r="W14">
        <v>7.6920999999999989E-2</v>
      </c>
      <c r="X14">
        <v>8.9328199999999996E-2</v>
      </c>
      <c r="Y14">
        <v>9.42664E-2</v>
      </c>
      <c r="Z14">
        <v>5.9557899999999997E-2</v>
      </c>
      <c r="AA14">
        <v>0.10611909999999999</v>
      </c>
      <c r="AB14">
        <v>6.3409599999999997E-2</v>
      </c>
      <c r="AC14">
        <v>7.5984899999999994E-2</v>
      </c>
      <c r="AD14">
        <v>8.8825600000000005E-2</v>
      </c>
      <c r="AE14">
        <v>1.3122999999999999E-2</v>
      </c>
      <c r="AF14">
        <v>6.1772599999999997E-2</v>
      </c>
      <c r="AG14">
        <v>6.5753699999999998E-2</v>
      </c>
      <c r="AH14">
        <v>7.8012100000000001E-2</v>
      </c>
      <c r="AI14">
        <v>4.96459E-2</v>
      </c>
      <c r="AJ14">
        <v>5.4482699999999995E-2</v>
      </c>
      <c r="AK14">
        <v>1.7928900000000001E-2</v>
      </c>
      <c r="AL14">
        <v>3.6201899999999995E-2</v>
      </c>
      <c r="AM14">
        <v>2.0016700000000002E-2</v>
      </c>
      <c r="AN14">
        <v>4.4985699999999997E-2</v>
      </c>
      <c r="AO14">
        <v>5.3988699999999994E-2</v>
      </c>
      <c r="AP14">
        <v>5.184190000000001E-2</v>
      </c>
      <c r="AQ14">
        <v>1.6582299999999998E-2</v>
      </c>
      <c r="AR14">
        <v>1.5638399999999997E-2</v>
      </c>
      <c r="AS14">
        <v>3.00045E-2</v>
      </c>
      <c r="AT14">
        <v>7.8436900000000004E-2</v>
      </c>
    </row>
    <row r="15" spans="2:46" x14ac:dyDescent="0.2">
      <c r="D15">
        <v>2012</v>
      </c>
      <c r="E15">
        <v>3.9928099999999994E-2</v>
      </c>
      <c r="F15">
        <v>4.9504700000000013E-2</v>
      </c>
      <c r="G15">
        <v>5.8982499999999993E-2</v>
      </c>
      <c r="H15">
        <v>7.1276900000000004E-2</v>
      </c>
      <c r="I15">
        <v>3.7137500000000004E-2</v>
      </c>
      <c r="J15">
        <v>3.6100900000000005E-2</v>
      </c>
      <c r="K15">
        <v>5.9435000000000002E-2</v>
      </c>
      <c r="L15">
        <v>7.2031999999999999E-2</v>
      </c>
      <c r="M15">
        <v>9.4493999999999995E-2</v>
      </c>
      <c r="N15">
        <v>2.7281299999999988E-2</v>
      </c>
      <c r="O15">
        <v>4.3327999999999992E-2</v>
      </c>
      <c r="P15">
        <v>5.0414899999999999E-2</v>
      </c>
      <c r="Q15">
        <v>5.9948799999999997E-2</v>
      </c>
      <c r="R15">
        <v>5.8121200000000005E-2</v>
      </c>
      <c r="S15">
        <v>7.5048299999999998E-2</v>
      </c>
      <c r="T15">
        <v>6.5034800000000004E-2</v>
      </c>
      <c r="U15">
        <v>5.1108399999999998E-2</v>
      </c>
      <c r="V15">
        <v>7.1003899999999995E-2</v>
      </c>
      <c r="W15">
        <v>3.9798500000000001E-2</v>
      </c>
      <c r="X15">
        <v>3.4046899999999991E-2</v>
      </c>
      <c r="Y15">
        <v>5.0863100000000008E-2</v>
      </c>
      <c r="Z15">
        <v>5.0475499999999993E-2</v>
      </c>
      <c r="AA15">
        <v>6.7316700000000007E-2</v>
      </c>
      <c r="AB15">
        <v>6.4627900000000002E-2</v>
      </c>
      <c r="AC15">
        <v>7.827110000000001E-2</v>
      </c>
      <c r="AD15">
        <v>5.9794700000000006E-2</v>
      </c>
      <c r="AE15">
        <v>-2.8941699999999997E-2</v>
      </c>
      <c r="AF15">
        <v>5.5061499999999999E-2</v>
      </c>
      <c r="AG15">
        <v>2.1408899999999995E-2</v>
      </c>
      <c r="AH15">
        <v>5.1773200000000005E-2</v>
      </c>
      <c r="AI15">
        <v>6.9801500000000002E-2</v>
      </c>
      <c r="AJ15">
        <v>4.5744399999999998E-2</v>
      </c>
      <c r="AK15">
        <v>3.8730299999999995E-2</v>
      </c>
      <c r="AL15">
        <v>-1.7116799999999988E-2</v>
      </c>
      <c r="AM15">
        <v>-1.9517E-2</v>
      </c>
      <c r="AN15">
        <v>4.541400000000001E-3</v>
      </c>
      <c r="AO15">
        <v>2.4738900000000008E-2</v>
      </c>
      <c r="AP15">
        <v>1.23505E-2</v>
      </c>
      <c r="AQ15">
        <v>6.85061E-2</v>
      </c>
      <c r="AR15">
        <v>5.4761400000000002E-2</v>
      </c>
      <c r="AS15">
        <v>4.59812E-2</v>
      </c>
      <c r="AT15">
        <v>5.0481199999999997E-2</v>
      </c>
    </row>
    <row r="17" spans="3:46" x14ac:dyDescent="0.2">
      <c r="D17" s="1" t="s">
        <v>14</v>
      </c>
      <c r="E17" s="1">
        <f>AVERAGE(E3:E15)</f>
        <v>0.10124850769230773</v>
      </c>
      <c r="F17" s="1">
        <f t="shared" ref="F17:J17" si="0">AVERAGE(F3:F15)</f>
        <v>0.12151832307692306</v>
      </c>
      <c r="G17" s="1">
        <f t="shared" si="0"/>
        <v>9.0858892307692285E-2</v>
      </c>
      <c r="H17" s="1">
        <f t="shared" si="0"/>
        <v>9.7327038461538479E-2</v>
      </c>
      <c r="I17" s="1">
        <f t="shared" si="0"/>
        <v>7.6766915384615386E-2</v>
      </c>
      <c r="J17" s="1">
        <f t="shared" si="0"/>
        <v>7.7825961538461538E-2</v>
      </c>
      <c r="K17" s="1">
        <f>AVERAGE(K5:K15)</f>
        <v>0.10638564545454544</v>
      </c>
      <c r="L17" s="1">
        <f>AVERAGE(L4:L15)</f>
        <v>7.9664833333333337E-2</v>
      </c>
      <c r="M17" s="1">
        <f>AVERAGE(M7:M15)</f>
        <v>0.12044826666666666</v>
      </c>
      <c r="N17" s="1">
        <f t="shared" ref="N17" si="1">AVERAGE(N3:N15)</f>
        <v>8.4759869230769253E-2</v>
      </c>
      <c r="O17" s="1">
        <f>AVERAGE(O7:O15)</f>
        <v>9.5511366666666667E-2</v>
      </c>
      <c r="P17" s="1">
        <f t="shared" ref="P17:AD17" si="2">AVERAGE(P3:P15)</f>
        <v>0.10302574615384616</v>
      </c>
      <c r="Q17" s="1">
        <f t="shared" si="2"/>
        <v>9.4901161538461537E-2</v>
      </c>
      <c r="R17" s="1">
        <f t="shared" si="2"/>
        <v>8.3417746153846145E-2</v>
      </c>
      <c r="S17" s="1">
        <f t="shared" si="2"/>
        <v>7.881606153846156E-2</v>
      </c>
      <c r="T17" s="1">
        <f t="shared" si="2"/>
        <v>6.8738907692307671E-2</v>
      </c>
      <c r="U17" s="1">
        <f t="shared" si="2"/>
        <v>5.8847530769230764E-2</v>
      </c>
      <c r="V17" s="1">
        <f t="shared" si="2"/>
        <v>8.6865892307692316E-2</v>
      </c>
      <c r="W17" s="1">
        <f t="shared" si="2"/>
        <v>8.2333484615384617E-2</v>
      </c>
      <c r="X17" s="1">
        <f t="shared" si="2"/>
        <v>7.8181246153846168E-2</v>
      </c>
      <c r="Y17" s="1">
        <f t="shared" si="2"/>
        <v>8.1584153846153848E-2</v>
      </c>
      <c r="Z17" s="1">
        <f t="shared" si="2"/>
        <v>0.1084269923076923</v>
      </c>
      <c r="AA17" s="1">
        <f t="shared" si="2"/>
        <v>9.7202538461538465E-2</v>
      </c>
      <c r="AB17" s="1">
        <f t="shared" si="2"/>
        <v>0.11450050000000003</v>
      </c>
      <c r="AC17" s="1">
        <f t="shared" si="2"/>
        <v>0.10120963076923079</v>
      </c>
      <c r="AD17" s="1">
        <f t="shared" si="2"/>
        <v>8.5925553846153857E-2</v>
      </c>
      <c r="AE17" s="1">
        <f>AVERAGE(AE3:AE15)</f>
        <v>2.0555100000000003E-2</v>
      </c>
      <c r="AF17" s="1">
        <f t="shared" ref="AF17:AT17" si="3">AVERAGE(AF3:AF15)</f>
        <v>8.2689000000000012E-2</v>
      </c>
      <c r="AG17" s="1">
        <f t="shared" si="3"/>
        <v>8.1229599999999985E-2</v>
      </c>
      <c r="AH17" s="1">
        <f t="shared" si="3"/>
        <v>7.8363553846153844E-2</v>
      </c>
      <c r="AI17" s="1">
        <f t="shared" si="3"/>
        <v>7.985044615384615E-2</v>
      </c>
      <c r="AJ17" s="1">
        <f t="shared" si="3"/>
        <v>8.2123353846153824E-2</v>
      </c>
      <c r="AK17" s="1">
        <f t="shared" si="3"/>
        <v>6.9448476923076929E-2</v>
      </c>
      <c r="AL17" s="1">
        <f t="shared" si="3"/>
        <v>6.1284223076923085E-2</v>
      </c>
      <c r="AM17" s="1">
        <f t="shared" si="3"/>
        <v>7.5597300000000006E-2</v>
      </c>
      <c r="AN17" s="1">
        <f t="shared" si="3"/>
        <v>8.4712607692307693E-2</v>
      </c>
      <c r="AO17" s="1">
        <f t="shared" si="3"/>
        <v>8.4312769230769233E-2</v>
      </c>
      <c r="AP17" s="1">
        <f t="shared" si="3"/>
        <v>6.9791623076923076E-2</v>
      </c>
      <c r="AQ17" s="1">
        <f t="shared" si="3"/>
        <v>0.1051502</v>
      </c>
      <c r="AR17" s="1">
        <f t="shared" si="3"/>
        <v>8.0451292307692324E-2</v>
      </c>
      <c r="AS17" s="1">
        <f t="shared" si="3"/>
        <v>6.877987692307691E-2</v>
      </c>
      <c r="AT17" s="1">
        <f t="shared" si="3"/>
        <v>8.8495776923076905E-2</v>
      </c>
    </row>
    <row r="18" spans="3:46" x14ac:dyDescent="0.2">
      <c r="D18" s="1" t="s">
        <v>15</v>
      </c>
      <c r="E18" s="1">
        <f t="shared" ref="E18:J18" si="4">VAR(E3:E15)</f>
        <v>3.11330841725743E-3</v>
      </c>
      <c r="F18" s="1">
        <f t="shared" si="4"/>
        <v>4.8058487440385961E-3</v>
      </c>
      <c r="G18" s="1">
        <f t="shared" si="4"/>
        <v>6.5882035318674372E-3</v>
      </c>
      <c r="H18" s="1">
        <f t="shared" si="4"/>
        <v>6.0667993891308954E-3</v>
      </c>
      <c r="I18" s="1">
        <f t="shared" si="4"/>
        <v>3.6690804840314117E-3</v>
      </c>
      <c r="J18" s="1">
        <f t="shared" si="4"/>
        <v>4.0313389538742311E-3</v>
      </c>
      <c r="K18" s="1">
        <f>VAR(K5:K15)</f>
        <v>7.7279650718067349E-3</v>
      </c>
      <c r="L18" s="1">
        <f>VAR(L4:L15)</f>
        <v>4.8184478328842408E-3</v>
      </c>
      <c r="M18" s="1">
        <f>VAR(M7:M15)</f>
        <v>1.3225145053270004E-2</v>
      </c>
      <c r="N18" s="1">
        <f>VAR(N3:N15)</f>
        <v>4.3268391321256393E-3</v>
      </c>
      <c r="O18" s="1">
        <f>VAR(O7:O15)</f>
        <v>4.2024043055874996E-3</v>
      </c>
      <c r="P18" s="1">
        <f t="shared" ref="P18:AT18" si="5">VAR(P3:P15)</f>
        <v>4.1018312474026932E-3</v>
      </c>
      <c r="Q18" s="1">
        <f t="shared" si="5"/>
        <v>4.4363679752992312E-3</v>
      </c>
      <c r="R18" s="1">
        <f t="shared" si="5"/>
        <v>3.8395815216560277E-3</v>
      </c>
      <c r="S18" s="1">
        <f t="shared" si="5"/>
        <v>1.0862277933412564E-2</v>
      </c>
      <c r="T18" s="1">
        <f t="shared" si="5"/>
        <v>6.97599112744577E-3</v>
      </c>
      <c r="U18" s="1">
        <f t="shared" si="5"/>
        <v>4.7120377594423099E-3</v>
      </c>
      <c r="V18" s="1">
        <f t="shared" si="5"/>
        <v>2.8350042515024321E-3</v>
      </c>
      <c r="W18" s="1">
        <f t="shared" si="5"/>
        <v>2.1982548418814133E-3</v>
      </c>
      <c r="X18" s="1">
        <f t="shared" si="5"/>
        <v>2.9195800061660227E-3</v>
      </c>
      <c r="Y18" s="1">
        <f t="shared" si="5"/>
        <v>4.2824291676593559E-3</v>
      </c>
      <c r="Z18" s="1">
        <f t="shared" si="5"/>
        <v>3.4033680179607734E-3</v>
      </c>
      <c r="AA18" s="1">
        <f t="shared" si="5"/>
        <v>1.8840072407909001E-3</v>
      </c>
      <c r="AB18" s="1">
        <f t="shared" si="5"/>
        <v>4.5111223002533259E-3</v>
      </c>
      <c r="AC18" s="1">
        <f t="shared" si="5"/>
        <v>3.3940947167506383E-3</v>
      </c>
      <c r="AD18" s="1">
        <f t="shared" si="5"/>
        <v>3.8677845233660232E-3</v>
      </c>
      <c r="AE18" s="1">
        <f t="shared" si="5"/>
        <v>2.5516528407737143E-2</v>
      </c>
      <c r="AF18" s="1">
        <f t="shared" si="5"/>
        <v>7.0149406110333234E-4</v>
      </c>
      <c r="AG18" s="1">
        <f t="shared" si="5"/>
        <v>1.2280054446650024E-3</v>
      </c>
      <c r="AH18" s="1">
        <f t="shared" si="5"/>
        <v>1.8685376743876939E-3</v>
      </c>
      <c r="AI18" s="1">
        <f t="shared" si="5"/>
        <v>1.6621327938160246E-3</v>
      </c>
      <c r="AJ18" s="1">
        <f t="shared" si="5"/>
        <v>1.3655544049026951E-3</v>
      </c>
      <c r="AK18" s="1">
        <f t="shared" si="5"/>
        <v>1.8517464616419216E-3</v>
      </c>
      <c r="AL18" s="1">
        <f t="shared" si="5"/>
        <v>1.8224798915285878E-3</v>
      </c>
      <c r="AM18" s="1">
        <f t="shared" si="5"/>
        <v>2.8158743195249997E-3</v>
      </c>
      <c r="AN18" s="1">
        <f t="shared" si="5"/>
        <v>1.6618402170907702E-3</v>
      </c>
      <c r="AO18" s="1">
        <f t="shared" si="5"/>
        <v>1.179519587625643E-3</v>
      </c>
      <c r="AP18" s="1">
        <f t="shared" si="5"/>
        <v>1.5545626374735926E-3</v>
      </c>
      <c r="AQ18" s="1">
        <f t="shared" si="5"/>
        <v>1.8998296549853338E-2</v>
      </c>
      <c r="AR18" s="1">
        <f t="shared" si="5"/>
        <v>5.8321476945190978E-3</v>
      </c>
      <c r="AS18" s="1">
        <f t="shared" si="5"/>
        <v>3.4207664521669237E-3</v>
      </c>
      <c r="AT18" s="1">
        <f t="shared" si="5"/>
        <v>1.2477130274569277E-3</v>
      </c>
    </row>
    <row r="19" spans="3:46" x14ac:dyDescent="0.2">
      <c r="D19" s="1" t="s">
        <v>16</v>
      </c>
      <c r="E19" s="1">
        <f>STDEV(E3:E15)</f>
        <v>5.5797028749364694E-2</v>
      </c>
      <c r="F19" s="1">
        <f t="shared" ref="F19:AT19" si="6">STDEV(F3:F15)</f>
        <v>6.9324229126897591E-2</v>
      </c>
      <c r="G19" s="1">
        <f t="shared" si="6"/>
        <v>8.1167749333509537E-2</v>
      </c>
      <c r="H19" s="1">
        <f t="shared" si="6"/>
        <v>7.7889661631893717E-2</v>
      </c>
      <c r="I19" s="1">
        <f t="shared" si="6"/>
        <v>6.0572935243649963E-2</v>
      </c>
      <c r="J19" s="1">
        <f t="shared" si="6"/>
        <v>6.3492826003212613E-2</v>
      </c>
      <c r="K19" s="1">
        <f t="shared" si="6"/>
        <v>8.7908845242141223E-2</v>
      </c>
      <c r="L19" s="1">
        <f t="shared" si="6"/>
        <v>6.9415040393881786E-2</v>
      </c>
      <c r="M19" s="1">
        <f t="shared" si="6"/>
        <v>0.11500063066466203</v>
      </c>
      <c r="N19" s="1">
        <f t="shared" si="6"/>
        <v>6.5778713366298369E-2</v>
      </c>
      <c r="O19" s="1">
        <f t="shared" si="6"/>
        <v>6.4825953950462617E-2</v>
      </c>
      <c r="P19" s="1">
        <f t="shared" si="6"/>
        <v>6.4045540417758159E-2</v>
      </c>
      <c r="Q19" s="1">
        <f t="shared" si="6"/>
        <v>6.6606065604411971E-2</v>
      </c>
      <c r="R19" s="1">
        <f t="shared" si="6"/>
        <v>6.196435686470108E-2</v>
      </c>
      <c r="S19" s="1">
        <f t="shared" si="6"/>
        <v>0.10422225258270215</v>
      </c>
      <c r="T19" s="1">
        <f t="shared" si="6"/>
        <v>8.3522398956482141E-2</v>
      </c>
      <c r="U19" s="1">
        <f t="shared" si="6"/>
        <v>6.8644284244518933E-2</v>
      </c>
      <c r="V19" s="1">
        <f t="shared" si="6"/>
        <v>5.3244757972052345E-2</v>
      </c>
      <c r="W19" s="1">
        <f t="shared" si="6"/>
        <v>4.6885550459405012E-2</v>
      </c>
      <c r="X19" s="1">
        <f t="shared" si="6"/>
        <v>5.4033138037375014E-2</v>
      </c>
      <c r="Y19" s="1">
        <f t="shared" si="6"/>
        <v>6.5440271757224208E-2</v>
      </c>
      <c r="Z19" s="1">
        <f t="shared" si="6"/>
        <v>5.8338392315530715E-2</v>
      </c>
      <c r="AA19" s="1">
        <f t="shared" si="6"/>
        <v>4.3405152237849597E-2</v>
      </c>
      <c r="AB19" s="1">
        <f t="shared" si="6"/>
        <v>6.7164888894818586E-2</v>
      </c>
      <c r="AC19" s="1">
        <f t="shared" si="6"/>
        <v>5.8258859555870457E-2</v>
      </c>
      <c r="AD19" s="1">
        <f t="shared" si="6"/>
        <v>6.2191514882385869E-2</v>
      </c>
      <c r="AE19" s="1">
        <f t="shared" si="6"/>
        <v>0.15973893829538602</v>
      </c>
      <c r="AF19" s="1">
        <f t="shared" si="6"/>
        <v>2.6485733161521738E-2</v>
      </c>
      <c r="AG19" s="1">
        <f t="shared" si="6"/>
        <v>3.5042908621645587E-2</v>
      </c>
      <c r="AH19" s="1">
        <f t="shared" si="6"/>
        <v>4.3226585273274755E-2</v>
      </c>
      <c r="AI19" s="1">
        <f t="shared" si="6"/>
        <v>4.0769262855931361E-2</v>
      </c>
      <c r="AJ19" s="1">
        <f t="shared" si="6"/>
        <v>3.6953408569476986E-2</v>
      </c>
      <c r="AK19" s="1">
        <f t="shared" si="6"/>
        <v>4.3031923750187155E-2</v>
      </c>
      <c r="AL19" s="1">
        <f t="shared" si="6"/>
        <v>4.2690512898401534E-2</v>
      </c>
      <c r="AM19" s="1">
        <f t="shared" si="6"/>
        <v>5.3064812442191855E-2</v>
      </c>
      <c r="AN19" s="1">
        <f t="shared" si="6"/>
        <v>4.0765674495717233E-2</v>
      </c>
      <c r="AO19" s="1">
        <f t="shared" si="6"/>
        <v>3.434413469030255E-2</v>
      </c>
      <c r="AP19" s="1">
        <f t="shared" si="6"/>
        <v>3.9427942343896065E-2</v>
      </c>
      <c r="AQ19" s="1">
        <f t="shared" si="6"/>
        <v>0.13783430831927637</v>
      </c>
      <c r="AR19" s="1">
        <f t="shared" si="6"/>
        <v>7.6368499360136038E-2</v>
      </c>
      <c r="AS19" s="1">
        <f t="shared" si="6"/>
        <v>5.8487318729506861E-2</v>
      </c>
      <c r="AT19" s="1">
        <f t="shared" si="6"/>
        <v>3.5322981576544864E-2</v>
      </c>
    </row>
    <row r="20" spans="3:46" x14ac:dyDescent="0.2">
      <c r="D20" s="1" t="s">
        <v>17</v>
      </c>
      <c r="E20" s="1">
        <f t="shared" ref="E20:J20" si="7">COVAR(E4:E15,E3:E14)</f>
        <v>1.3013561834688888E-3</v>
      </c>
      <c r="F20" s="1">
        <f t="shared" si="7"/>
        <v>2.0138786028250691E-3</v>
      </c>
      <c r="G20" s="1">
        <f t="shared" si="7"/>
        <v>1.049030841150278E-3</v>
      </c>
      <c r="H20" s="1">
        <f t="shared" si="7"/>
        <v>4.6507703242069438E-4</v>
      </c>
      <c r="I20" s="1">
        <f t="shared" si="7"/>
        <v>5.9172795429000022E-4</v>
      </c>
      <c r="J20" s="1">
        <f t="shared" si="7"/>
        <v>3.5647818285416775E-5</v>
      </c>
      <c r="K20" s="1">
        <f>COVAR(K6:K15,K5:K14)</f>
        <v>2.5110780208839009E-3</v>
      </c>
      <c r="L20" s="1">
        <f>COVAR(L5:L15,L4:L14)</f>
        <v>-6.6327665201655314E-6</v>
      </c>
      <c r="M20" s="1">
        <f>COVAR(M8:M15,M7:M14)</f>
        <v>4.9023462104843749E-3</v>
      </c>
      <c r="N20" s="1">
        <f>COVAR(N4:N15,N3:N14)</f>
        <v>1.0717698555483335E-3</v>
      </c>
      <c r="O20" s="1">
        <f>COVAR(O8:O15,O7:O14)</f>
        <v>1.879628808728906E-3</v>
      </c>
      <c r="P20" s="1">
        <f t="shared" ref="P20:AD20" si="8">COVAR(P4:P15,P3:P14)</f>
        <v>4.3723021373513917E-4</v>
      </c>
      <c r="Q20" s="1">
        <f t="shared" si="8"/>
        <v>1.1748507148887494E-3</v>
      </c>
      <c r="R20" s="1">
        <f t="shared" si="8"/>
        <v>9.7242961384388883E-4</v>
      </c>
      <c r="S20" s="1">
        <f t="shared" si="8"/>
        <v>1.3434224338699306E-3</v>
      </c>
      <c r="T20" s="1">
        <f t="shared" si="8"/>
        <v>9.7047589540875034E-4</v>
      </c>
      <c r="U20" s="1">
        <f t="shared" si="8"/>
        <v>7.0829074579340293E-4</v>
      </c>
      <c r="V20" s="1">
        <f t="shared" si="8"/>
        <v>6.3800700387500004E-4</v>
      </c>
      <c r="W20" s="1">
        <f t="shared" si="8"/>
        <v>1.9579266995638887E-4</v>
      </c>
      <c r="X20" s="1">
        <f t="shared" si="8"/>
        <v>3.6379835050944425E-4</v>
      </c>
      <c r="Y20" s="1">
        <f t="shared" si="8"/>
        <v>1.5816796797484727E-3</v>
      </c>
      <c r="Z20" s="1">
        <f t="shared" si="8"/>
        <v>-3.1236000865305551E-4</v>
      </c>
      <c r="AA20" s="1">
        <f t="shared" si="8"/>
        <v>7.7516253127082762E-6</v>
      </c>
      <c r="AB20" s="1">
        <f t="shared" si="8"/>
        <v>4.2414438994333342E-4</v>
      </c>
      <c r="AC20" s="1">
        <f t="shared" si="8"/>
        <v>2.6552753568874965E-4</v>
      </c>
      <c r="AD20" s="1">
        <f t="shared" si="8"/>
        <v>6.5679556167187508E-4</v>
      </c>
      <c r="AE20" s="1">
        <f>COVAR(AE9:AE15,AE8:AE14)</f>
        <v>-4.2944775060265285E-3</v>
      </c>
      <c r="AF20" s="1">
        <f t="shared" ref="AF20:AT20" si="9">COVAR(AF4:AF15,AF3:AF14)</f>
        <v>4.003636833911806E-4</v>
      </c>
      <c r="AG20" s="1">
        <f t="shared" si="9"/>
        <v>4.6614398430201384E-4</v>
      </c>
      <c r="AH20" s="1">
        <f t="shared" si="9"/>
        <v>6.7448385838999984E-4</v>
      </c>
      <c r="AI20" s="1">
        <f t="shared" si="9"/>
        <v>5.0155571350340284E-4</v>
      </c>
      <c r="AJ20" s="1">
        <f t="shared" si="9"/>
        <v>5.4740960838444439E-4</v>
      </c>
      <c r="AK20" s="1">
        <f t="shared" si="9"/>
        <v>4.4373305016854166E-4</v>
      </c>
      <c r="AL20" s="1">
        <f t="shared" si="9"/>
        <v>8.4476324574312507E-4</v>
      </c>
      <c r="AM20" s="1">
        <f t="shared" si="9"/>
        <v>1.6559153840586805E-3</v>
      </c>
      <c r="AN20" s="1">
        <f t="shared" si="9"/>
        <v>8.6310612930395848E-4</v>
      </c>
      <c r="AO20" s="1">
        <f t="shared" si="9"/>
        <v>4.400978358863195E-4</v>
      </c>
      <c r="AP20" s="1">
        <f t="shared" si="9"/>
        <v>4.064698172347224E-4</v>
      </c>
      <c r="AQ20" s="1">
        <f t="shared" si="9"/>
        <v>8.8549408619985424E-3</v>
      </c>
      <c r="AR20" s="1">
        <f t="shared" si="9"/>
        <v>3.172782557444583E-3</v>
      </c>
      <c r="AS20" s="1">
        <f t="shared" si="9"/>
        <v>1.7311113308138882E-3</v>
      </c>
      <c r="AT20" s="1">
        <f t="shared" si="9"/>
        <v>4.5853514231798627E-4</v>
      </c>
    </row>
    <row r="21" spans="3:46" x14ac:dyDescent="0.2">
      <c r="D21" s="1" t="s">
        <v>18</v>
      </c>
      <c r="E21" s="2">
        <f t="shared" ref="E21:J21" si="10">CORREL(E3:E14,E4:E15)</f>
        <v>0.44438106027236279</v>
      </c>
      <c r="F21" s="2">
        <f t="shared" si="10"/>
        <v>0.44108325878777388</v>
      </c>
      <c r="G21" s="2">
        <f t="shared" si="10"/>
        <v>0.16098491440122784</v>
      </c>
      <c r="H21" s="2">
        <f t="shared" si="10"/>
        <v>9.1463879199789877E-2</v>
      </c>
      <c r="I21" s="2">
        <f t="shared" si="10"/>
        <v>0.16492297262793001</v>
      </c>
      <c r="J21" s="2">
        <f t="shared" si="10"/>
        <v>9.0263687925796754E-3</v>
      </c>
      <c r="K21" s="2">
        <f>CORREL(K5:K14,K6:K15)</f>
        <v>0.3304964675985344</v>
      </c>
      <c r="L21" s="2">
        <f>CORREL(L4:L14,L5:L15)</f>
        <v>-1.3947857701060845E-3</v>
      </c>
      <c r="M21" s="2">
        <f>CORREL(M7:M14,M8:M15)</f>
        <v>0.37398038060989308</v>
      </c>
      <c r="N21" s="2">
        <f>CORREL(N3:N14,N4:N15)</f>
        <v>0.25809694675141703</v>
      </c>
      <c r="O21" s="2">
        <f>CORREL(O7:O14,O8:O15)</f>
        <v>0.46920260971373301</v>
      </c>
      <c r="P21" s="2">
        <f t="shared" ref="P21:AD21" si="11">CORREL(P3:P14,P4:P15)</f>
        <v>0.12286453929455372</v>
      </c>
      <c r="Q21" s="2">
        <f t="shared" si="11"/>
        <v>0.26942853070296274</v>
      </c>
      <c r="R21" s="2">
        <f t="shared" si="11"/>
        <v>0.27633611516323936</v>
      </c>
      <c r="S21" s="2">
        <f t="shared" si="11"/>
        <v>0.15593205653978931</v>
      </c>
      <c r="T21" s="2">
        <f t="shared" si="11"/>
        <v>0.18716561417361197</v>
      </c>
      <c r="U21" s="2">
        <f t="shared" si="11"/>
        <v>0.20142690555926432</v>
      </c>
      <c r="V21" s="2">
        <f t="shared" si="11"/>
        <v>0.25328467915948238</v>
      </c>
      <c r="W21" s="2">
        <f t="shared" si="11"/>
        <v>0.11646675264543307</v>
      </c>
      <c r="X21" s="2">
        <f t="shared" si="11"/>
        <v>0.13772740508654657</v>
      </c>
      <c r="Y21" s="2">
        <f t="shared" si="11"/>
        <v>0.39135419176642533</v>
      </c>
      <c r="Z21" s="2">
        <f t="shared" si="11"/>
        <v>-0.13561688450385101</v>
      </c>
      <c r="AA21" s="2">
        <f t="shared" si="11"/>
        <v>4.6580709221874959E-3</v>
      </c>
      <c r="AB21" s="2">
        <f t="shared" si="11"/>
        <v>9.6748870943986334E-2</v>
      </c>
      <c r="AC21" s="2">
        <f t="shared" si="11"/>
        <v>8.1421180209092711E-2</v>
      </c>
      <c r="AD21" s="2">
        <f t="shared" si="11"/>
        <v>0.18610408838295533</v>
      </c>
      <c r="AE21" s="2">
        <f>CORREL(AE8:AE14,AE9:AE15)</f>
        <v>-0.16970675938473395</v>
      </c>
      <c r="AF21" s="2">
        <f t="shared" ref="AF21:AT21" si="12">CORREL(AF3:AF14,AF4:AF15)</f>
        <v>0.60766707749185744</v>
      </c>
      <c r="AG21" s="2">
        <f t="shared" si="12"/>
        <v>0.44412287976902498</v>
      </c>
      <c r="AH21" s="2">
        <f t="shared" si="12"/>
        <v>0.3826831275318196</v>
      </c>
      <c r="AI21" s="2">
        <f t="shared" si="12"/>
        <v>0.30640339625020585</v>
      </c>
      <c r="AJ21" s="2">
        <f t="shared" si="12"/>
        <v>0.43803021874124043</v>
      </c>
      <c r="AK21" s="2">
        <f t="shared" si="12"/>
        <v>0.25225791310167267</v>
      </c>
      <c r="AL21" s="2">
        <f t="shared" si="12"/>
        <v>0.59215859913119595</v>
      </c>
      <c r="AM21" s="2">
        <f t="shared" si="12"/>
        <v>0.71974194440374395</v>
      </c>
      <c r="AN21" s="2">
        <f t="shared" si="12"/>
        <v>0.65974365132686053</v>
      </c>
      <c r="AO21" s="2">
        <f t="shared" si="12"/>
        <v>0.43728910540041116</v>
      </c>
      <c r="AP21" s="2">
        <f t="shared" si="12"/>
        <v>0.3004220257662244</v>
      </c>
      <c r="AQ21" s="2">
        <f t="shared" si="12"/>
        <v>0.46797612326903548</v>
      </c>
      <c r="AR21" s="2">
        <f t="shared" si="12"/>
        <v>0.54759122340260036</v>
      </c>
      <c r="AS21" s="2">
        <f t="shared" si="12"/>
        <v>0.51048508721051744</v>
      </c>
      <c r="AT21" s="2">
        <f t="shared" si="12"/>
        <v>0.38836522277871577</v>
      </c>
    </row>
    <row r="22" spans="3:46" x14ac:dyDescent="0.2">
      <c r="D22" s="1" t="s">
        <v>19</v>
      </c>
      <c r="E22" s="2">
        <f t="shared" ref="E22:J22" si="13">CORREL(E3:E13,E5:E15)</f>
        <v>0.22534852637351344</v>
      </c>
      <c r="F22" s="2">
        <f t="shared" si="13"/>
        <v>0.38611354011458088</v>
      </c>
      <c r="G22" s="2">
        <f t="shared" si="13"/>
        <v>-0.42684903099563193</v>
      </c>
      <c r="H22" s="2">
        <f t="shared" si="13"/>
        <v>-0.37838498244751939</v>
      </c>
      <c r="I22" s="2">
        <f t="shared" si="13"/>
        <v>-0.28231702187606361</v>
      </c>
      <c r="J22" s="2">
        <f t="shared" si="13"/>
        <v>-0.25313647124584132</v>
      </c>
      <c r="K22" s="2">
        <f>CORREL(K5:K13,K7:K15)</f>
        <v>-0.34443931202837635</v>
      </c>
      <c r="L22" s="2">
        <f>CORREL(L4:L13,L6:L15)</f>
        <v>-6.6165779200783852E-3</v>
      </c>
      <c r="M22" s="2">
        <f>CORREL(M7:M13,M9:M15)</f>
        <v>-0.21594033169933438</v>
      </c>
      <c r="N22" s="2">
        <f>CORREL(N3:N13,N5:N15)</f>
        <v>-0.16427519622084072</v>
      </c>
      <c r="O22" s="2">
        <f>CORREL(O7:O13,O9:O15)</f>
        <v>-0.20084771668216059</v>
      </c>
      <c r="P22" s="2">
        <f t="shared" ref="P22:AD22" si="14">CORREL(P3:P13,P5:P15)</f>
        <v>-0.12537887530992012</v>
      </c>
      <c r="Q22" s="2">
        <f t="shared" si="14"/>
        <v>-0.32464465501056888</v>
      </c>
      <c r="R22" s="2">
        <f t="shared" si="14"/>
        <v>-0.3401275076068434</v>
      </c>
      <c r="S22" s="2">
        <f t="shared" si="14"/>
        <v>-0.48239054245058421</v>
      </c>
      <c r="T22" s="2">
        <f t="shared" si="14"/>
        <v>-0.49726839193448796</v>
      </c>
      <c r="U22" s="2">
        <f t="shared" si="14"/>
        <v>-0.43161793633210288</v>
      </c>
      <c r="V22" s="2">
        <f t="shared" si="14"/>
        <v>-0.62423762272702432</v>
      </c>
      <c r="W22" s="2">
        <f t="shared" si="14"/>
        <v>-0.53768261743809453</v>
      </c>
      <c r="X22" s="2">
        <f t="shared" si="14"/>
        <v>-0.53382616571083863</v>
      </c>
      <c r="Y22" s="2">
        <f t="shared" si="14"/>
        <v>-0.32181426656656131</v>
      </c>
      <c r="Z22" s="2">
        <f t="shared" si="14"/>
        <v>-9.8620559824898632E-2</v>
      </c>
      <c r="AA22" s="2">
        <f t="shared" si="14"/>
        <v>-0.25222328706741537</v>
      </c>
      <c r="AB22" s="2">
        <f t="shared" si="14"/>
        <v>-8.5161894388021409E-2</v>
      </c>
      <c r="AC22" s="2">
        <f t="shared" si="14"/>
        <v>-0.2777159001799207</v>
      </c>
      <c r="AD22" s="2">
        <f t="shared" si="14"/>
        <v>-0.61870137509364687</v>
      </c>
      <c r="AE22" s="2">
        <f>CORREL(AE8:AE13,AE10:AE15)</f>
        <v>-0.51069841099477742</v>
      </c>
      <c r="AF22" s="2">
        <f t="shared" ref="AF22:AT22" si="15">CORREL(AF3:AF13,AF5:AF15)</f>
        <v>0.12405086381752442</v>
      </c>
      <c r="AG22" s="2">
        <f t="shared" si="15"/>
        <v>-0.23007752967310402</v>
      </c>
      <c r="AH22" s="2">
        <f t="shared" si="15"/>
        <v>-0.37946238845573449</v>
      </c>
      <c r="AI22" s="2">
        <f t="shared" si="15"/>
        <v>-0.45719382270534575</v>
      </c>
      <c r="AJ22" s="2">
        <f t="shared" si="15"/>
        <v>-0.22944979976160262</v>
      </c>
      <c r="AK22" s="2">
        <f t="shared" si="15"/>
        <v>-0.27990385324716899</v>
      </c>
      <c r="AL22" s="2">
        <f t="shared" si="15"/>
        <v>1.6984382243875027E-2</v>
      </c>
      <c r="AM22" s="2">
        <f t="shared" si="15"/>
        <v>0.2023094188256899</v>
      </c>
      <c r="AN22" s="2">
        <f t="shared" si="15"/>
        <v>0.1804215679106651</v>
      </c>
      <c r="AO22" s="2">
        <f t="shared" si="15"/>
        <v>0.24584310209272045</v>
      </c>
      <c r="AP22" s="2">
        <f t="shared" si="15"/>
        <v>-3.9742922481461149E-2</v>
      </c>
      <c r="AQ22" s="2">
        <f t="shared" si="15"/>
        <v>-1.7203741568831362E-2</v>
      </c>
      <c r="AR22" s="2">
        <f t="shared" si="15"/>
        <v>-1.1481368000926565E-2</v>
      </c>
      <c r="AS22" s="2">
        <f t="shared" si="15"/>
        <v>7.543565352365933E-2</v>
      </c>
      <c r="AT22" s="2">
        <f t="shared" si="15"/>
        <v>-0.17968972634494951</v>
      </c>
    </row>
    <row r="25" spans="3:46" ht="17" thickBot="1" x14ac:dyDescent="0.25">
      <c r="E25" s="85" t="s">
        <v>0</v>
      </c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 t="s">
        <v>61</v>
      </c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 t="s">
        <v>62</v>
      </c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</row>
    <row r="26" spans="3:46" x14ac:dyDescent="0.2">
      <c r="D26" s="3"/>
      <c r="E26" s="3" t="s">
        <v>25</v>
      </c>
      <c r="F26" s="3" t="s">
        <v>26</v>
      </c>
      <c r="G26" s="3" t="s">
        <v>27</v>
      </c>
      <c r="H26" s="3" t="s">
        <v>28</v>
      </c>
      <c r="I26" s="3" t="s">
        <v>29</v>
      </c>
      <c r="J26" s="3" t="s">
        <v>30</v>
      </c>
      <c r="K26" s="3" t="s">
        <v>31</v>
      </c>
      <c r="L26" s="3" t="s">
        <v>32</v>
      </c>
      <c r="M26" s="3" t="s">
        <v>33</v>
      </c>
      <c r="N26" s="3" t="s">
        <v>34</v>
      </c>
      <c r="O26" s="3" t="s">
        <v>35</v>
      </c>
      <c r="P26" s="3" t="s">
        <v>6</v>
      </c>
      <c r="Q26" s="3" t="s">
        <v>99</v>
      </c>
      <c r="R26" s="3" t="s">
        <v>100</v>
      </c>
      <c r="S26" s="3" t="s">
        <v>101</v>
      </c>
      <c r="T26" s="3" t="s">
        <v>102</v>
      </c>
      <c r="U26" s="3" t="s">
        <v>103</v>
      </c>
      <c r="V26" s="3" t="s">
        <v>104</v>
      </c>
      <c r="W26" s="3" t="s">
        <v>105</v>
      </c>
      <c r="X26" s="3" t="s">
        <v>106</v>
      </c>
      <c r="Y26" s="3" t="s">
        <v>5</v>
      </c>
      <c r="Z26" s="3" t="s">
        <v>107</v>
      </c>
      <c r="AA26" s="3" t="s">
        <v>108</v>
      </c>
      <c r="AB26" s="3" t="s">
        <v>109</v>
      </c>
      <c r="AC26" s="3" t="s">
        <v>110</v>
      </c>
      <c r="AD26" s="3" t="s">
        <v>111</v>
      </c>
      <c r="AE26" s="3" t="s">
        <v>6</v>
      </c>
      <c r="AF26" s="3" t="s">
        <v>99</v>
      </c>
      <c r="AG26" s="3" t="s">
        <v>100</v>
      </c>
      <c r="AH26" s="3" t="s">
        <v>113</v>
      </c>
      <c r="AI26" s="3" t="s">
        <v>114</v>
      </c>
      <c r="AJ26" s="3" t="s">
        <v>115</v>
      </c>
      <c r="AK26" s="3" t="s">
        <v>116</v>
      </c>
      <c r="AL26" s="3" t="s">
        <v>117</v>
      </c>
      <c r="AM26" s="3" t="s">
        <v>118</v>
      </c>
      <c r="AN26" s="3" t="s">
        <v>119</v>
      </c>
      <c r="AO26" s="3" t="s">
        <v>120</v>
      </c>
      <c r="AP26" s="3" t="s">
        <v>5</v>
      </c>
      <c r="AQ26" s="3" t="s">
        <v>121</v>
      </c>
      <c r="AR26" s="3" t="s">
        <v>122</v>
      </c>
      <c r="AS26" s="3" t="s">
        <v>123</v>
      </c>
      <c r="AT26" s="3" t="s">
        <v>6</v>
      </c>
    </row>
    <row r="27" spans="3:46" x14ac:dyDescent="0.2">
      <c r="C27" s="87" t="s">
        <v>0</v>
      </c>
      <c r="D27" s="4" t="s">
        <v>25</v>
      </c>
      <c r="E27" s="5">
        <v>1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</row>
    <row r="28" spans="3:46" x14ac:dyDescent="0.2">
      <c r="C28" s="87"/>
      <c r="D28" s="4" t="s">
        <v>26</v>
      </c>
      <c r="E28" s="5">
        <v>0.6911022889613242</v>
      </c>
      <c r="F28" s="5">
        <v>1</v>
      </c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</row>
    <row r="29" spans="3:46" x14ac:dyDescent="0.2">
      <c r="C29" s="87"/>
      <c r="D29" s="4" t="s">
        <v>27</v>
      </c>
      <c r="E29" s="5">
        <v>0.80876079314913341</v>
      </c>
      <c r="F29" s="5">
        <v>0.38064689255040085</v>
      </c>
      <c r="G29" s="5">
        <v>1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</row>
    <row r="30" spans="3:46" x14ac:dyDescent="0.2">
      <c r="C30" s="87"/>
      <c r="D30" s="4" t="s">
        <v>28</v>
      </c>
      <c r="E30" s="5">
        <v>0.69621442348657181</v>
      </c>
      <c r="F30" s="5">
        <v>0.35131743910284119</v>
      </c>
      <c r="G30" s="5">
        <v>0.84669917784883142</v>
      </c>
      <c r="H30" s="5">
        <v>1</v>
      </c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</row>
    <row r="31" spans="3:46" x14ac:dyDescent="0.2">
      <c r="C31" s="87"/>
      <c r="D31" s="4" t="s">
        <v>29</v>
      </c>
      <c r="E31" s="5">
        <v>0.77563044934632652</v>
      </c>
      <c r="F31" s="5">
        <v>0.16449579391114014</v>
      </c>
      <c r="G31" s="5">
        <v>0.87641194926751298</v>
      </c>
      <c r="H31" s="5">
        <v>0.73540303193947765</v>
      </c>
      <c r="I31" s="5">
        <v>1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</row>
    <row r="32" spans="3:46" x14ac:dyDescent="0.2">
      <c r="C32" s="87"/>
      <c r="D32" s="4" t="s">
        <v>30</v>
      </c>
      <c r="E32" s="5">
        <v>0.81752142113399828</v>
      </c>
      <c r="F32" s="5">
        <v>0.57226273882204959</v>
      </c>
      <c r="G32" s="5">
        <v>0.93568047646748953</v>
      </c>
      <c r="H32" s="5">
        <v>0.7947686460812452</v>
      </c>
      <c r="I32" s="5">
        <v>0.77516771829679421</v>
      </c>
      <c r="J32" s="5">
        <v>1</v>
      </c>
      <c r="K32" s="5"/>
      <c r="L32" s="5"/>
      <c r="M32" s="5"/>
      <c r="N32" s="5"/>
      <c r="O32" s="5"/>
      <c r="P32" s="5"/>
      <c r="Q32" s="5"/>
      <c r="R32" s="5"/>
      <c r="S32" s="5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</row>
    <row r="33" spans="3:46" x14ac:dyDescent="0.2">
      <c r="C33" s="87"/>
      <c r="D33" s="4" t="s">
        <v>31</v>
      </c>
      <c r="E33" s="5">
        <v>0.7622275249775543</v>
      </c>
      <c r="F33" s="5">
        <v>0.61944587686135166</v>
      </c>
      <c r="G33" s="5">
        <v>0.77869040161935288</v>
      </c>
      <c r="H33" s="5">
        <v>0.74623615245341657</v>
      </c>
      <c r="I33" s="5">
        <v>0.64662954519450222</v>
      </c>
      <c r="J33" s="5">
        <v>0.81291004485952545</v>
      </c>
      <c r="K33" s="5">
        <v>1</v>
      </c>
      <c r="L33" s="5"/>
      <c r="M33" s="5"/>
      <c r="N33" s="5"/>
      <c r="O33" s="5"/>
      <c r="P33" s="5"/>
      <c r="Q33" s="5"/>
      <c r="R33" s="5"/>
      <c r="S33" s="5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</row>
    <row r="34" spans="3:46" x14ac:dyDescent="0.2">
      <c r="C34" s="87"/>
      <c r="D34" s="4" t="s">
        <v>32</v>
      </c>
      <c r="E34" s="5">
        <v>0.8243618013007411</v>
      </c>
      <c r="F34" s="5">
        <v>0.49973151369555541</v>
      </c>
      <c r="G34" s="5">
        <v>0.86793618523341021</v>
      </c>
      <c r="H34" s="5">
        <v>0.89796526609778771</v>
      </c>
      <c r="I34" s="5">
        <v>0.720628043380105</v>
      </c>
      <c r="J34" s="5">
        <v>0.86877266042428458</v>
      </c>
      <c r="K34" s="5">
        <v>0.76235051857225589</v>
      </c>
      <c r="L34" s="5">
        <v>1</v>
      </c>
      <c r="M34" s="5"/>
      <c r="N34" s="5"/>
      <c r="O34" s="5"/>
      <c r="P34" s="5"/>
      <c r="Q34" s="5"/>
      <c r="R34" s="5"/>
      <c r="S34" s="5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</row>
    <row r="35" spans="3:46" x14ac:dyDescent="0.2">
      <c r="C35" s="87"/>
      <c r="D35" s="4" t="s">
        <v>33</v>
      </c>
      <c r="E35" s="5">
        <v>0.86553887302996613</v>
      </c>
      <c r="F35" s="5">
        <v>0.84107168592819193</v>
      </c>
      <c r="G35" s="5">
        <v>0.87815864096733698</v>
      </c>
      <c r="H35" s="5">
        <v>0.93014717982425377</v>
      </c>
      <c r="I35" s="5">
        <v>0.7236007350702337</v>
      </c>
      <c r="J35" s="5">
        <v>0.92039451033165232</v>
      </c>
      <c r="K35" s="5">
        <v>0.89447020154006263</v>
      </c>
      <c r="L35" s="5">
        <v>0.92334024960692807</v>
      </c>
      <c r="M35" s="5">
        <v>1</v>
      </c>
      <c r="N35" s="5"/>
      <c r="O35" s="5"/>
      <c r="P35" s="5"/>
      <c r="Q35" s="5"/>
      <c r="R35" s="5"/>
      <c r="S35" s="5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</row>
    <row r="36" spans="3:46" x14ac:dyDescent="0.2">
      <c r="C36" s="87"/>
      <c r="D36" s="4" t="s">
        <v>34</v>
      </c>
      <c r="E36" s="5">
        <v>0.84200736995678493</v>
      </c>
      <c r="F36" s="5">
        <v>0.71032062168341659</v>
      </c>
      <c r="G36" s="5">
        <v>0.80703308114277128</v>
      </c>
      <c r="H36" s="5">
        <v>0.7669917061956798</v>
      </c>
      <c r="I36" s="5">
        <v>0.69400252660110073</v>
      </c>
      <c r="J36" s="5">
        <v>0.86769502359045181</v>
      </c>
      <c r="K36" s="5">
        <v>0.89586124267111711</v>
      </c>
      <c r="L36" s="5">
        <v>0.84767194124269885</v>
      </c>
      <c r="M36" s="5">
        <v>0.96295937672593002</v>
      </c>
      <c r="N36" s="5">
        <v>1</v>
      </c>
      <c r="O36" s="5"/>
      <c r="P36" s="5"/>
      <c r="Q36" s="5"/>
      <c r="R36" s="5"/>
      <c r="S36" s="5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</row>
    <row r="37" spans="3:46" x14ac:dyDescent="0.2">
      <c r="C37" s="87"/>
      <c r="D37" s="4" t="s">
        <v>35</v>
      </c>
      <c r="E37" s="5">
        <v>0.84735303163058717</v>
      </c>
      <c r="F37" s="5">
        <v>0.82581436105223693</v>
      </c>
      <c r="G37" s="5">
        <v>0.73273863696461594</v>
      </c>
      <c r="H37" s="5">
        <v>0.75986766512087955</v>
      </c>
      <c r="I37" s="5">
        <v>0.70752665509997037</v>
      </c>
      <c r="J37" s="5">
        <v>0.7484247542053728</v>
      </c>
      <c r="K37" s="5">
        <v>0.93978682253338142</v>
      </c>
      <c r="L37" s="5">
        <v>0.71259837147839777</v>
      </c>
      <c r="M37" s="5">
        <v>0.86613767128076868</v>
      </c>
      <c r="N37" s="5">
        <v>0.90667651947313743</v>
      </c>
      <c r="O37" s="5">
        <v>1</v>
      </c>
      <c r="P37" s="5"/>
      <c r="Q37" s="5"/>
      <c r="R37" s="5"/>
      <c r="S37" s="5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</row>
    <row r="38" spans="3:46" x14ac:dyDescent="0.2">
      <c r="C38" s="87"/>
      <c r="D38" s="4" t="s">
        <v>6</v>
      </c>
      <c r="E38" s="5">
        <v>0.8384639770717538</v>
      </c>
      <c r="F38" s="5">
        <v>0.40134439556442775</v>
      </c>
      <c r="G38" s="5">
        <v>0.8619768624801698</v>
      </c>
      <c r="H38" s="5">
        <v>0.93850081649493799</v>
      </c>
      <c r="I38" s="5">
        <v>0.8594782440267299</v>
      </c>
      <c r="J38" s="5">
        <v>0.8068806632318789</v>
      </c>
      <c r="K38" s="5">
        <v>0.78283539157715032</v>
      </c>
      <c r="L38" s="5">
        <v>0.88319084790320312</v>
      </c>
      <c r="M38" s="5">
        <v>0.86685557892974119</v>
      </c>
      <c r="N38" s="5">
        <v>0.82677510259203668</v>
      </c>
      <c r="O38" s="5">
        <v>0.82409537758819973</v>
      </c>
      <c r="P38" s="5">
        <v>1</v>
      </c>
      <c r="Q38" s="5"/>
      <c r="R38" s="5"/>
      <c r="S38" s="5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</row>
    <row r="39" spans="3:46" x14ac:dyDescent="0.2">
      <c r="C39" s="87" t="s">
        <v>61</v>
      </c>
      <c r="D39" s="4" t="s">
        <v>99</v>
      </c>
      <c r="E39" s="5">
        <v>0.83281065928468556</v>
      </c>
      <c r="F39" s="5">
        <v>0.44693229204870905</v>
      </c>
      <c r="G39" s="5">
        <v>0.95509302371954929</v>
      </c>
      <c r="H39" s="5">
        <v>0.81742913729023303</v>
      </c>
      <c r="I39" s="5">
        <v>0.87060291113768962</v>
      </c>
      <c r="J39" s="5">
        <v>0.8863284126495774</v>
      </c>
      <c r="K39" s="5">
        <v>0.78710645445715377</v>
      </c>
      <c r="L39" s="5">
        <v>0.83778813948020625</v>
      </c>
      <c r="M39" s="5">
        <v>0.90773241051693077</v>
      </c>
      <c r="N39" s="5">
        <v>0.87238819907822873</v>
      </c>
      <c r="O39" s="5">
        <v>0.7820068165880274</v>
      </c>
      <c r="P39" s="5">
        <v>0.86714261467333631</v>
      </c>
      <c r="Q39" s="5">
        <v>1</v>
      </c>
      <c r="R39" s="5"/>
      <c r="S39" s="5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</row>
    <row r="40" spans="3:46" x14ac:dyDescent="0.2">
      <c r="C40" s="87"/>
      <c r="D40" s="4" t="s">
        <v>100</v>
      </c>
      <c r="E40" s="5">
        <v>0.75484282199890584</v>
      </c>
      <c r="F40" s="5">
        <v>0.37089300551649496</v>
      </c>
      <c r="G40" s="5">
        <v>0.88172139247425141</v>
      </c>
      <c r="H40" s="5">
        <v>0.89772504052517355</v>
      </c>
      <c r="I40" s="5">
        <v>0.77498107022315055</v>
      </c>
      <c r="J40" s="5">
        <v>0.77708987834525056</v>
      </c>
      <c r="K40" s="5">
        <v>0.86295386312480371</v>
      </c>
      <c r="L40" s="5">
        <v>0.8757449090482573</v>
      </c>
      <c r="M40" s="5">
        <v>0.9488984849521469</v>
      </c>
      <c r="N40" s="5">
        <v>0.8369558193896931</v>
      </c>
      <c r="O40" s="5">
        <v>0.84563970088239104</v>
      </c>
      <c r="P40" s="5">
        <v>0.90677755861625664</v>
      </c>
      <c r="Q40" s="5">
        <v>0.91125924207168851</v>
      </c>
      <c r="R40" s="5">
        <v>1</v>
      </c>
      <c r="S40" s="5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</row>
    <row r="41" spans="3:46" x14ac:dyDescent="0.2">
      <c r="C41" s="87"/>
      <c r="D41" s="4" t="s">
        <v>101</v>
      </c>
      <c r="E41" s="5">
        <v>0.42074010922184957</v>
      </c>
      <c r="F41" s="5">
        <v>4.8769149137125989E-2</v>
      </c>
      <c r="G41" s="5">
        <v>0.7030106992448073</v>
      </c>
      <c r="H41" s="5">
        <v>0.87010063443313601</v>
      </c>
      <c r="I41" s="5">
        <v>0.60335838497125294</v>
      </c>
      <c r="J41" s="5">
        <v>0.5314960835780308</v>
      </c>
      <c r="K41" s="5">
        <v>0.59634118383652868</v>
      </c>
      <c r="L41" s="5">
        <v>0.66015344615797034</v>
      </c>
      <c r="M41" s="5">
        <v>0.8261417284585072</v>
      </c>
      <c r="N41" s="5">
        <v>0.55282388758180401</v>
      </c>
      <c r="O41" s="5">
        <v>0.66402346598778583</v>
      </c>
      <c r="P41" s="5">
        <v>0.7858392325825504</v>
      </c>
      <c r="Q41" s="5">
        <v>0.72178826318567446</v>
      </c>
      <c r="R41" s="5">
        <v>0.8566702265658781</v>
      </c>
      <c r="S41" s="5">
        <v>1</v>
      </c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</row>
    <row r="42" spans="3:46" x14ac:dyDescent="0.2">
      <c r="C42" s="87"/>
      <c r="D42" s="4" t="s">
        <v>102</v>
      </c>
      <c r="E42" s="5">
        <v>0.38457868609637991</v>
      </c>
      <c r="F42" s="5">
        <v>-2.4429284255288862E-2</v>
      </c>
      <c r="G42" s="5">
        <v>0.67146143883476739</v>
      </c>
      <c r="H42" s="5">
        <v>0.86792137901972444</v>
      </c>
      <c r="I42" s="5">
        <v>0.61882729564904948</v>
      </c>
      <c r="J42" s="5">
        <v>0.50785766658481402</v>
      </c>
      <c r="K42" s="5">
        <v>0.52552258393401186</v>
      </c>
      <c r="L42" s="5">
        <v>0.63533203098077862</v>
      </c>
      <c r="M42" s="5">
        <v>0.77884754966979708</v>
      </c>
      <c r="N42" s="5">
        <v>0.50066568278221413</v>
      </c>
      <c r="O42" s="5">
        <v>0.58820299019800004</v>
      </c>
      <c r="P42" s="5">
        <v>0.78228460134229982</v>
      </c>
      <c r="Q42" s="5">
        <v>0.68569237930661886</v>
      </c>
      <c r="R42" s="5">
        <v>0.82335194356743724</v>
      </c>
      <c r="S42" s="5">
        <v>0.98501383282724275</v>
      </c>
      <c r="T42" s="5">
        <v>1</v>
      </c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</row>
    <row r="43" spans="3:46" x14ac:dyDescent="0.2">
      <c r="C43" s="87"/>
      <c r="D43" s="4" t="s">
        <v>103</v>
      </c>
      <c r="E43" s="5">
        <v>0.41441560052162069</v>
      </c>
      <c r="F43" s="5">
        <v>-5.1500105607268712E-3</v>
      </c>
      <c r="G43" s="5">
        <v>0.66789510544262165</v>
      </c>
      <c r="H43" s="5">
        <v>0.84119419080016611</v>
      </c>
      <c r="I43" s="5">
        <v>0.62352274930232943</v>
      </c>
      <c r="J43" s="5">
        <v>0.49057147601659012</v>
      </c>
      <c r="K43" s="5">
        <v>0.70926914082339232</v>
      </c>
      <c r="L43" s="5">
        <v>0.62915604207314935</v>
      </c>
      <c r="M43" s="5">
        <v>0.79435759774385295</v>
      </c>
      <c r="N43" s="5">
        <v>0.52196529814601234</v>
      </c>
      <c r="O43" s="5">
        <v>0.75718783203195372</v>
      </c>
      <c r="P43" s="5">
        <v>0.78275119526435566</v>
      </c>
      <c r="Q43" s="5">
        <v>0.66560858629837649</v>
      </c>
      <c r="R43" s="5">
        <v>0.86161344289979114</v>
      </c>
      <c r="S43" s="5">
        <v>0.94950757348206138</v>
      </c>
      <c r="T43" s="5">
        <v>0.9558476814586796</v>
      </c>
      <c r="U43" s="5">
        <v>1</v>
      </c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</row>
    <row r="44" spans="3:46" x14ac:dyDescent="0.2">
      <c r="C44" s="87"/>
      <c r="D44" s="4" t="s">
        <v>104</v>
      </c>
      <c r="E44" s="5">
        <v>0.58791672336894718</v>
      </c>
      <c r="F44" s="5">
        <v>0.30748346897216877</v>
      </c>
      <c r="G44" s="5">
        <v>0.82695102559864009</v>
      </c>
      <c r="H44" s="5">
        <v>0.86101090141485725</v>
      </c>
      <c r="I44" s="5">
        <v>0.68943301502963339</v>
      </c>
      <c r="J44" s="5">
        <v>0.77393429361017807</v>
      </c>
      <c r="K44" s="5">
        <v>0.8060174769696532</v>
      </c>
      <c r="L44" s="5">
        <v>0.75358543151910051</v>
      </c>
      <c r="M44" s="5">
        <v>0.8611316954618502</v>
      </c>
      <c r="N44" s="5">
        <v>0.75817444095313624</v>
      </c>
      <c r="O44" s="5">
        <v>0.72190168814245181</v>
      </c>
      <c r="P44" s="5">
        <v>0.81911081262349061</v>
      </c>
      <c r="Q44" s="5">
        <v>0.83766137331662671</v>
      </c>
      <c r="R44" s="5">
        <v>0.92369267852457615</v>
      </c>
      <c r="S44" s="5">
        <v>0.85083062194016246</v>
      </c>
      <c r="T44" s="5">
        <v>0.84296547110035946</v>
      </c>
      <c r="U44" s="5">
        <v>0.8611191881990623</v>
      </c>
      <c r="V44" s="5">
        <v>1</v>
      </c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</row>
    <row r="45" spans="3:46" x14ac:dyDescent="0.2">
      <c r="C45" s="87"/>
      <c r="D45" s="4" t="s">
        <v>105</v>
      </c>
      <c r="E45" s="5">
        <v>0.58457459148702895</v>
      </c>
      <c r="F45" s="5">
        <v>0.21997106666140898</v>
      </c>
      <c r="G45" s="5">
        <v>0.72775962964187269</v>
      </c>
      <c r="H45" s="5">
        <v>0.86915430076698708</v>
      </c>
      <c r="I45" s="5">
        <v>0.7225479251650615</v>
      </c>
      <c r="J45" s="5">
        <v>0.68203906611526621</v>
      </c>
      <c r="K45" s="5">
        <v>0.5610402676343671</v>
      </c>
      <c r="L45" s="5">
        <v>0.64427638468941306</v>
      </c>
      <c r="M45" s="5">
        <v>0.6934747961243567</v>
      </c>
      <c r="N45" s="5">
        <v>0.58594890079445772</v>
      </c>
      <c r="O45" s="5">
        <v>0.60435570607459133</v>
      </c>
      <c r="P45" s="5">
        <v>0.85100934823468222</v>
      </c>
      <c r="Q45" s="5">
        <v>0.70809276844585334</v>
      </c>
      <c r="R45" s="5">
        <v>0.76190973407728158</v>
      </c>
      <c r="S45" s="5">
        <v>0.79735362760645134</v>
      </c>
      <c r="T45" s="5">
        <v>0.83707525444064146</v>
      </c>
      <c r="U45" s="5">
        <v>0.7902436353191078</v>
      </c>
      <c r="V45" s="5">
        <v>0.84305623011419328</v>
      </c>
      <c r="W45" s="5">
        <v>1</v>
      </c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</row>
    <row r="46" spans="3:46" x14ac:dyDescent="0.2">
      <c r="C46" s="87"/>
      <c r="D46" s="4" t="s">
        <v>106</v>
      </c>
      <c r="E46" s="5">
        <v>0.66240048268973739</v>
      </c>
      <c r="F46" s="5">
        <v>0.30571336756771583</v>
      </c>
      <c r="G46" s="5">
        <v>0.86892693295152912</v>
      </c>
      <c r="H46" s="5">
        <v>0.91162819166318043</v>
      </c>
      <c r="I46" s="5">
        <v>0.78642348226765335</v>
      </c>
      <c r="J46" s="5">
        <v>0.78948654242689131</v>
      </c>
      <c r="K46" s="5">
        <v>0.72871978561827788</v>
      </c>
      <c r="L46" s="5">
        <v>0.78633563030729303</v>
      </c>
      <c r="M46" s="5">
        <v>0.88379071101274931</v>
      </c>
      <c r="N46" s="5">
        <v>0.81159801419333832</v>
      </c>
      <c r="O46" s="5">
        <v>0.78894397447589315</v>
      </c>
      <c r="P46" s="5">
        <v>0.89629223285824944</v>
      </c>
      <c r="Q46" s="5">
        <v>0.88985560055008317</v>
      </c>
      <c r="R46" s="5">
        <v>0.92503070794669073</v>
      </c>
      <c r="S46" s="5">
        <v>0.88472176364005706</v>
      </c>
      <c r="T46" s="5">
        <v>0.85802786891589833</v>
      </c>
      <c r="U46" s="5">
        <v>0.83180623399416531</v>
      </c>
      <c r="V46" s="5">
        <v>0.91065487562317349</v>
      </c>
      <c r="W46" s="5">
        <v>0.85451634182211167</v>
      </c>
      <c r="X46" s="5">
        <v>1</v>
      </c>
      <c r="Y46" s="5"/>
      <c r="Z46" s="5"/>
      <c r="AA46" s="5"/>
      <c r="AB46" s="5"/>
      <c r="AC46" s="5"/>
      <c r="AD46" s="5"/>
      <c r="AE46" s="5"/>
      <c r="AF46" s="5"/>
      <c r="AG46" s="5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</row>
    <row r="47" spans="3:46" x14ac:dyDescent="0.2">
      <c r="C47" s="87"/>
      <c r="D47" s="4" t="s">
        <v>5</v>
      </c>
      <c r="E47" s="5">
        <v>0.68368657116488563</v>
      </c>
      <c r="F47" s="5">
        <v>0.26748922482522963</v>
      </c>
      <c r="G47" s="5">
        <v>0.80781384149124369</v>
      </c>
      <c r="H47" s="5">
        <v>0.73650456251824947</v>
      </c>
      <c r="I47" s="5">
        <v>0.73789046706203032</v>
      </c>
      <c r="J47" s="5">
        <v>0.65174869116572276</v>
      </c>
      <c r="K47" s="5">
        <v>0.86718625425595752</v>
      </c>
      <c r="L47" s="5">
        <v>0.68759342014177538</v>
      </c>
      <c r="M47" s="5">
        <v>0.79645485286817874</v>
      </c>
      <c r="N47" s="5">
        <v>0.72168860174460769</v>
      </c>
      <c r="O47" s="5">
        <v>0.81937841693524127</v>
      </c>
      <c r="P47" s="5">
        <v>0.79303336995085694</v>
      </c>
      <c r="Q47" s="5">
        <v>0.84139081376266445</v>
      </c>
      <c r="R47" s="5">
        <v>0.92921738567070211</v>
      </c>
      <c r="S47" s="5">
        <v>0.77245420992783931</v>
      </c>
      <c r="T47" s="5">
        <v>0.73269063702168669</v>
      </c>
      <c r="U47" s="5">
        <v>0.83886527604780514</v>
      </c>
      <c r="V47" s="5">
        <v>0.83618291918993337</v>
      </c>
      <c r="W47" s="5">
        <v>0.61251682356419201</v>
      </c>
      <c r="X47" s="5">
        <v>0.79598017334162541</v>
      </c>
      <c r="Y47" s="5">
        <v>1</v>
      </c>
      <c r="Z47" s="5"/>
      <c r="AA47" s="5"/>
      <c r="AB47" s="5"/>
      <c r="AC47" s="5"/>
      <c r="AD47" s="5"/>
      <c r="AE47" s="5"/>
      <c r="AF47" s="5"/>
      <c r="AG47" s="5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</row>
    <row r="48" spans="3:46" x14ac:dyDescent="0.2">
      <c r="C48" s="87"/>
      <c r="D48" s="4" t="s">
        <v>107</v>
      </c>
      <c r="E48" s="5">
        <v>0.59305137978524014</v>
      </c>
      <c r="F48" s="5">
        <v>0.3432760330998928</v>
      </c>
      <c r="G48" s="5">
        <v>0.56172581402798094</v>
      </c>
      <c r="H48" s="5">
        <v>0.86195572419979705</v>
      </c>
      <c r="I48" s="5">
        <v>0.55223693899208737</v>
      </c>
      <c r="J48" s="5">
        <v>0.57448089939494973</v>
      </c>
      <c r="K48" s="5">
        <v>0.67344246677832165</v>
      </c>
      <c r="L48" s="5">
        <v>0.79432650204344124</v>
      </c>
      <c r="M48" s="5">
        <v>0.72641306577037423</v>
      </c>
      <c r="N48" s="5">
        <v>0.6366671775585987</v>
      </c>
      <c r="O48" s="5">
        <v>0.74160629418727619</v>
      </c>
      <c r="P48" s="5">
        <v>0.86603320467888012</v>
      </c>
      <c r="Q48" s="5">
        <v>0.53279863050671639</v>
      </c>
      <c r="R48" s="5">
        <v>0.69565578403730743</v>
      </c>
      <c r="S48" s="5">
        <v>0.69771437567508499</v>
      </c>
      <c r="T48" s="5">
        <v>0.71400927262139091</v>
      </c>
      <c r="U48" s="5">
        <v>0.71365991047974486</v>
      </c>
      <c r="V48" s="5">
        <v>0.65757894366717484</v>
      </c>
      <c r="W48" s="5">
        <v>0.79392124452516144</v>
      </c>
      <c r="X48" s="5">
        <v>0.73276988194411319</v>
      </c>
      <c r="Y48" s="5">
        <v>0.53206507609036802</v>
      </c>
      <c r="Z48" s="5">
        <v>1</v>
      </c>
      <c r="AA48" s="5"/>
      <c r="AB48" s="5"/>
      <c r="AC48" s="5"/>
      <c r="AD48" s="5"/>
      <c r="AE48" s="5"/>
      <c r="AF48" s="5"/>
      <c r="AG48" s="5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</row>
    <row r="49" spans="3:46" x14ac:dyDescent="0.2">
      <c r="C49" s="87"/>
      <c r="D49" s="4" t="s">
        <v>108</v>
      </c>
      <c r="E49" s="5">
        <v>0.60166929437251171</v>
      </c>
      <c r="F49" s="5">
        <v>0.47329742533826041</v>
      </c>
      <c r="G49" s="5">
        <v>0.69990015079995582</v>
      </c>
      <c r="H49" s="5">
        <v>0.8285384767972942</v>
      </c>
      <c r="I49" s="5">
        <v>0.57159182593055813</v>
      </c>
      <c r="J49" s="5">
        <v>0.80938320725499746</v>
      </c>
      <c r="K49" s="5">
        <v>0.81181686520723295</v>
      </c>
      <c r="L49" s="5">
        <v>0.80214262710482764</v>
      </c>
      <c r="M49" s="5">
        <v>0.84768465064878895</v>
      </c>
      <c r="N49" s="5">
        <v>0.81541787887303063</v>
      </c>
      <c r="O49" s="5">
        <v>0.70644341957077506</v>
      </c>
      <c r="P49" s="5">
        <v>0.7926124546311627</v>
      </c>
      <c r="Q49" s="5">
        <v>0.66827739524781715</v>
      </c>
      <c r="R49" s="5">
        <v>0.76226293987583482</v>
      </c>
      <c r="S49" s="5">
        <v>0.60074281111325312</v>
      </c>
      <c r="T49" s="5">
        <v>0.61396500400906362</v>
      </c>
      <c r="U49" s="5">
        <v>0.63504222047779979</v>
      </c>
      <c r="V49" s="5">
        <v>0.82192754968657811</v>
      </c>
      <c r="W49" s="5">
        <v>0.71960910053688221</v>
      </c>
      <c r="X49" s="5">
        <v>0.76622176472726278</v>
      </c>
      <c r="Y49" s="5">
        <v>0.59751333980536414</v>
      </c>
      <c r="Z49" s="5">
        <v>0.80291384375285058</v>
      </c>
      <c r="AA49" s="5">
        <v>1</v>
      </c>
      <c r="AB49" s="5"/>
      <c r="AC49" s="5"/>
      <c r="AD49" s="5"/>
      <c r="AE49" s="5"/>
      <c r="AF49" s="5"/>
      <c r="AG49" s="5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</row>
    <row r="50" spans="3:46" x14ac:dyDescent="0.2">
      <c r="C50" s="87"/>
      <c r="D50" s="4" t="s">
        <v>109</v>
      </c>
      <c r="E50" s="5">
        <v>0.6879189820029904</v>
      </c>
      <c r="F50" s="5">
        <v>0.63434583138927958</v>
      </c>
      <c r="G50" s="5">
        <v>0.5715532411447265</v>
      </c>
      <c r="H50" s="5">
        <v>0.59622951494973242</v>
      </c>
      <c r="I50" s="5">
        <v>0.47271920166898662</v>
      </c>
      <c r="J50" s="5">
        <v>0.70228853165567928</v>
      </c>
      <c r="K50" s="5">
        <v>0.82433063064220424</v>
      </c>
      <c r="L50" s="5">
        <v>0.75464011105265749</v>
      </c>
      <c r="M50" s="5">
        <v>0.78846982154982259</v>
      </c>
      <c r="N50" s="5">
        <v>0.8191511392877231</v>
      </c>
      <c r="O50" s="5">
        <v>0.79588500158181241</v>
      </c>
      <c r="P50" s="5">
        <v>0.64475091284442076</v>
      </c>
      <c r="Q50" s="5">
        <v>0.53454324108046414</v>
      </c>
      <c r="R50" s="5">
        <v>0.60111956346806628</v>
      </c>
      <c r="S50" s="5">
        <v>0.25330628010618195</v>
      </c>
      <c r="T50" s="5">
        <v>0.21762945045343318</v>
      </c>
      <c r="U50" s="5">
        <v>0.3297212743535558</v>
      </c>
      <c r="V50" s="5">
        <v>0.4948188746414432</v>
      </c>
      <c r="W50" s="5">
        <v>0.33198350736029997</v>
      </c>
      <c r="X50" s="5">
        <v>0.51732842112167887</v>
      </c>
      <c r="Y50" s="5">
        <v>0.50596174649290637</v>
      </c>
      <c r="Z50" s="5">
        <v>0.63057732225703567</v>
      </c>
      <c r="AA50" s="5">
        <v>0.80536523625397827</v>
      </c>
      <c r="AB50" s="5">
        <v>1</v>
      </c>
      <c r="AC50" s="5"/>
      <c r="AD50" s="5"/>
      <c r="AE50" s="5"/>
      <c r="AF50" s="5"/>
      <c r="AG50" s="5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</row>
    <row r="51" spans="3:46" x14ac:dyDescent="0.2">
      <c r="C51" s="87"/>
      <c r="D51" s="4" t="s">
        <v>110</v>
      </c>
      <c r="E51" s="5">
        <v>0.73725977132812304</v>
      </c>
      <c r="F51" s="5">
        <v>0.50988546312446059</v>
      </c>
      <c r="G51" s="5">
        <v>0.7835640988837369</v>
      </c>
      <c r="H51" s="5">
        <v>0.8283936427227796</v>
      </c>
      <c r="I51" s="5">
        <v>0.66096805928535707</v>
      </c>
      <c r="J51" s="5">
        <v>0.80574955766273371</v>
      </c>
      <c r="K51" s="5">
        <v>0.88999332196280923</v>
      </c>
      <c r="L51" s="5">
        <v>0.90395769242532009</v>
      </c>
      <c r="M51" s="5">
        <v>0.93403760398823388</v>
      </c>
      <c r="N51" s="5">
        <v>0.89196758837666335</v>
      </c>
      <c r="O51" s="5">
        <v>0.86229052205632084</v>
      </c>
      <c r="P51" s="5">
        <v>0.835795936656889</v>
      </c>
      <c r="Q51" s="5">
        <v>0.75827965506579098</v>
      </c>
      <c r="R51" s="5">
        <v>0.86703342929492899</v>
      </c>
      <c r="S51" s="5">
        <v>0.6152684753731642</v>
      </c>
      <c r="T51" s="5">
        <v>0.57609404005012776</v>
      </c>
      <c r="U51" s="5">
        <v>0.65408028874081026</v>
      </c>
      <c r="V51" s="5">
        <v>0.79268173131848241</v>
      </c>
      <c r="W51" s="5">
        <v>0.61547928020165477</v>
      </c>
      <c r="X51" s="5">
        <v>0.80513364057043202</v>
      </c>
      <c r="Y51" s="5">
        <v>0.73583881903579917</v>
      </c>
      <c r="Z51" s="5">
        <v>0.74400958842569453</v>
      </c>
      <c r="AA51" s="5">
        <v>0.88860456502575136</v>
      </c>
      <c r="AB51" s="5">
        <v>0.88976163632916738</v>
      </c>
      <c r="AC51" s="5">
        <v>1</v>
      </c>
      <c r="AD51" s="5"/>
      <c r="AE51" s="5"/>
      <c r="AF51" s="5"/>
      <c r="AG51" s="5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</row>
    <row r="52" spans="3:46" x14ac:dyDescent="0.2">
      <c r="C52" s="87"/>
      <c r="D52" s="4" t="s">
        <v>111</v>
      </c>
      <c r="E52" s="5">
        <v>0.61890921134476451</v>
      </c>
      <c r="F52" s="5">
        <v>0.30044636771182914</v>
      </c>
      <c r="G52" s="5">
        <v>0.82969731732384167</v>
      </c>
      <c r="H52" s="5">
        <v>0.82449880727105962</v>
      </c>
      <c r="I52" s="5">
        <v>0.70617960122699852</v>
      </c>
      <c r="J52" s="5">
        <v>0.7181106541855905</v>
      </c>
      <c r="K52" s="5">
        <v>0.82255240413515962</v>
      </c>
      <c r="L52" s="5">
        <v>0.70725297472167981</v>
      </c>
      <c r="M52" s="5">
        <v>0.82422095195933043</v>
      </c>
      <c r="N52" s="5">
        <v>0.73715145190340503</v>
      </c>
      <c r="O52" s="5">
        <v>0.79639383281224208</v>
      </c>
      <c r="P52" s="5">
        <v>0.81639456735043525</v>
      </c>
      <c r="Q52" s="5">
        <v>0.83756214812217966</v>
      </c>
      <c r="R52" s="5">
        <v>0.9327086073103944</v>
      </c>
      <c r="S52" s="5">
        <v>0.85957133439612254</v>
      </c>
      <c r="T52" s="5">
        <v>0.82007720138668072</v>
      </c>
      <c r="U52" s="5">
        <v>0.87399346446335524</v>
      </c>
      <c r="V52" s="5">
        <v>0.95671635252891807</v>
      </c>
      <c r="W52" s="5">
        <v>0.80559284856098434</v>
      </c>
      <c r="X52" s="5">
        <v>0.91597700780647329</v>
      </c>
      <c r="Y52" s="5">
        <v>0.89252520824494241</v>
      </c>
      <c r="Z52" s="5">
        <v>0.62788723865267648</v>
      </c>
      <c r="AA52" s="5">
        <v>0.70220025378085016</v>
      </c>
      <c r="AB52" s="5">
        <v>0.46237503765762261</v>
      </c>
      <c r="AC52" s="5">
        <v>0.77783133856845066</v>
      </c>
      <c r="AD52" s="5">
        <v>1</v>
      </c>
      <c r="AE52" s="5"/>
      <c r="AF52" s="5"/>
      <c r="AG52" s="5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</row>
    <row r="53" spans="3:46" x14ac:dyDescent="0.2">
      <c r="C53" s="87"/>
      <c r="D53" s="4" t="s">
        <v>6</v>
      </c>
      <c r="E53" s="5">
        <v>0.76896412050158058</v>
      </c>
      <c r="F53" s="5">
        <v>0.39024216655317734</v>
      </c>
      <c r="G53" s="5">
        <v>0.89066518348937807</v>
      </c>
      <c r="H53" s="5">
        <v>0.88619465876005421</v>
      </c>
      <c r="I53" s="5">
        <v>0.86207188686819625</v>
      </c>
      <c r="J53" s="5">
        <v>0.83690479148245667</v>
      </c>
      <c r="K53" s="5">
        <v>0.49967586909619338</v>
      </c>
      <c r="L53" s="5">
        <v>0.78920023808861517</v>
      </c>
      <c r="M53" s="5">
        <v>0.6931315794993913</v>
      </c>
      <c r="N53" s="5">
        <v>0.6319153520873303</v>
      </c>
      <c r="O53" s="5">
        <v>0.5353446776340306</v>
      </c>
      <c r="P53" s="5">
        <v>0.83992976950045495</v>
      </c>
      <c r="Q53" s="5">
        <v>0.84094876698769827</v>
      </c>
      <c r="R53" s="5">
        <v>0.77887341281901779</v>
      </c>
      <c r="S53" s="5">
        <v>0.90606252857523495</v>
      </c>
      <c r="T53" s="5">
        <v>0.92257112111527928</v>
      </c>
      <c r="U53" s="5">
        <v>0.75881635125697711</v>
      </c>
      <c r="V53" s="5">
        <v>0.78180347898859071</v>
      </c>
      <c r="W53" s="5">
        <v>0.97341790875668877</v>
      </c>
      <c r="X53" s="5">
        <v>0.88420840152130553</v>
      </c>
      <c r="Y53" s="5">
        <v>0.59452154655266942</v>
      </c>
      <c r="Z53" s="5">
        <v>0.66669756479272702</v>
      </c>
      <c r="AA53" s="5">
        <v>0.55385047790567921</v>
      </c>
      <c r="AB53" s="5">
        <v>0.34532843189073514</v>
      </c>
      <c r="AC53" s="5">
        <v>0.62817345606041486</v>
      </c>
      <c r="AD53" s="5">
        <v>0.7995247637586711</v>
      </c>
      <c r="AE53" s="5">
        <v>1</v>
      </c>
      <c r="AF53" s="5"/>
      <c r="AG53" s="5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</row>
    <row r="54" spans="3:46" x14ac:dyDescent="0.2">
      <c r="C54" s="87" t="s">
        <v>62</v>
      </c>
      <c r="D54" s="4" t="s">
        <v>99</v>
      </c>
      <c r="E54" s="5">
        <v>0.67220909309918286</v>
      </c>
      <c r="F54" s="5">
        <v>0.11281794922393036</v>
      </c>
      <c r="G54" s="5">
        <v>0.52685926060446331</v>
      </c>
      <c r="H54" s="5">
        <v>0.41907331247261309</v>
      </c>
      <c r="I54" s="5">
        <v>0.74972848715584972</v>
      </c>
      <c r="J54" s="5">
        <v>0.37922606579557377</v>
      </c>
      <c r="K54" s="5">
        <v>0.56457108411785606</v>
      </c>
      <c r="L54" s="5">
        <v>0.4166832130904517</v>
      </c>
      <c r="M54" s="5">
        <v>0.40767407427665553</v>
      </c>
      <c r="N54" s="5">
        <v>0.46509856062774002</v>
      </c>
      <c r="O54" s="5">
        <v>0.62653847107548699</v>
      </c>
      <c r="P54" s="5">
        <v>0.65466509750043012</v>
      </c>
      <c r="Q54" s="5">
        <v>0.57258591695593131</v>
      </c>
      <c r="R54" s="5">
        <v>0.58019250035227643</v>
      </c>
      <c r="S54" s="5">
        <v>0.3685708851567368</v>
      </c>
      <c r="T54" s="5">
        <v>0.37766591465765337</v>
      </c>
      <c r="U54" s="5">
        <v>0.5028041476951246</v>
      </c>
      <c r="V54" s="5">
        <v>0.38671684887936825</v>
      </c>
      <c r="W54" s="5">
        <v>0.38879887888915543</v>
      </c>
      <c r="X54" s="5">
        <v>0.4362487733837509</v>
      </c>
      <c r="Y54" s="5">
        <v>0.73151902156825788</v>
      </c>
      <c r="Z54" s="5">
        <v>0.42176864114162776</v>
      </c>
      <c r="AA54" s="5">
        <v>0.28198519229711327</v>
      </c>
      <c r="AB54" s="5">
        <v>0.38843736740006118</v>
      </c>
      <c r="AC54" s="5">
        <v>0.4353954573840918</v>
      </c>
      <c r="AD54" s="5">
        <v>0.47587003724928278</v>
      </c>
      <c r="AE54" s="5">
        <v>0.35629268770163169</v>
      </c>
      <c r="AF54" s="5">
        <v>1</v>
      </c>
      <c r="AG54" s="5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</row>
    <row r="55" spans="3:46" x14ac:dyDescent="0.2">
      <c r="C55" s="87"/>
      <c r="D55" s="4" t="s">
        <v>100</v>
      </c>
      <c r="E55" s="5">
        <v>0.82111667141570233</v>
      </c>
      <c r="F55" s="5">
        <v>0.47638884282584171</v>
      </c>
      <c r="G55" s="5">
        <v>0.70142328629689432</v>
      </c>
      <c r="H55" s="5">
        <v>0.52959228403549674</v>
      </c>
      <c r="I55" s="5">
        <v>0.7609538560378295</v>
      </c>
      <c r="J55" s="5">
        <v>0.67193555891510315</v>
      </c>
      <c r="K55" s="5">
        <v>0.80563419500868227</v>
      </c>
      <c r="L55" s="5">
        <v>0.58916027892164258</v>
      </c>
      <c r="M55" s="5">
        <v>0.71060904536912706</v>
      </c>
      <c r="N55" s="5">
        <v>0.73566012390740387</v>
      </c>
      <c r="O55" s="5">
        <v>0.87016719627047057</v>
      </c>
      <c r="P55" s="5">
        <v>0.72824795281445598</v>
      </c>
      <c r="Q55" s="5">
        <v>0.74513934984205699</v>
      </c>
      <c r="R55" s="5">
        <v>0.72907863754625679</v>
      </c>
      <c r="S55" s="5">
        <v>0.39890279150348645</v>
      </c>
      <c r="T55" s="5">
        <v>0.3795014218795224</v>
      </c>
      <c r="U55" s="5">
        <v>0.50402854672972863</v>
      </c>
      <c r="V55" s="5">
        <v>0.65524702191919837</v>
      </c>
      <c r="W55" s="5">
        <v>0.58024055473783998</v>
      </c>
      <c r="X55" s="5">
        <v>0.64368274293993522</v>
      </c>
      <c r="Y55" s="5">
        <v>0.7918649526443593</v>
      </c>
      <c r="Z55" s="5">
        <v>0.47544509697328047</v>
      </c>
      <c r="AA55" s="5">
        <v>0.55756739436785929</v>
      </c>
      <c r="AB55" s="5">
        <v>0.58160752041256913</v>
      </c>
      <c r="AC55" s="5">
        <v>0.6598213222846846</v>
      </c>
      <c r="AD55" s="5">
        <v>0.71775642791335925</v>
      </c>
      <c r="AE55" s="5">
        <v>0.60150928299677375</v>
      </c>
      <c r="AF55" s="5">
        <v>0.79733758908740315</v>
      </c>
      <c r="AG55" s="5">
        <v>1</v>
      </c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</row>
    <row r="56" spans="3:46" x14ac:dyDescent="0.2">
      <c r="C56" s="87"/>
      <c r="D56" s="4" t="s">
        <v>113</v>
      </c>
      <c r="E56" s="5">
        <v>0.72453698355433716</v>
      </c>
      <c r="F56" s="5">
        <v>0.32580222130624342</v>
      </c>
      <c r="G56" s="5">
        <v>0.8443428589943569</v>
      </c>
      <c r="H56" s="5">
        <v>0.76818638437829434</v>
      </c>
      <c r="I56" s="5">
        <v>0.85058054198650956</v>
      </c>
      <c r="J56" s="5">
        <v>0.75301865632632714</v>
      </c>
      <c r="K56" s="5">
        <v>0.80610995627132909</v>
      </c>
      <c r="L56" s="5">
        <v>0.63369784967625498</v>
      </c>
      <c r="M56" s="5">
        <v>0.79028039445639475</v>
      </c>
      <c r="N56" s="5">
        <v>0.77533906429178545</v>
      </c>
      <c r="O56" s="5">
        <v>0.80449852982905468</v>
      </c>
      <c r="P56" s="5">
        <v>0.85054699855377736</v>
      </c>
      <c r="Q56" s="5">
        <v>0.90971985502256758</v>
      </c>
      <c r="R56" s="5">
        <v>0.86899578528846022</v>
      </c>
      <c r="S56" s="5">
        <v>0.75003735944407535</v>
      </c>
      <c r="T56" s="5">
        <v>0.74302867174508858</v>
      </c>
      <c r="U56" s="5">
        <v>0.76894910311757747</v>
      </c>
      <c r="V56" s="5">
        <v>0.85435908466880228</v>
      </c>
      <c r="W56" s="5">
        <v>0.74896703973569045</v>
      </c>
      <c r="X56" s="5">
        <v>0.8371052932961659</v>
      </c>
      <c r="Y56" s="5">
        <v>0.89180860385063165</v>
      </c>
      <c r="Z56" s="5">
        <v>0.56909246498962707</v>
      </c>
      <c r="AA56" s="5">
        <v>0.64284293605467124</v>
      </c>
      <c r="AB56" s="5">
        <v>0.44225916130203913</v>
      </c>
      <c r="AC56" s="5">
        <v>0.660880022568053</v>
      </c>
      <c r="AD56" s="5">
        <v>0.85974768673625646</v>
      </c>
      <c r="AE56" s="5">
        <v>0.74135134824397408</v>
      </c>
      <c r="AF56" s="5">
        <v>0.70595829355773121</v>
      </c>
      <c r="AG56" s="5">
        <v>0.79628609876925571</v>
      </c>
      <c r="AH56" s="5">
        <v>1</v>
      </c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</row>
    <row r="57" spans="3:46" x14ac:dyDescent="0.2">
      <c r="C57" s="87"/>
      <c r="D57" s="4" t="s">
        <v>114</v>
      </c>
      <c r="E57" s="5">
        <v>0.62830938688493143</v>
      </c>
      <c r="F57" s="5">
        <v>0.36919757008055681</v>
      </c>
      <c r="G57" s="5">
        <v>0.68686410717974</v>
      </c>
      <c r="H57" s="5">
        <v>0.58400445474901874</v>
      </c>
      <c r="I57" s="5">
        <v>0.65787287785854631</v>
      </c>
      <c r="J57" s="5">
        <v>0.60309711559852008</v>
      </c>
      <c r="K57" s="5">
        <v>0.90642198147542785</v>
      </c>
      <c r="L57" s="5">
        <v>0.56159082906963342</v>
      </c>
      <c r="M57" s="5">
        <v>0.7448012912760219</v>
      </c>
      <c r="N57" s="5">
        <v>0.73232515896001338</v>
      </c>
      <c r="O57" s="5">
        <v>0.88654081554433262</v>
      </c>
      <c r="P57" s="5">
        <v>0.67538947315238618</v>
      </c>
      <c r="Q57" s="5">
        <v>0.72479017492347053</v>
      </c>
      <c r="R57" s="5">
        <v>0.79799097666793539</v>
      </c>
      <c r="S57" s="5">
        <v>0.56100480886167314</v>
      </c>
      <c r="T57" s="5">
        <v>0.5140654805300594</v>
      </c>
      <c r="U57" s="5">
        <v>0.6804044049016843</v>
      </c>
      <c r="V57" s="5">
        <v>0.76407843775133399</v>
      </c>
      <c r="W57" s="5">
        <v>0.50558585952133239</v>
      </c>
      <c r="X57" s="5">
        <v>0.6745480495913434</v>
      </c>
      <c r="Y57" s="5">
        <v>0.88738416979883228</v>
      </c>
      <c r="Z57" s="5">
        <v>0.44023584934399917</v>
      </c>
      <c r="AA57" s="5">
        <v>0.58335478161423104</v>
      </c>
      <c r="AB57" s="5">
        <v>0.5932152678350332</v>
      </c>
      <c r="AC57" s="5">
        <v>0.74364855688412923</v>
      </c>
      <c r="AD57" s="5">
        <v>0.84156884969040757</v>
      </c>
      <c r="AE57" s="5">
        <v>0.47300129421495635</v>
      </c>
      <c r="AF57" s="5">
        <v>0.6658478460250401</v>
      </c>
      <c r="AG57" s="5">
        <v>0.82082705777517284</v>
      </c>
      <c r="AH57" s="5">
        <v>0.82886188058001742</v>
      </c>
      <c r="AI57" s="5">
        <v>1</v>
      </c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</row>
    <row r="58" spans="3:46" x14ac:dyDescent="0.2">
      <c r="C58" s="87"/>
      <c r="D58" s="4" t="s">
        <v>115</v>
      </c>
      <c r="E58" s="5">
        <v>0.66466158155713706</v>
      </c>
      <c r="F58" s="5">
        <v>0.35078631625069195</v>
      </c>
      <c r="G58" s="5">
        <v>0.6308888478347886</v>
      </c>
      <c r="H58" s="5">
        <v>0.57235044119110767</v>
      </c>
      <c r="I58" s="5">
        <v>0.71598107688695201</v>
      </c>
      <c r="J58" s="5">
        <v>0.52735672494994157</v>
      </c>
      <c r="K58" s="5">
        <v>0.73843466788875312</v>
      </c>
      <c r="L58" s="5">
        <v>0.4115790341560282</v>
      </c>
      <c r="M58" s="5">
        <v>0.6095561198425361</v>
      </c>
      <c r="N58" s="5">
        <v>0.66956562246750662</v>
      </c>
      <c r="O58" s="5">
        <v>0.80548239259073895</v>
      </c>
      <c r="P58" s="5">
        <v>0.72734706293995921</v>
      </c>
      <c r="Q58" s="5">
        <v>0.74573160753392176</v>
      </c>
      <c r="R58" s="5">
        <v>0.73911530336530029</v>
      </c>
      <c r="S58" s="5">
        <v>0.60723847848312063</v>
      </c>
      <c r="T58" s="5">
        <v>0.58827484314210576</v>
      </c>
      <c r="U58" s="5">
        <v>0.66820013519884469</v>
      </c>
      <c r="V58" s="5">
        <v>0.70429043546951886</v>
      </c>
      <c r="W58" s="5">
        <v>0.62991224707799576</v>
      </c>
      <c r="X58" s="5">
        <v>0.68682421292533635</v>
      </c>
      <c r="Y58" s="5">
        <v>0.83075509657214186</v>
      </c>
      <c r="Z58" s="5">
        <v>0.48763438532389208</v>
      </c>
      <c r="AA58" s="5">
        <v>0.45737717251775273</v>
      </c>
      <c r="AB58" s="5">
        <v>0.35060682827023598</v>
      </c>
      <c r="AC58" s="5">
        <v>0.52550546004757259</v>
      </c>
      <c r="AD58" s="5">
        <v>0.77865331559134987</v>
      </c>
      <c r="AE58" s="5">
        <v>0.54556822996415288</v>
      </c>
      <c r="AF58" s="5">
        <v>0.77209238173816019</v>
      </c>
      <c r="AG58" s="5">
        <v>0.84578758565851275</v>
      </c>
      <c r="AH58" s="5">
        <v>0.91842663921367496</v>
      </c>
      <c r="AI58" s="5">
        <v>0.85769172101579572</v>
      </c>
      <c r="AJ58" s="5">
        <v>1</v>
      </c>
      <c r="AK58" s="5"/>
      <c r="AL58" s="5"/>
      <c r="AM58" s="5"/>
      <c r="AN58" s="5"/>
      <c r="AO58" s="5"/>
      <c r="AP58" s="5"/>
      <c r="AQ58" s="5"/>
      <c r="AR58" s="5"/>
      <c r="AS58" s="5"/>
      <c r="AT58" s="5"/>
    </row>
    <row r="59" spans="3:46" x14ac:dyDescent="0.2">
      <c r="C59" s="87"/>
      <c r="D59" s="4" t="s">
        <v>116</v>
      </c>
      <c r="E59" s="5">
        <v>0.7703569031361811</v>
      </c>
      <c r="F59" s="5">
        <v>0.43949626311816747</v>
      </c>
      <c r="G59" s="5">
        <v>0.63935581433725353</v>
      </c>
      <c r="H59" s="5">
        <v>0.58886089985221213</v>
      </c>
      <c r="I59" s="5">
        <v>0.74349843773625579</v>
      </c>
      <c r="J59" s="5">
        <v>0.60758113046342765</v>
      </c>
      <c r="K59" s="5">
        <v>0.75633151024445733</v>
      </c>
      <c r="L59" s="5">
        <v>0.62766382767315676</v>
      </c>
      <c r="M59" s="5">
        <v>0.74059748794623448</v>
      </c>
      <c r="N59" s="5">
        <v>0.74656385592003416</v>
      </c>
      <c r="O59" s="5">
        <v>0.87746917808829306</v>
      </c>
      <c r="P59" s="5">
        <v>0.78389149173722839</v>
      </c>
      <c r="Q59" s="5">
        <v>0.71621860691301176</v>
      </c>
      <c r="R59" s="5">
        <v>0.74526063921788932</v>
      </c>
      <c r="S59" s="5">
        <v>0.48602988079890663</v>
      </c>
      <c r="T59" s="5">
        <v>0.46969604179988139</v>
      </c>
      <c r="U59" s="5">
        <v>0.55858953879291495</v>
      </c>
      <c r="V59" s="5">
        <v>0.69510538991497162</v>
      </c>
      <c r="W59" s="5">
        <v>0.63018761922401401</v>
      </c>
      <c r="X59" s="5">
        <v>0.66313447896612365</v>
      </c>
      <c r="Y59" s="5">
        <v>0.73182830654279274</v>
      </c>
      <c r="Z59" s="5">
        <v>0.59069514870376172</v>
      </c>
      <c r="AA59" s="5">
        <v>0.59894273455152724</v>
      </c>
      <c r="AB59" s="5">
        <v>0.56588582358409922</v>
      </c>
      <c r="AC59" s="5">
        <v>0.71008433333780774</v>
      </c>
      <c r="AD59" s="5">
        <v>0.7438286899039368</v>
      </c>
      <c r="AE59" s="5">
        <v>0.68503690041556276</v>
      </c>
      <c r="AF59" s="5">
        <v>0.72440725434264408</v>
      </c>
      <c r="AG59" s="5">
        <v>0.8714500398406082</v>
      </c>
      <c r="AH59" s="5">
        <v>0.79386685817615077</v>
      </c>
      <c r="AI59" s="5">
        <v>0.83285913679040124</v>
      </c>
      <c r="AJ59" s="5">
        <v>0.85669898403274103</v>
      </c>
      <c r="AK59" s="5">
        <v>1</v>
      </c>
      <c r="AL59" s="5"/>
      <c r="AM59" s="5"/>
      <c r="AN59" s="5"/>
      <c r="AO59" s="5"/>
      <c r="AP59" s="5"/>
      <c r="AQ59" s="5"/>
      <c r="AR59" s="5"/>
      <c r="AS59" s="5"/>
      <c r="AT59" s="5"/>
    </row>
    <row r="60" spans="3:46" x14ac:dyDescent="0.2">
      <c r="C60" s="87"/>
      <c r="D60" s="4" t="s">
        <v>117</v>
      </c>
      <c r="E60" s="5">
        <v>0.78457821224618329</v>
      </c>
      <c r="F60" s="5">
        <v>0.50663250726034237</v>
      </c>
      <c r="G60" s="5">
        <v>0.64226566675235852</v>
      </c>
      <c r="H60" s="5">
        <v>0.61027307506326434</v>
      </c>
      <c r="I60" s="5">
        <v>0.71565024844696534</v>
      </c>
      <c r="J60" s="5">
        <v>0.65675572126092174</v>
      </c>
      <c r="K60" s="5">
        <v>0.78073264388295016</v>
      </c>
      <c r="L60" s="5">
        <v>0.47721266898886466</v>
      </c>
      <c r="M60" s="5">
        <v>0.68526581755769345</v>
      </c>
      <c r="N60" s="5">
        <v>0.68324107338620055</v>
      </c>
      <c r="O60" s="5">
        <v>0.85369463608794949</v>
      </c>
      <c r="P60" s="5">
        <v>0.76171819174904809</v>
      </c>
      <c r="Q60" s="5">
        <v>0.68587853235430585</v>
      </c>
      <c r="R60" s="5">
        <v>0.67241181613310153</v>
      </c>
      <c r="S60" s="5">
        <v>0.43888195726455076</v>
      </c>
      <c r="T60" s="5">
        <v>0.46345982771738031</v>
      </c>
      <c r="U60" s="5">
        <v>0.54404493099754936</v>
      </c>
      <c r="V60" s="5">
        <v>0.66202497214859246</v>
      </c>
      <c r="W60" s="5">
        <v>0.72357909589861635</v>
      </c>
      <c r="X60" s="5">
        <v>0.62758931972250454</v>
      </c>
      <c r="Y60" s="5">
        <v>0.69818866901951371</v>
      </c>
      <c r="Z60" s="5">
        <v>0.60850214929721003</v>
      </c>
      <c r="AA60" s="5">
        <v>0.61767371723207609</v>
      </c>
      <c r="AB60" s="5">
        <v>0.51763258418766367</v>
      </c>
      <c r="AC60" s="5">
        <v>0.57634738145144226</v>
      </c>
      <c r="AD60" s="5">
        <v>0.66650191866676933</v>
      </c>
      <c r="AE60" s="5">
        <v>0.5972980745682579</v>
      </c>
      <c r="AF60" s="5">
        <v>0.7314770039276618</v>
      </c>
      <c r="AG60" s="5">
        <v>0.91277394423593028</v>
      </c>
      <c r="AH60" s="5">
        <v>0.80797996705775843</v>
      </c>
      <c r="AI60" s="5">
        <v>0.70725694031785968</v>
      </c>
      <c r="AJ60" s="5">
        <v>0.84456737233802759</v>
      </c>
      <c r="AK60" s="5">
        <v>0.80061521362459787</v>
      </c>
      <c r="AL60" s="5">
        <v>1</v>
      </c>
      <c r="AM60" s="5"/>
      <c r="AN60" s="5"/>
      <c r="AO60" s="5"/>
      <c r="AP60" s="5"/>
      <c r="AQ60" s="5"/>
      <c r="AR60" s="5"/>
      <c r="AS60" s="5"/>
      <c r="AT60" s="5"/>
    </row>
    <row r="61" spans="3:46" x14ac:dyDescent="0.2">
      <c r="C61" s="87"/>
      <c r="D61" s="4" t="s">
        <v>118</v>
      </c>
      <c r="E61" s="5">
        <v>0.75345632572738541</v>
      </c>
      <c r="F61" s="5">
        <v>0.48289145839252773</v>
      </c>
      <c r="G61" s="5">
        <v>0.57174575707538333</v>
      </c>
      <c r="H61" s="5">
        <v>0.55521281598210404</v>
      </c>
      <c r="I61" s="5">
        <v>0.6826133374515243</v>
      </c>
      <c r="J61" s="5">
        <v>0.52871890930432097</v>
      </c>
      <c r="K61" s="5">
        <v>0.71446913085977626</v>
      </c>
      <c r="L61" s="5">
        <v>0.38751339365223386</v>
      </c>
      <c r="M61" s="5">
        <v>0.60089936205175343</v>
      </c>
      <c r="N61" s="5">
        <v>0.67002412552171453</v>
      </c>
      <c r="O61" s="5">
        <v>0.84411280836906966</v>
      </c>
      <c r="P61" s="5">
        <v>0.70921146717779715</v>
      </c>
      <c r="Q61" s="5">
        <v>0.6564929379881469</v>
      </c>
      <c r="R61" s="5">
        <v>0.62853862328407073</v>
      </c>
      <c r="S61" s="5">
        <v>0.42307377240730126</v>
      </c>
      <c r="T61" s="5">
        <v>0.42067463941290867</v>
      </c>
      <c r="U61" s="5">
        <v>0.51398312669121526</v>
      </c>
      <c r="V61" s="5">
        <v>0.50859846893851235</v>
      </c>
      <c r="W61" s="5">
        <v>0.5563500244548889</v>
      </c>
      <c r="X61" s="5">
        <v>0.58447665370308532</v>
      </c>
      <c r="Y61" s="5">
        <v>0.70120105852750059</v>
      </c>
      <c r="Z61" s="5">
        <v>0.53654354020793138</v>
      </c>
      <c r="AA61" s="5">
        <v>0.45019374433627213</v>
      </c>
      <c r="AB61" s="5">
        <v>0.50154548572408486</v>
      </c>
      <c r="AC61" s="5">
        <v>0.51622370236960935</v>
      </c>
      <c r="AD61" s="5">
        <v>0.57462722220390261</v>
      </c>
      <c r="AE61" s="5">
        <v>0.40893829384799935</v>
      </c>
      <c r="AF61" s="5">
        <v>0.79891345653764945</v>
      </c>
      <c r="AG61" s="5">
        <v>0.8383702070279595</v>
      </c>
      <c r="AH61" s="5">
        <v>0.77513170433510858</v>
      </c>
      <c r="AI61" s="5">
        <v>0.70052337750868954</v>
      </c>
      <c r="AJ61" s="5">
        <v>0.85634949790574444</v>
      </c>
      <c r="AK61" s="5">
        <v>0.70098096818564593</v>
      </c>
      <c r="AL61" s="5">
        <v>0.90223536111753344</v>
      </c>
      <c r="AM61" s="5">
        <v>1</v>
      </c>
      <c r="AN61" s="5"/>
      <c r="AO61" s="5"/>
      <c r="AP61" s="5"/>
      <c r="AQ61" s="5"/>
      <c r="AR61" s="5"/>
      <c r="AS61" s="5"/>
      <c r="AT61" s="5"/>
    </row>
    <row r="62" spans="3:46" x14ac:dyDescent="0.2">
      <c r="C62" s="87"/>
      <c r="D62" s="4" t="s">
        <v>119</v>
      </c>
      <c r="E62" s="5">
        <v>0.79307551347534921</v>
      </c>
      <c r="F62" s="5">
        <v>0.63703192579282364</v>
      </c>
      <c r="G62" s="5">
        <v>0.55863487394415046</v>
      </c>
      <c r="H62" s="5">
        <v>0.51930182871527053</v>
      </c>
      <c r="I62" s="5">
        <v>0.63052704293647599</v>
      </c>
      <c r="J62" s="5">
        <v>0.60416693642150354</v>
      </c>
      <c r="K62" s="5">
        <v>0.79844981385022207</v>
      </c>
      <c r="L62" s="5">
        <v>0.44509993287784672</v>
      </c>
      <c r="M62" s="5">
        <v>0.68061496336186023</v>
      </c>
      <c r="N62" s="5">
        <v>0.74664869501507158</v>
      </c>
      <c r="O62" s="5">
        <v>0.90733381279650016</v>
      </c>
      <c r="P62" s="5">
        <v>0.69777210936063427</v>
      </c>
      <c r="Q62" s="5">
        <v>0.64325534258304451</v>
      </c>
      <c r="R62" s="5">
        <v>0.61471531177359839</v>
      </c>
      <c r="S62" s="5">
        <v>0.32665824891650885</v>
      </c>
      <c r="T62" s="5">
        <v>0.32155859114560709</v>
      </c>
      <c r="U62" s="5">
        <v>0.42278171505186612</v>
      </c>
      <c r="V62" s="5">
        <v>0.55214888057934075</v>
      </c>
      <c r="W62" s="5">
        <v>0.55916004192268787</v>
      </c>
      <c r="X62" s="5">
        <v>0.5630401844271693</v>
      </c>
      <c r="Y62" s="5">
        <v>0.6550451309504397</v>
      </c>
      <c r="Z62" s="5">
        <v>0.55482660958365893</v>
      </c>
      <c r="AA62" s="5">
        <v>0.57077032806833827</v>
      </c>
      <c r="AB62" s="5">
        <v>0.61114609535890496</v>
      </c>
      <c r="AC62" s="5">
        <v>0.58723889128090945</v>
      </c>
      <c r="AD62" s="5">
        <v>0.58349500318595082</v>
      </c>
      <c r="AE62" s="5">
        <v>0.42801990682535274</v>
      </c>
      <c r="AF62" s="5">
        <v>0.72153039768312133</v>
      </c>
      <c r="AG62" s="5">
        <v>0.90429907370811735</v>
      </c>
      <c r="AH62" s="5">
        <v>0.75001779150050252</v>
      </c>
      <c r="AI62" s="5">
        <v>0.72493410295310667</v>
      </c>
      <c r="AJ62" s="5">
        <v>0.84037507095611097</v>
      </c>
      <c r="AK62" s="5">
        <v>0.79470273781116918</v>
      </c>
      <c r="AL62" s="5">
        <v>0.95295578211550636</v>
      </c>
      <c r="AM62" s="5">
        <v>0.94317203675707251</v>
      </c>
      <c r="AN62" s="5">
        <v>1</v>
      </c>
      <c r="AO62" s="5"/>
      <c r="AP62" s="5"/>
      <c r="AQ62" s="5"/>
      <c r="AR62" s="5"/>
      <c r="AS62" s="5"/>
      <c r="AT62" s="5"/>
    </row>
    <row r="63" spans="3:46" x14ac:dyDescent="0.2">
      <c r="C63" s="87"/>
      <c r="D63" s="4" t="s">
        <v>120</v>
      </c>
      <c r="E63" s="5">
        <v>0.63888475145478885</v>
      </c>
      <c r="F63" s="5">
        <v>0.63370901725211382</v>
      </c>
      <c r="G63" s="5">
        <v>0.35507593098105461</v>
      </c>
      <c r="H63" s="5">
        <v>0.33617628333931515</v>
      </c>
      <c r="I63" s="5">
        <v>0.45261093839920397</v>
      </c>
      <c r="J63" s="5">
        <v>0.48289915701267405</v>
      </c>
      <c r="K63" s="5">
        <v>0.70635635248695794</v>
      </c>
      <c r="L63" s="5">
        <v>0.33576284198472101</v>
      </c>
      <c r="M63" s="5">
        <v>0.59816891250851345</v>
      </c>
      <c r="N63" s="5">
        <v>0.68300019886260355</v>
      </c>
      <c r="O63" s="5">
        <v>0.79430272492095166</v>
      </c>
      <c r="P63" s="5">
        <v>0.49045619990563727</v>
      </c>
      <c r="Q63" s="5">
        <v>0.46300071437749252</v>
      </c>
      <c r="R63" s="5">
        <v>0.37770058436937992</v>
      </c>
      <c r="S63" s="5">
        <v>6.3199084097949637E-2</v>
      </c>
      <c r="T63" s="5">
        <v>7.1171757013930706E-2</v>
      </c>
      <c r="U63" s="5">
        <v>0.1501989274379934</v>
      </c>
      <c r="V63" s="5">
        <v>0.28007336548673872</v>
      </c>
      <c r="W63" s="5">
        <v>0.25347233904045846</v>
      </c>
      <c r="X63" s="5">
        <v>0.33351158582722884</v>
      </c>
      <c r="Y63" s="5">
        <v>0.40602531530499397</v>
      </c>
      <c r="Z63" s="5">
        <v>0.39562356564193285</v>
      </c>
      <c r="AA63" s="5">
        <v>0.49260526662605508</v>
      </c>
      <c r="AB63" s="5">
        <v>0.66626084594148405</v>
      </c>
      <c r="AC63" s="5">
        <v>0.47462572427987443</v>
      </c>
      <c r="AD63" s="5">
        <v>0.24832570288919054</v>
      </c>
      <c r="AE63" s="5">
        <v>0.11605237735966921</v>
      </c>
      <c r="AF63" s="5">
        <v>0.56868068198231592</v>
      </c>
      <c r="AG63" s="5">
        <v>0.66105375088577623</v>
      </c>
      <c r="AH63" s="5">
        <v>0.53356027814515605</v>
      </c>
      <c r="AI63" s="5">
        <v>0.5040936640794057</v>
      </c>
      <c r="AJ63" s="5">
        <v>0.58735793722372664</v>
      </c>
      <c r="AK63" s="5">
        <v>0.53363663413316842</v>
      </c>
      <c r="AL63" s="5">
        <v>0.73314117389343791</v>
      </c>
      <c r="AM63" s="5">
        <v>0.82760848889231664</v>
      </c>
      <c r="AN63" s="5">
        <v>0.86716391775001511</v>
      </c>
      <c r="AO63" s="5">
        <v>1</v>
      </c>
      <c r="AP63" s="5"/>
      <c r="AQ63" s="5"/>
      <c r="AR63" s="5"/>
      <c r="AS63" s="5"/>
      <c r="AT63" s="5"/>
    </row>
    <row r="64" spans="3:46" x14ac:dyDescent="0.2">
      <c r="C64" s="87"/>
      <c r="D64" s="4" t="s">
        <v>5</v>
      </c>
      <c r="E64" s="5">
        <v>0.65595485039623413</v>
      </c>
      <c r="F64" s="5">
        <v>0.23688329473200773</v>
      </c>
      <c r="G64" s="5">
        <v>0.62589122687962551</v>
      </c>
      <c r="H64" s="5">
        <v>0.52708467101763035</v>
      </c>
      <c r="I64" s="5">
        <v>0.71779290226027603</v>
      </c>
      <c r="J64" s="5">
        <v>0.54596069780986434</v>
      </c>
      <c r="K64" s="5">
        <v>0.67516259490444075</v>
      </c>
      <c r="L64" s="5">
        <v>0.38275445942036951</v>
      </c>
      <c r="M64" s="5">
        <v>0.5143275930940886</v>
      </c>
      <c r="N64" s="5">
        <v>0.49398279991403232</v>
      </c>
      <c r="O64" s="5">
        <v>0.69974647907869458</v>
      </c>
      <c r="P64" s="5">
        <v>0.6448223460281467</v>
      </c>
      <c r="Q64" s="5">
        <v>0.59865510903853159</v>
      </c>
      <c r="R64" s="5">
        <v>0.62983921675663901</v>
      </c>
      <c r="S64" s="5">
        <v>0.40688602638990595</v>
      </c>
      <c r="T64" s="5">
        <v>0.43680924930285697</v>
      </c>
      <c r="U64" s="5">
        <v>0.58446510275112595</v>
      </c>
      <c r="V64" s="5">
        <v>0.59427995023778613</v>
      </c>
      <c r="W64" s="5">
        <v>0.62794118815639854</v>
      </c>
      <c r="X64" s="5">
        <v>0.5452178602039035</v>
      </c>
      <c r="Y64" s="5">
        <v>0.73298290091088258</v>
      </c>
      <c r="Z64" s="5">
        <v>0.44632152173880824</v>
      </c>
      <c r="AA64" s="5">
        <v>0.46260736611460068</v>
      </c>
      <c r="AB64" s="5">
        <v>0.42233909533765945</v>
      </c>
      <c r="AC64" s="5">
        <v>0.51090371729419481</v>
      </c>
      <c r="AD64" s="5">
        <v>0.64712465277941833</v>
      </c>
      <c r="AE64" s="5">
        <v>0.5033895018649398</v>
      </c>
      <c r="AF64" s="5">
        <v>0.77265903723625218</v>
      </c>
      <c r="AG64" s="5">
        <v>0.86898795425545095</v>
      </c>
      <c r="AH64" s="5">
        <v>0.72178875659430541</v>
      </c>
      <c r="AI64" s="5">
        <v>0.72746154093058257</v>
      </c>
      <c r="AJ64" s="5">
        <v>0.74930079123018722</v>
      </c>
      <c r="AK64" s="5">
        <v>0.66681990424957038</v>
      </c>
      <c r="AL64" s="5">
        <v>0.89181490946013675</v>
      </c>
      <c r="AM64" s="5">
        <v>0.83556707977851896</v>
      </c>
      <c r="AN64" s="5">
        <v>0.8062369555765303</v>
      </c>
      <c r="AO64" s="5">
        <v>0.56306107809941108</v>
      </c>
      <c r="AP64" s="5">
        <v>1</v>
      </c>
      <c r="AQ64" s="5"/>
      <c r="AR64" s="5"/>
      <c r="AS64" s="5"/>
      <c r="AT64" s="5"/>
    </row>
    <row r="65" spans="2:46" x14ac:dyDescent="0.2">
      <c r="C65" s="87"/>
      <c r="D65" s="4" t="s">
        <v>121</v>
      </c>
      <c r="E65" s="5">
        <v>0.69198699858342116</v>
      </c>
      <c r="F65" s="5">
        <v>0.78254294905708788</v>
      </c>
      <c r="G65" s="5">
        <v>0.50914738324910336</v>
      </c>
      <c r="H65" s="5">
        <v>0.44575014584409212</v>
      </c>
      <c r="I65" s="5">
        <v>0.39376378280022567</v>
      </c>
      <c r="J65" s="5">
        <v>0.57659554170841709</v>
      </c>
      <c r="K65" s="5">
        <v>0.78867186032518777</v>
      </c>
      <c r="L65" s="5">
        <v>0.5973542345715358</v>
      </c>
      <c r="M65" s="5">
        <v>0.84155544240603553</v>
      </c>
      <c r="N65" s="5">
        <v>0.84054828112782309</v>
      </c>
      <c r="O65" s="5">
        <v>0.8221298356322293</v>
      </c>
      <c r="P65" s="5">
        <v>0.50989358028302545</v>
      </c>
      <c r="Q65" s="5">
        <v>0.66109772933318511</v>
      </c>
      <c r="R65" s="5">
        <v>0.61277762814778602</v>
      </c>
      <c r="S65" s="5">
        <v>0.27325675304484803</v>
      </c>
      <c r="T65" s="5">
        <v>0.20754625822334277</v>
      </c>
      <c r="U65" s="5">
        <v>0.26490034244238009</v>
      </c>
      <c r="V65" s="5">
        <v>0.49498391673897779</v>
      </c>
      <c r="W65" s="5">
        <v>0.21938513039852522</v>
      </c>
      <c r="X65" s="5">
        <v>0.47526541517032195</v>
      </c>
      <c r="Y65" s="5">
        <v>0.57712489802653721</v>
      </c>
      <c r="Z65" s="5">
        <v>0.2868382467811994</v>
      </c>
      <c r="AA65" s="5">
        <v>0.51085364075361472</v>
      </c>
      <c r="AB65" s="5">
        <v>0.66262628566235215</v>
      </c>
      <c r="AC65" s="5">
        <v>0.64525947751398749</v>
      </c>
      <c r="AD65" s="5">
        <v>0.48514955958300726</v>
      </c>
      <c r="AE65" s="5">
        <v>0.28914232609913393</v>
      </c>
      <c r="AF65" s="5">
        <v>0.37006584754828947</v>
      </c>
      <c r="AG65" s="5">
        <v>0.58447718112922209</v>
      </c>
      <c r="AH65" s="5">
        <v>0.59224781356749856</v>
      </c>
      <c r="AI65" s="5">
        <v>0.66404632275961162</v>
      </c>
      <c r="AJ65" s="5">
        <v>0.59322613337042662</v>
      </c>
      <c r="AK65" s="5">
        <v>0.60186734781232032</v>
      </c>
      <c r="AL65" s="5">
        <v>0.52614159580653808</v>
      </c>
      <c r="AM65" s="5">
        <v>0.61284227913879408</v>
      </c>
      <c r="AN65" s="5">
        <v>0.67509009821202681</v>
      </c>
      <c r="AO65" s="5">
        <v>0.72426379223706605</v>
      </c>
      <c r="AP65" s="5">
        <v>0.34542645619514051</v>
      </c>
      <c r="AQ65" s="5">
        <v>1</v>
      </c>
      <c r="AR65" s="5"/>
      <c r="AS65" s="5"/>
      <c r="AT65" s="5"/>
    </row>
    <row r="66" spans="2:46" x14ac:dyDescent="0.2">
      <c r="C66" s="87"/>
      <c r="D66" s="4" t="s">
        <v>122</v>
      </c>
      <c r="E66" s="5">
        <v>0.67414088119328663</v>
      </c>
      <c r="F66" s="5">
        <v>0.8124284662805108</v>
      </c>
      <c r="G66" s="5">
        <v>0.43841665022798837</v>
      </c>
      <c r="H66" s="5">
        <v>0.36932990560940598</v>
      </c>
      <c r="I66" s="5">
        <v>0.29210048929343158</v>
      </c>
      <c r="J66" s="5">
        <v>0.53437473592861773</v>
      </c>
      <c r="K66" s="5">
        <v>0.79778470545167701</v>
      </c>
      <c r="L66" s="5">
        <v>0.6010030935760069</v>
      </c>
      <c r="M66" s="5">
        <v>0.85387829792265924</v>
      </c>
      <c r="N66" s="5">
        <v>0.77917777125873267</v>
      </c>
      <c r="O66" s="5">
        <v>0.86157910376127433</v>
      </c>
      <c r="P66" s="5">
        <v>0.43451345936821162</v>
      </c>
      <c r="Q66" s="5">
        <v>0.53476869082558243</v>
      </c>
      <c r="R66" s="5">
        <v>0.55863349218115987</v>
      </c>
      <c r="S66" s="5">
        <v>0.14201145445861962</v>
      </c>
      <c r="T66" s="5">
        <v>7.1239926948268084E-2</v>
      </c>
      <c r="U66" s="5">
        <v>0.19268264867850138</v>
      </c>
      <c r="V66" s="5">
        <v>0.44593874276838391</v>
      </c>
      <c r="W66" s="5">
        <v>0.1584525428857689</v>
      </c>
      <c r="X66" s="5">
        <v>0.3767298146903702</v>
      </c>
      <c r="Y66" s="5">
        <v>0.52250640721158137</v>
      </c>
      <c r="Z66" s="5">
        <v>0.27059883489862252</v>
      </c>
      <c r="AA66" s="5">
        <v>0.52018217703307168</v>
      </c>
      <c r="AB66" s="5">
        <v>0.74887531355541348</v>
      </c>
      <c r="AC66" s="5">
        <v>0.69230525641016216</v>
      </c>
      <c r="AD66" s="5">
        <v>0.45438820100750743</v>
      </c>
      <c r="AE66" s="5">
        <v>0.26285991984580931</v>
      </c>
      <c r="AF66" s="5">
        <v>0.31662103192378038</v>
      </c>
      <c r="AG66" s="5">
        <v>0.60865391916635381</v>
      </c>
      <c r="AH66" s="5">
        <v>0.44111929514037229</v>
      </c>
      <c r="AI66" s="5">
        <v>0.66711601873759852</v>
      </c>
      <c r="AJ66" s="5">
        <v>0.47671042455930135</v>
      </c>
      <c r="AK66" s="5">
        <v>0.60075115358906694</v>
      </c>
      <c r="AL66" s="5">
        <v>0.50485561785633237</v>
      </c>
      <c r="AM66" s="5">
        <v>0.52910803359198577</v>
      </c>
      <c r="AN66" s="5">
        <v>0.64790782269964131</v>
      </c>
      <c r="AO66" s="5">
        <v>0.65462163500676607</v>
      </c>
      <c r="AP66" s="5">
        <v>0.38539544797908487</v>
      </c>
      <c r="AQ66" s="5">
        <v>0.93355400268941469</v>
      </c>
      <c r="AR66" s="5">
        <v>1</v>
      </c>
      <c r="AS66" s="5"/>
      <c r="AT66" s="5"/>
    </row>
    <row r="67" spans="2:46" x14ac:dyDescent="0.2">
      <c r="C67" s="87"/>
      <c r="D67" s="4" t="s">
        <v>123</v>
      </c>
      <c r="E67" s="5">
        <v>0.42906238055334556</v>
      </c>
      <c r="F67" s="5">
        <v>0.77905102004248361</v>
      </c>
      <c r="G67" s="5">
        <v>0.13651920306500989</v>
      </c>
      <c r="H67" s="5">
        <v>0.12990265116377925</v>
      </c>
      <c r="I67" s="5">
        <v>-3.4370680374570754E-3</v>
      </c>
      <c r="J67" s="5">
        <v>0.28976186317709235</v>
      </c>
      <c r="K67" s="5">
        <v>0.56085308372051113</v>
      </c>
      <c r="L67" s="5">
        <v>0.2844543787077885</v>
      </c>
      <c r="M67" s="5">
        <v>0.61266804270754316</v>
      </c>
      <c r="N67" s="5">
        <v>0.55385445711224313</v>
      </c>
      <c r="O67" s="5">
        <v>0.62240583932574955</v>
      </c>
      <c r="P67" s="5">
        <v>0.14615751573684432</v>
      </c>
      <c r="Q67" s="5">
        <v>0.2631301548782855</v>
      </c>
      <c r="R67" s="5">
        <v>0.26996892256842481</v>
      </c>
      <c r="S67" s="5">
        <v>-9.2619731933817409E-2</v>
      </c>
      <c r="T67" s="5">
        <v>-0.13523300526867793</v>
      </c>
      <c r="U67" s="5">
        <v>-3.5437194055855208E-2</v>
      </c>
      <c r="V67" s="5">
        <v>0.20130939900489442</v>
      </c>
      <c r="W67" s="5">
        <v>-4.0783250016906775E-2</v>
      </c>
      <c r="X67" s="5">
        <v>0.10277773996722091</v>
      </c>
      <c r="Y67" s="5">
        <v>0.24701107887026663</v>
      </c>
      <c r="Z67" s="5">
        <v>6.5314530037719518E-2</v>
      </c>
      <c r="AA67" s="5">
        <v>0.33343594131761128</v>
      </c>
      <c r="AB67" s="5">
        <v>0.56133006723535839</v>
      </c>
      <c r="AC67" s="5">
        <v>0.40810607780528396</v>
      </c>
      <c r="AD67" s="5">
        <v>0.16250872376850403</v>
      </c>
      <c r="AE67" s="5">
        <v>-7.9855327909474264E-2</v>
      </c>
      <c r="AF67" s="5">
        <v>9.1644221534024184E-2</v>
      </c>
      <c r="AG67" s="5">
        <v>0.36922373587992063</v>
      </c>
      <c r="AH67" s="5">
        <v>0.20337306902530003</v>
      </c>
      <c r="AI67" s="5">
        <v>0.40728560066201952</v>
      </c>
      <c r="AJ67" s="5">
        <v>0.27325242569473335</v>
      </c>
      <c r="AK67" s="5">
        <v>0.3079583854756448</v>
      </c>
      <c r="AL67" s="5">
        <v>0.36455399738090249</v>
      </c>
      <c r="AM67" s="5">
        <v>0.42577559722920671</v>
      </c>
      <c r="AN67" s="5">
        <v>0.53146311200810137</v>
      </c>
      <c r="AO67" s="5">
        <v>0.66608339595474952</v>
      </c>
      <c r="AP67" s="5">
        <v>0.23535106993328922</v>
      </c>
      <c r="AQ67" s="5">
        <v>0.85386509375476105</v>
      </c>
      <c r="AR67" s="5">
        <v>0.90469380187801085</v>
      </c>
      <c r="AS67" s="5">
        <v>1</v>
      </c>
      <c r="AT67" s="5"/>
    </row>
    <row r="68" spans="2:46" ht="17" thickBot="1" x14ac:dyDescent="0.25">
      <c r="C68" s="87"/>
      <c r="D68" s="6" t="s">
        <v>6</v>
      </c>
      <c r="E68" s="5">
        <v>0.6051433578931239</v>
      </c>
      <c r="F68" s="5">
        <v>0.17250474564575316</v>
      </c>
      <c r="G68" s="5">
        <v>0.45557478634228671</v>
      </c>
      <c r="H68" s="5">
        <v>0.2520885185226609</v>
      </c>
      <c r="I68" s="5">
        <v>0.6718570652106296</v>
      </c>
      <c r="J68" s="5">
        <v>0.38138297996157511</v>
      </c>
      <c r="K68" s="5">
        <v>0.45428657491374541</v>
      </c>
      <c r="L68" s="5">
        <v>0.29566626533230561</v>
      </c>
      <c r="M68" s="5">
        <v>0.46248153526422875</v>
      </c>
      <c r="N68" s="5">
        <v>0.38055896882463885</v>
      </c>
      <c r="O68" s="5">
        <v>0.59418751127002367</v>
      </c>
      <c r="P68" s="5">
        <v>0.45434016252198894</v>
      </c>
      <c r="Q68" s="5">
        <v>0.53025209197527468</v>
      </c>
      <c r="R68" s="5">
        <v>0.45612805312420951</v>
      </c>
      <c r="S68" s="5">
        <v>0.15738392477372476</v>
      </c>
      <c r="T68" s="5">
        <v>0.20671238252856067</v>
      </c>
      <c r="U68" s="5">
        <v>0.29994869015525338</v>
      </c>
      <c r="V68" s="5">
        <v>0.39285169790320135</v>
      </c>
      <c r="W68" s="5">
        <v>0.4166979015692186</v>
      </c>
      <c r="X68" s="5">
        <v>0.33201889032931287</v>
      </c>
      <c r="Y68" s="5">
        <v>0.55174122264906211</v>
      </c>
      <c r="Z68" s="5">
        <v>0.1333344526726172</v>
      </c>
      <c r="AA68" s="5">
        <v>0.21191019848471848</v>
      </c>
      <c r="AB68" s="5">
        <v>0.20494707268966947</v>
      </c>
      <c r="AC68" s="5">
        <v>0.28388607964862367</v>
      </c>
      <c r="AD68" s="5">
        <v>0.41158244512116032</v>
      </c>
      <c r="AE68" s="5">
        <v>0.49695265234542824</v>
      </c>
      <c r="AF68" s="5">
        <v>0.75161416192163111</v>
      </c>
      <c r="AG68" s="5">
        <v>0.79964172623175489</v>
      </c>
      <c r="AH68" s="5">
        <v>0.61033564309629129</v>
      </c>
      <c r="AI68" s="5">
        <v>0.56197285562625166</v>
      </c>
      <c r="AJ68" s="5">
        <v>0.67440178882072788</v>
      </c>
      <c r="AK68" s="5">
        <v>0.66310106974908201</v>
      </c>
      <c r="AL68" s="5">
        <v>0.76988324961027599</v>
      </c>
      <c r="AM68" s="5">
        <v>0.70442251052789306</v>
      </c>
      <c r="AN68" s="5">
        <v>0.7024400290754077</v>
      </c>
      <c r="AO68" s="5">
        <v>0.52920714932054402</v>
      </c>
      <c r="AP68" s="5">
        <v>0.82707382645471472</v>
      </c>
      <c r="AQ68" s="5">
        <v>0.39074665677823017</v>
      </c>
      <c r="AR68" s="5">
        <v>0.38852973886041797</v>
      </c>
      <c r="AS68" s="5">
        <v>0.2904251442619849</v>
      </c>
      <c r="AT68" s="5">
        <v>1</v>
      </c>
    </row>
    <row r="69" spans="2:46" x14ac:dyDescent="0.2"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</row>
    <row r="70" spans="2:46" x14ac:dyDescent="0.2">
      <c r="D70" s="1" t="s">
        <v>20</v>
      </c>
      <c r="E70" s="1"/>
      <c r="F70" s="1">
        <f>COUNT(E27:AT68)</f>
        <v>903</v>
      </c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</row>
    <row r="71" spans="2:46" x14ac:dyDescent="0.2">
      <c r="D71" s="1" t="s">
        <v>21</v>
      </c>
      <c r="E71" s="1"/>
      <c r="F71" s="1">
        <f>F70-F72-F73</f>
        <v>184</v>
      </c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</row>
    <row r="72" spans="2:46" x14ac:dyDescent="0.2">
      <c r="D72" s="1" t="s">
        <v>22</v>
      </c>
      <c r="E72" s="1"/>
      <c r="F72" s="1">
        <f>COUNTIF(E27:AT68,"&gt;0,5")</f>
        <v>711</v>
      </c>
    </row>
    <row r="73" spans="2:46" x14ac:dyDescent="0.2">
      <c r="D73" s="1" t="s">
        <v>23</v>
      </c>
      <c r="E73" s="1"/>
      <c r="F73" s="1">
        <f>COUNTIF(E27:AT68,"&lt;0")</f>
        <v>8</v>
      </c>
    </row>
    <row r="76" spans="2:46" x14ac:dyDescent="0.2">
      <c r="E76" s="85" t="s">
        <v>0</v>
      </c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 t="s">
        <v>61</v>
      </c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 t="s">
        <v>62</v>
      </c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</row>
    <row r="77" spans="2:46" x14ac:dyDescent="0.2">
      <c r="B77" t="s">
        <v>12</v>
      </c>
      <c r="E77" t="s">
        <v>25</v>
      </c>
      <c r="F77" t="s">
        <v>26</v>
      </c>
      <c r="G77" t="s">
        <v>27</v>
      </c>
      <c r="H77" t="s">
        <v>28</v>
      </c>
      <c r="I77" t="s">
        <v>29</v>
      </c>
      <c r="J77" t="s">
        <v>30</v>
      </c>
      <c r="K77" t="s">
        <v>31</v>
      </c>
      <c r="L77" t="s">
        <v>32</v>
      </c>
      <c r="M77" t="s">
        <v>33</v>
      </c>
      <c r="N77" t="s">
        <v>34</v>
      </c>
      <c r="O77" t="s">
        <v>35</v>
      </c>
      <c r="P77" t="s">
        <v>6</v>
      </c>
      <c r="Q77" s="1" t="s">
        <v>99</v>
      </c>
      <c r="R77" s="1" t="s">
        <v>100</v>
      </c>
      <c r="S77" s="1" t="s">
        <v>101</v>
      </c>
      <c r="T77" s="1" t="s">
        <v>102</v>
      </c>
      <c r="U77" s="1" t="s">
        <v>103</v>
      </c>
      <c r="V77" s="1" t="s">
        <v>104</v>
      </c>
      <c r="W77" s="1" t="s">
        <v>105</v>
      </c>
      <c r="X77" s="1" t="s">
        <v>106</v>
      </c>
      <c r="Y77" s="1" t="s">
        <v>5</v>
      </c>
      <c r="Z77" s="1" t="s">
        <v>107</v>
      </c>
      <c r="AA77" s="1" t="s">
        <v>108</v>
      </c>
      <c r="AB77" s="1" t="s">
        <v>109</v>
      </c>
      <c r="AC77" s="1" t="s">
        <v>110</v>
      </c>
      <c r="AD77" s="1" t="s">
        <v>111</v>
      </c>
      <c r="AE77" s="1" t="s">
        <v>6</v>
      </c>
      <c r="AF77" s="1" t="s">
        <v>99</v>
      </c>
      <c r="AG77" s="1" t="s">
        <v>100</v>
      </c>
      <c r="AH77" s="1" t="s">
        <v>113</v>
      </c>
      <c r="AI77" s="1" t="s">
        <v>114</v>
      </c>
      <c r="AJ77" s="1" t="s">
        <v>115</v>
      </c>
      <c r="AK77" s="1" t="s">
        <v>116</v>
      </c>
      <c r="AL77" s="1" t="s">
        <v>117</v>
      </c>
      <c r="AM77" s="1" t="s">
        <v>118</v>
      </c>
      <c r="AN77" s="1" t="s">
        <v>119</v>
      </c>
      <c r="AO77" s="1" t="s">
        <v>120</v>
      </c>
      <c r="AP77" s="1" t="s">
        <v>5</v>
      </c>
      <c r="AQ77" s="1" t="s">
        <v>121</v>
      </c>
      <c r="AR77" s="1" t="s">
        <v>122</v>
      </c>
      <c r="AS77" s="1" t="s">
        <v>123</v>
      </c>
      <c r="AT77" s="1" t="s">
        <v>6</v>
      </c>
    </row>
    <row r="78" spans="2:46" x14ac:dyDescent="0.2">
      <c r="D78">
        <v>2000</v>
      </c>
      <c r="E78">
        <v>0.11945650000000001</v>
      </c>
      <c r="F78">
        <v>0.12312670000000001</v>
      </c>
      <c r="G78">
        <v>0.1177523</v>
      </c>
      <c r="H78">
        <v>0.24728230000000001</v>
      </c>
      <c r="I78">
        <v>9.2674900000000004E-2</v>
      </c>
      <c r="J78">
        <v>8.5373300000000013E-2</v>
      </c>
      <c r="N78">
        <v>0.10961610000000001</v>
      </c>
      <c r="P78">
        <v>0.2066684</v>
      </c>
      <c r="Q78">
        <v>0.1193167</v>
      </c>
      <c r="R78">
        <v>0.16776939999999999</v>
      </c>
      <c r="S78">
        <v>0.29976819999999998</v>
      </c>
      <c r="T78">
        <v>0.2638355</v>
      </c>
      <c r="U78">
        <v>0.21926519999999999</v>
      </c>
      <c r="V78">
        <v>0.1726065</v>
      </c>
      <c r="W78">
        <v>0.18339670000000002</v>
      </c>
      <c r="X78">
        <v>0.14741470000000001</v>
      </c>
      <c r="Y78">
        <v>0.15219730000000001</v>
      </c>
      <c r="Z78">
        <v>0.25276929999999997</v>
      </c>
      <c r="AA78">
        <v>0.1647412</v>
      </c>
      <c r="AB78">
        <v>0.13593279999999999</v>
      </c>
      <c r="AC78">
        <v>0.1551862</v>
      </c>
      <c r="AD78">
        <v>0.17324369999999997</v>
      </c>
      <c r="AF78">
        <v>9.7593599999999989E-2</v>
      </c>
      <c r="AG78">
        <v>9.3853600000000009E-2</v>
      </c>
      <c r="AH78">
        <v>0.1219623</v>
      </c>
      <c r="AI78">
        <v>0.1034168</v>
      </c>
      <c r="AJ78">
        <v>0.12036730000000001</v>
      </c>
      <c r="AK78">
        <v>0.1044659</v>
      </c>
      <c r="AL78">
        <v>0.112583</v>
      </c>
      <c r="AM78">
        <v>0.12190340000000001</v>
      </c>
      <c r="AN78">
        <v>0.11730299999999999</v>
      </c>
      <c r="AO78">
        <v>8.684950000000001E-2</v>
      </c>
      <c r="AP78">
        <v>0.1045925</v>
      </c>
      <c r="AQ78">
        <v>8.8089399999999998E-2</v>
      </c>
      <c r="AR78">
        <v>6.7644900000000008E-2</v>
      </c>
      <c r="AS78">
        <v>5.7250699999999995E-2</v>
      </c>
      <c r="AT78">
        <v>8.9653700000000003E-2</v>
      </c>
    </row>
    <row r="79" spans="2:46" x14ac:dyDescent="0.2">
      <c r="D79">
        <v>2001</v>
      </c>
      <c r="E79">
        <v>0.11782730000000001</v>
      </c>
      <c r="F79">
        <v>0.160973</v>
      </c>
      <c r="G79">
        <v>0.10449769999999999</v>
      </c>
      <c r="H79">
        <v>9.5885200000000004E-2</v>
      </c>
      <c r="I79">
        <v>0.11646290000000001</v>
      </c>
      <c r="J79">
        <v>0.12645709999999999</v>
      </c>
      <c r="L79">
        <v>4.14835E-2</v>
      </c>
      <c r="N79">
        <v>0.10171620000000001</v>
      </c>
      <c r="P79">
        <v>0.105214</v>
      </c>
      <c r="Q79">
        <v>0.10960330000000001</v>
      </c>
      <c r="R79">
        <v>5.2122599999999998E-2</v>
      </c>
      <c r="S79">
        <v>-8.5961000000000006E-3</v>
      </c>
      <c r="T79">
        <v>2.9498700000000003E-2</v>
      </c>
      <c r="U79">
        <v>1.6488900000000001E-2</v>
      </c>
      <c r="V79">
        <v>9.3937800000000002E-2</v>
      </c>
      <c r="W79">
        <v>0.11447329999999999</v>
      </c>
      <c r="X79">
        <v>6.5710199999999996E-2</v>
      </c>
      <c r="Y79">
        <v>4.1765699999999996E-2</v>
      </c>
      <c r="Z79">
        <v>9.8469399999999999E-2</v>
      </c>
      <c r="AA79">
        <v>0.1230136</v>
      </c>
      <c r="AB79">
        <v>0.12520720000000002</v>
      </c>
      <c r="AC79">
        <v>8.3175299999999994E-2</v>
      </c>
      <c r="AD79">
        <v>6.14361E-2</v>
      </c>
      <c r="AF79">
        <v>8.3952200000000005E-2</v>
      </c>
      <c r="AG79">
        <v>9.6740499999999993E-2</v>
      </c>
      <c r="AH79">
        <v>0.10481600000000001</v>
      </c>
      <c r="AI79">
        <v>8.1324799999999989E-2</v>
      </c>
      <c r="AJ79">
        <v>9.8887099999999992E-2</v>
      </c>
      <c r="AK79">
        <v>7.7488399999999999E-2</v>
      </c>
      <c r="AL79">
        <v>0.11422689999999999</v>
      </c>
      <c r="AM79">
        <v>0.1249953</v>
      </c>
      <c r="AN79">
        <v>0.13016990000000001</v>
      </c>
      <c r="AO79">
        <v>0.1401654</v>
      </c>
      <c r="AP79">
        <v>0.10930720000000001</v>
      </c>
      <c r="AQ79">
        <v>0.1672766</v>
      </c>
      <c r="AR79">
        <v>9.5075900000000005E-2</v>
      </c>
      <c r="AS79">
        <v>0.1190136</v>
      </c>
      <c r="AT79">
        <v>0.1384099</v>
      </c>
    </row>
    <row r="80" spans="2:46" x14ac:dyDescent="0.2">
      <c r="D80">
        <v>2002</v>
      </c>
      <c r="E80">
        <v>0.12437469999999999</v>
      </c>
      <c r="F80">
        <v>0.15084639999999999</v>
      </c>
      <c r="G80">
        <v>3.7592599999999997E-2</v>
      </c>
      <c r="H80">
        <v>2.7109600000000001E-2</v>
      </c>
      <c r="I80">
        <v>5.8502099999999994E-2</v>
      </c>
      <c r="J80">
        <v>4.6808599999999999E-2</v>
      </c>
      <c r="K80">
        <v>9.5012299999999994E-2</v>
      </c>
      <c r="L80">
        <v>9.6252400000000002E-2</v>
      </c>
      <c r="N80">
        <v>7.5819700000000004E-2</v>
      </c>
      <c r="P80">
        <v>8.0055899999999999E-2</v>
      </c>
      <c r="Q80">
        <v>6.5601099999999996E-2</v>
      </c>
      <c r="R80">
        <v>7.5414000000000009E-2</v>
      </c>
      <c r="S80">
        <v>-3.7754500000000003E-2</v>
      </c>
      <c r="T80">
        <v>-2.1025200000000001E-2</v>
      </c>
      <c r="U80">
        <v>1.9620000000000002E-3</v>
      </c>
      <c r="V80">
        <v>7.6896300000000001E-2</v>
      </c>
      <c r="W80">
        <v>6.7993999999999999E-2</v>
      </c>
      <c r="X80">
        <v>4.2397299999999999E-2</v>
      </c>
      <c r="Y80">
        <v>6.1384299999999996E-2</v>
      </c>
      <c r="Z80">
        <v>8.3773099999999989E-2</v>
      </c>
      <c r="AA80">
        <v>9.3219999999999997E-2</v>
      </c>
      <c r="AB80">
        <v>0.13050789999999998</v>
      </c>
      <c r="AC80">
        <v>0.11395110000000001</v>
      </c>
      <c r="AD80">
        <v>7.2327199999999994E-2</v>
      </c>
      <c r="AF80">
        <v>8.8769500000000001E-2</v>
      </c>
      <c r="AG80">
        <v>0.11147259999999999</v>
      </c>
      <c r="AH80">
        <v>4.88894E-2</v>
      </c>
      <c r="AI80">
        <v>8.4518700000000002E-2</v>
      </c>
      <c r="AJ80">
        <v>7.5770199999999996E-2</v>
      </c>
      <c r="AK80">
        <v>0.11537890000000001</v>
      </c>
      <c r="AL80">
        <v>7.3609599999999997E-2</v>
      </c>
      <c r="AM80">
        <v>5.3754499999999997E-2</v>
      </c>
      <c r="AN80">
        <v>9.6374899999999999E-2</v>
      </c>
      <c r="AO80">
        <v>7.8535300000000002E-2</v>
      </c>
      <c r="AP80">
        <v>8.0211900000000003E-2</v>
      </c>
      <c r="AQ80">
        <v>0.14065369999999999</v>
      </c>
      <c r="AR80">
        <v>0.16015080000000001</v>
      </c>
      <c r="AS80">
        <v>0.12062440000000001</v>
      </c>
      <c r="AT80">
        <v>0.1382912</v>
      </c>
    </row>
    <row r="81" spans="4:46" x14ac:dyDescent="0.2">
      <c r="D81">
        <v>2003</v>
      </c>
      <c r="E81">
        <v>0.1332795</v>
      </c>
      <c r="F81">
        <v>0.25085960000000002</v>
      </c>
      <c r="G81">
        <v>7.8017100000000006E-2</v>
      </c>
      <c r="H81">
        <v>5.7136899999999997E-2</v>
      </c>
      <c r="I81">
        <v>7.8774999999999991E-3</v>
      </c>
      <c r="J81">
        <v>9.6819299999999997E-2</v>
      </c>
      <c r="K81">
        <v>0.11981360000000001</v>
      </c>
      <c r="L81">
        <v>7.5173600000000007E-2</v>
      </c>
      <c r="N81">
        <v>7.17053E-2</v>
      </c>
      <c r="P81">
        <v>7.2780899999999996E-2</v>
      </c>
      <c r="Q81">
        <v>6.53445E-2</v>
      </c>
      <c r="R81">
        <v>3.72368E-2</v>
      </c>
      <c r="S81">
        <v>-2.7219299999999998E-2</v>
      </c>
      <c r="T81">
        <v>-3.7182100000000003E-2</v>
      </c>
      <c r="U81">
        <v>-2.9991900000000002E-2</v>
      </c>
      <c r="V81">
        <v>4.7631199999999999E-2</v>
      </c>
      <c r="W81">
        <v>5.2058999999999994E-2</v>
      </c>
      <c r="X81">
        <v>2.3819900000000001E-2</v>
      </c>
      <c r="Y81">
        <v>3.9679099999999995E-2</v>
      </c>
      <c r="Z81">
        <v>9.6165299999999995E-2</v>
      </c>
      <c r="AA81">
        <v>8.2150200000000007E-2</v>
      </c>
      <c r="AB81">
        <v>0.1231081</v>
      </c>
      <c r="AC81">
        <v>7.2085499999999997E-2</v>
      </c>
      <c r="AD81">
        <v>4.6860400000000003E-2</v>
      </c>
      <c r="AF81">
        <v>6.6612600000000008E-2</v>
      </c>
      <c r="AG81">
        <v>7.6071200000000005E-2</v>
      </c>
      <c r="AH81">
        <v>5.1282399999999999E-2</v>
      </c>
      <c r="AI81">
        <v>5.7129300000000001E-2</v>
      </c>
      <c r="AJ81">
        <v>6.4603900000000006E-2</v>
      </c>
      <c r="AK81">
        <v>4.85272E-2</v>
      </c>
      <c r="AL81">
        <v>6.1200299999999999E-2</v>
      </c>
      <c r="AM81">
        <v>6.0546200000000001E-2</v>
      </c>
      <c r="AN81">
        <v>9.0460499999999999E-2</v>
      </c>
      <c r="AO81">
        <v>8.1398200000000004E-2</v>
      </c>
      <c r="AP81">
        <v>5.0579300000000001E-2</v>
      </c>
      <c r="AQ81">
        <v>0.1129696</v>
      </c>
      <c r="AR81">
        <v>0.10672929999999999</v>
      </c>
      <c r="AS81">
        <v>9.3804599999999988E-2</v>
      </c>
      <c r="AT81">
        <v>5.6907899999999997E-2</v>
      </c>
    </row>
    <row r="82" spans="4:46" x14ac:dyDescent="0.2">
      <c r="D82">
        <v>2004</v>
      </c>
      <c r="E82">
        <v>0.12783160000000002</v>
      </c>
      <c r="F82">
        <v>0.1446228</v>
      </c>
      <c r="G82">
        <v>9.9958600000000009E-2</v>
      </c>
      <c r="H82">
        <v>0.13027240000000001</v>
      </c>
      <c r="I82">
        <v>7.0322200000000001E-2</v>
      </c>
      <c r="J82">
        <v>8.1049099999999999E-2</v>
      </c>
      <c r="K82">
        <v>8.8514900000000007E-2</v>
      </c>
      <c r="L82">
        <v>0.119515</v>
      </c>
      <c r="M82">
        <v>0.15706000000000001</v>
      </c>
      <c r="N82">
        <v>8.458460000000001E-2</v>
      </c>
      <c r="O82">
        <v>9.9482899999999999E-2</v>
      </c>
      <c r="P82">
        <v>0.10607340000000001</v>
      </c>
      <c r="Q82">
        <v>8.3549399999999996E-2</v>
      </c>
      <c r="R82">
        <v>8.1365900000000005E-2</v>
      </c>
      <c r="S82">
        <v>4.4195100000000001E-2</v>
      </c>
      <c r="T82">
        <v>3.89795E-2</v>
      </c>
      <c r="U82">
        <v>3.5920299999999995E-2</v>
      </c>
      <c r="V82">
        <v>4.5309700000000001E-2</v>
      </c>
      <c r="W82">
        <v>6.4522200000000002E-2</v>
      </c>
      <c r="X82">
        <v>7.0240899999999995E-2</v>
      </c>
      <c r="Y82">
        <v>5.4720999999999999E-2</v>
      </c>
      <c r="Z82">
        <v>0.1212232</v>
      </c>
      <c r="AA82">
        <v>9.3226099999999992E-2</v>
      </c>
      <c r="AB82">
        <v>0.17032830000000002</v>
      </c>
      <c r="AC82">
        <v>0.12718550000000001</v>
      </c>
      <c r="AD82">
        <v>4.0881100000000004E-2</v>
      </c>
      <c r="AF82">
        <v>7.7545000000000003E-2</v>
      </c>
      <c r="AG82">
        <v>6.3300300000000004E-2</v>
      </c>
      <c r="AH82">
        <v>3.46155E-2</v>
      </c>
      <c r="AI82">
        <v>4.4336500000000001E-2</v>
      </c>
      <c r="AJ82">
        <v>3.37697E-2</v>
      </c>
      <c r="AK82">
        <v>1.6208400000000001E-2</v>
      </c>
      <c r="AL82">
        <v>3.8375100000000002E-2</v>
      </c>
      <c r="AM82">
        <v>8.4755900000000009E-2</v>
      </c>
      <c r="AN82">
        <v>7.0790599999999995E-2</v>
      </c>
      <c r="AO82">
        <v>9.5629699999999998E-2</v>
      </c>
      <c r="AP82">
        <v>7.4332599999999999E-2</v>
      </c>
      <c r="AQ82">
        <v>0.1195745</v>
      </c>
      <c r="AR82">
        <v>0.1106255</v>
      </c>
      <c r="AS82">
        <v>0.1100613</v>
      </c>
      <c r="AT82">
        <v>8.1813699999999989E-2</v>
      </c>
    </row>
    <row r="83" spans="4:46" x14ac:dyDescent="0.2">
      <c r="D83">
        <v>2005</v>
      </c>
      <c r="E83">
        <v>0.1698375</v>
      </c>
      <c r="F83">
        <v>0.26031949999999998</v>
      </c>
      <c r="G83">
        <v>0.13938420000000001</v>
      </c>
      <c r="H83">
        <v>0.153249</v>
      </c>
      <c r="I83">
        <v>9.9104100000000001E-2</v>
      </c>
      <c r="J83">
        <v>0.12776799999999999</v>
      </c>
      <c r="K83">
        <v>0.2247287</v>
      </c>
      <c r="L83">
        <v>0.1543349</v>
      </c>
      <c r="M83">
        <v>0.29393799999999998</v>
      </c>
      <c r="N83">
        <v>0.22514240000000002</v>
      </c>
      <c r="O83">
        <v>0.1898147</v>
      </c>
      <c r="P83">
        <v>0.16224369999999999</v>
      </c>
      <c r="Q83">
        <v>0.1902471</v>
      </c>
      <c r="R83">
        <v>0.1554574</v>
      </c>
      <c r="S83">
        <v>0.15062680000000001</v>
      </c>
      <c r="T83">
        <v>0.10386919999999999</v>
      </c>
      <c r="U83">
        <v>7.51719E-2</v>
      </c>
      <c r="V83">
        <v>0.12580939999999999</v>
      </c>
      <c r="W83">
        <v>7.89802E-2</v>
      </c>
      <c r="X83">
        <v>0.13680139999999999</v>
      </c>
      <c r="Y83">
        <v>0.14371049999999999</v>
      </c>
      <c r="Z83">
        <v>0.1375663</v>
      </c>
      <c r="AA83">
        <v>0.13366929999999999</v>
      </c>
      <c r="AB83">
        <v>0.1963231</v>
      </c>
      <c r="AC83">
        <v>0.1681378</v>
      </c>
      <c r="AD83">
        <v>0.128501</v>
      </c>
      <c r="AE83">
        <v>3.1983499999999998E-2</v>
      </c>
      <c r="AF83">
        <v>9.5039099999999987E-2</v>
      </c>
      <c r="AG83">
        <v>0.1071879</v>
      </c>
      <c r="AH83">
        <v>0.12979250000000001</v>
      </c>
      <c r="AI83">
        <v>0.1221415</v>
      </c>
      <c r="AJ83">
        <v>0.13110830000000001</v>
      </c>
      <c r="AK83">
        <v>0.1161701</v>
      </c>
      <c r="AL83">
        <v>8.3209000000000005E-2</v>
      </c>
      <c r="AM83">
        <v>0.1390991</v>
      </c>
      <c r="AN83">
        <v>0.13749420000000001</v>
      </c>
      <c r="AO83">
        <v>0.14908260000000001</v>
      </c>
      <c r="AP83">
        <v>5.0121200000000005E-2</v>
      </c>
      <c r="AQ83">
        <v>0.47930600000000001</v>
      </c>
      <c r="AR83">
        <v>0.24170420000000001</v>
      </c>
      <c r="AS83">
        <v>0.19234600000000002</v>
      </c>
      <c r="AT83">
        <v>9.1206999999999996E-2</v>
      </c>
    </row>
    <row r="84" spans="4:46" x14ac:dyDescent="0.2">
      <c r="D84">
        <v>2006</v>
      </c>
      <c r="E84">
        <v>0.1648809</v>
      </c>
      <c r="F84">
        <v>0.1386522</v>
      </c>
      <c r="G84">
        <v>0.2204631</v>
      </c>
      <c r="H84">
        <v>0.16273750000000001</v>
      </c>
      <c r="I84">
        <v>0.16674219999999998</v>
      </c>
      <c r="J84">
        <v>0.15143509999999999</v>
      </c>
      <c r="K84">
        <v>0.30863570000000001</v>
      </c>
      <c r="L84">
        <v>0.14234089999999999</v>
      </c>
      <c r="M84">
        <v>0.2532027</v>
      </c>
      <c r="N84">
        <v>0.16498249999999998</v>
      </c>
      <c r="O84">
        <v>0.21243210000000001</v>
      </c>
      <c r="P84">
        <v>0.17342289999999999</v>
      </c>
      <c r="Q84">
        <v>0.18655999999999998</v>
      </c>
      <c r="R84">
        <v>0.1856138</v>
      </c>
      <c r="S84">
        <v>0.17426159999999999</v>
      </c>
      <c r="T84">
        <v>0.13118109999999999</v>
      </c>
      <c r="U84">
        <v>0.16766210000000001</v>
      </c>
      <c r="V84">
        <v>0.16634309999999999</v>
      </c>
      <c r="W84">
        <v>0.10701930000000001</v>
      </c>
      <c r="X84">
        <v>0.1405912</v>
      </c>
      <c r="Y84">
        <v>0.24440709999999999</v>
      </c>
      <c r="Z84">
        <v>0.1297374</v>
      </c>
      <c r="AA84">
        <v>0.1367023</v>
      </c>
      <c r="AB84">
        <v>0.20994350000000001</v>
      </c>
      <c r="AC84">
        <v>0.1936899</v>
      </c>
      <c r="AD84">
        <v>0.2064262</v>
      </c>
      <c r="AE84">
        <v>8.5505899999999996E-2</v>
      </c>
      <c r="AF84">
        <v>0.13820250000000001</v>
      </c>
      <c r="AG84">
        <v>0.15913360000000001</v>
      </c>
      <c r="AH84">
        <v>0.15659970000000001</v>
      </c>
      <c r="AI84">
        <v>0.19579239999999998</v>
      </c>
      <c r="AJ84">
        <v>0.15566730000000001</v>
      </c>
      <c r="AK84">
        <v>0.13767379999999999</v>
      </c>
      <c r="AL84">
        <v>0.1287575</v>
      </c>
      <c r="AM84">
        <v>0.169908</v>
      </c>
      <c r="AN84">
        <v>0.15277269999999998</v>
      </c>
      <c r="AO84">
        <v>0.12247820000000001</v>
      </c>
      <c r="AP84">
        <v>0.16540359999999998</v>
      </c>
      <c r="AQ84">
        <v>0.2506427</v>
      </c>
      <c r="AR84">
        <v>0.18374669999999999</v>
      </c>
      <c r="AS84">
        <v>0.10902049999999999</v>
      </c>
      <c r="AT84">
        <v>0.14386209999999999</v>
      </c>
    </row>
    <row r="85" spans="4:46" x14ac:dyDescent="0.2">
      <c r="D85">
        <v>2007</v>
      </c>
      <c r="E85">
        <v>0.19014130000000001</v>
      </c>
      <c r="F85">
        <v>8.5671899999999995E-2</v>
      </c>
      <c r="G85">
        <v>0.22256399999999998</v>
      </c>
      <c r="H85">
        <v>0.18322289999999999</v>
      </c>
      <c r="I85">
        <v>0.21977930000000001</v>
      </c>
      <c r="J85">
        <v>0.14853769999999999</v>
      </c>
      <c r="K85">
        <v>0.11400779999999999</v>
      </c>
      <c r="L85">
        <v>0.168993</v>
      </c>
      <c r="M85">
        <v>0.17016290000000001</v>
      </c>
      <c r="N85">
        <v>0.12223100000000001</v>
      </c>
      <c r="O85">
        <v>0.11812160000000001</v>
      </c>
      <c r="P85">
        <v>0.21213860000000001</v>
      </c>
      <c r="Q85">
        <v>0.19952850000000003</v>
      </c>
      <c r="R85">
        <v>0.14247099999999999</v>
      </c>
      <c r="S85">
        <v>0.18526309999999999</v>
      </c>
      <c r="T85">
        <v>0.15770190000000001</v>
      </c>
      <c r="U85">
        <v>0.1044616</v>
      </c>
      <c r="V85">
        <v>0.11223710000000001</v>
      </c>
      <c r="W85">
        <v>0.14359469999999999</v>
      </c>
      <c r="X85">
        <v>0.14362550000000002</v>
      </c>
      <c r="Y85">
        <v>0.1353895</v>
      </c>
      <c r="Z85">
        <v>0.1600239</v>
      </c>
      <c r="AA85">
        <v>9.8178699999999994E-2</v>
      </c>
      <c r="AB85">
        <v>0.1016681</v>
      </c>
      <c r="AC85">
        <v>0.12131270000000001</v>
      </c>
      <c r="AD85">
        <v>0.12884130000000002</v>
      </c>
      <c r="AE85">
        <v>0.28306370000000003</v>
      </c>
      <c r="AF85">
        <v>0.13142870000000001</v>
      </c>
      <c r="AG85">
        <v>0.11699270000000001</v>
      </c>
      <c r="AH85">
        <v>0.13653790000000002</v>
      </c>
      <c r="AI85">
        <v>8.7937600000000005E-2</v>
      </c>
      <c r="AJ85">
        <v>0.1212584</v>
      </c>
      <c r="AK85">
        <v>0.12257989999999999</v>
      </c>
      <c r="AL85">
        <v>9.6025200000000005E-2</v>
      </c>
      <c r="AM85">
        <v>0.1187922</v>
      </c>
      <c r="AN85">
        <v>0.1050547</v>
      </c>
      <c r="AO85">
        <v>8.2403799999999999E-2</v>
      </c>
      <c r="AP85">
        <v>9.8116099999999998E-2</v>
      </c>
      <c r="AQ85">
        <v>4.7538400000000001E-2</v>
      </c>
      <c r="AR85">
        <v>1.2192099999999999E-2</v>
      </c>
      <c r="AS85">
        <v>-3.5297500000000002E-2</v>
      </c>
      <c r="AT85">
        <v>0.12968789999999999</v>
      </c>
    </row>
    <row r="86" spans="4:46" x14ac:dyDescent="0.2">
      <c r="D86">
        <v>2008</v>
      </c>
      <c r="E86">
        <v>-5.2359999999999993E-3</v>
      </c>
      <c r="F86">
        <v>8.4495000000000004E-3</v>
      </c>
      <c r="G86">
        <v>-0.10160040000000001</v>
      </c>
      <c r="H86">
        <v>-8.3791299999999999E-2</v>
      </c>
      <c r="I86">
        <v>-2.0632600000000001E-2</v>
      </c>
      <c r="J86">
        <v>-0.1055236</v>
      </c>
      <c r="K86">
        <v>-5.6984100000000003E-2</v>
      </c>
      <c r="L86">
        <v>-0.11252860000000001</v>
      </c>
      <c r="M86">
        <v>-0.12283089999999999</v>
      </c>
      <c r="N86">
        <v>-7.2310100000000002E-2</v>
      </c>
      <c r="O86">
        <v>1.00628E-2</v>
      </c>
      <c r="P86">
        <v>-2.87473E-2</v>
      </c>
      <c r="Q86">
        <v>-3.8026799999999999E-2</v>
      </c>
      <c r="R86">
        <v>-4.14857E-2</v>
      </c>
      <c r="S86">
        <v>-5.1535999999999998E-2</v>
      </c>
      <c r="T86">
        <v>-3.2435100000000001E-2</v>
      </c>
      <c r="U86">
        <v>-2.00872E-2</v>
      </c>
      <c r="V86">
        <v>-2.8400599999999998E-2</v>
      </c>
      <c r="W86">
        <v>3.2649999999999997E-4</v>
      </c>
      <c r="X86">
        <v>-3.11185E-2</v>
      </c>
      <c r="Y86">
        <v>1.6461000000000002E-3</v>
      </c>
      <c r="Z86">
        <v>2.9458000000000002E-3</v>
      </c>
      <c r="AA86">
        <v>-2.2794699999999998E-2</v>
      </c>
      <c r="AB86">
        <v>-4.9826599999999999E-2</v>
      </c>
      <c r="AC86">
        <v>-5.6444099999999997E-2</v>
      </c>
      <c r="AD86">
        <v>-2.4895200000000003E-2</v>
      </c>
      <c r="AE86">
        <v>-0.23411780000000001</v>
      </c>
      <c r="AF86">
        <v>8.3602399999999993E-2</v>
      </c>
      <c r="AG86">
        <v>4.2252700000000004E-2</v>
      </c>
      <c r="AH86">
        <v>2.3228499999999999E-2</v>
      </c>
      <c r="AI86">
        <v>2.9979800000000001E-2</v>
      </c>
      <c r="AJ86">
        <v>6.9306999999999994E-2</v>
      </c>
      <c r="AK86">
        <v>8.8240000000000002E-3</v>
      </c>
      <c r="AL86">
        <v>1.63494E-2</v>
      </c>
      <c r="AM86">
        <v>6.1234200000000003E-2</v>
      </c>
      <c r="AN86">
        <v>5.1776000000000003E-2</v>
      </c>
      <c r="AO86">
        <v>6.3709600000000005E-2</v>
      </c>
      <c r="AP86">
        <v>4.3265100000000001E-2</v>
      </c>
      <c r="AQ86">
        <v>-7.9804199999999992E-2</v>
      </c>
      <c r="AR86">
        <v>-4.2459900000000002E-2</v>
      </c>
      <c r="AS86">
        <v>1.9054000000000001E-2</v>
      </c>
      <c r="AT86">
        <v>8.5053900000000002E-2</v>
      </c>
    </row>
    <row r="87" spans="4:46" x14ac:dyDescent="0.2">
      <c r="D87">
        <v>2009</v>
      </c>
      <c r="E87">
        <v>4.2343900000000004E-2</v>
      </c>
      <c r="F87">
        <v>7.1269799999999994E-2</v>
      </c>
      <c r="G87">
        <v>2.7984999999999998E-3</v>
      </c>
      <c r="H87">
        <v>4.4659899999999995E-2</v>
      </c>
      <c r="I87">
        <v>3.4851500000000001E-2</v>
      </c>
      <c r="J87">
        <v>3.9389899999999999E-2</v>
      </c>
      <c r="K87">
        <v>8.1698799999999988E-2</v>
      </c>
      <c r="L87">
        <v>5.5272800000000004E-2</v>
      </c>
      <c r="M87">
        <v>3.7289900000000001E-2</v>
      </c>
      <c r="N87">
        <v>5.8121300000000001E-2</v>
      </c>
      <c r="O87">
        <v>7.0928199999999997E-2</v>
      </c>
      <c r="P87">
        <v>7.0320999999999995E-2</v>
      </c>
      <c r="Q87">
        <v>4.4738E-3</v>
      </c>
      <c r="R87">
        <v>1.29278E-2</v>
      </c>
      <c r="S87">
        <v>-2.6192899999999998E-2</v>
      </c>
      <c r="T87">
        <v>-1.0513600000000001E-2</v>
      </c>
      <c r="U87">
        <v>2.9790000000000003E-4</v>
      </c>
      <c r="V87">
        <v>3.21006E-2</v>
      </c>
      <c r="W87">
        <v>3.7637000000000004E-2</v>
      </c>
      <c r="X87">
        <v>3.6253099999999996E-2</v>
      </c>
      <c r="Y87">
        <v>3.9799999999999998E-5</v>
      </c>
      <c r="Z87">
        <v>0.1378934</v>
      </c>
      <c r="AA87">
        <v>0.1185136</v>
      </c>
      <c r="AB87">
        <v>0.1789405</v>
      </c>
      <c r="AC87">
        <v>0.10949210000000001</v>
      </c>
      <c r="AD87">
        <v>1.0482999999999999E-2</v>
      </c>
      <c r="AE87">
        <v>-0.1298253</v>
      </c>
      <c r="AF87">
        <v>7.1817500000000006E-2</v>
      </c>
      <c r="AG87">
        <v>5.1776000000000003E-2</v>
      </c>
      <c r="AH87">
        <v>2.8159200000000002E-2</v>
      </c>
      <c r="AI87">
        <v>4.8734400000000004E-2</v>
      </c>
      <c r="AJ87">
        <v>3.8129099999999999E-2</v>
      </c>
      <c r="AK87">
        <v>4.6933499999999996E-2</v>
      </c>
      <c r="AL87">
        <v>1.84228E-2</v>
      </c>
      <c r="AM87">
        <v>2.2400400000000001E-2</v>
      </c>
      <c r="AN87">
        <v>5.7590300000000004E-2</v>
      </c>
      <c r="AO87">
        <v>8.9230300000000012E-2</v>
      </c>
      <c r="AP87">
        <v>2.1977799999999999E-2</v>
      </c>
      <c r="AQ87">
        <v>-3.6152000000000004E-2</v>
      </c>
      <c r="AR87">
        <v>1.80511E-2</v>
      </c>
      <c r="AS87">
        <v>1.6107899999999998E-2</v>
      </c>
      <c r="AT87">
        <v>3.2053400000000003E-2</v>
      </c>
    </row>
    <row r="88" spans="4:46" x14ac:dyDescent="0.2">
      <c r="D88">
        <v>2010</v>
      </c>
      <c r="E88">
        <v>6.4343399999999995E-2</v>
      </c>
      <c r="F88">
        <v>0.11952400000000001</v>
      </c>
      <c r="G88">
        <v>0.10170120000000001</v>
      </c>
      <c r="H88">
        <v>0.1106695</v>
      </c>
      <c r="I88">
        <v>6.1265199999999999E-2</v>
      </c>
      <c r="J88">
        <v>8.4786800000000009E-2</v>
      </c>
      <c r="K88">
        <v>8.44023E-2</v>
      </c>
      <c r="L88">
        <v>5.7818899999999999E-2</v>
      </c>
      <c r="M88">
        <v>0.12358549999999999</v>
      </c>
      <c r="N88">
        <v>8.3038699999999993E-2</v>
      </c>
      <c r="O88">
        <v>0.10161630000000001</v>
      </c>
      <c r="P88">
        <v>8.8562600000000005E-2</v>
      </c>
      <c r="Q88">
        <v>9.6674700000000002E-2</v>
      </c>
      <c r="R88">
        <v>8.05033E-2</v>
      </c>
      <c r="S88">
        <v>0.13815759999999999</v>
      </c>
      <c r="T88">
        <v>0.1005766</v>
      </c>
      <c r="U88">
        <v>6.8606399999999998E-2</v>
      </c>
      <c r="V88">
        <v>0.1157205</v>
      </c>
      <c r="W88">
        <v>0.1207009</v>
      </c>
      <c r="X88">
        <v>0.12759700000000002</v>
      </c>
      <c r="Y88">
        <v>4.6718500000000003E-2</v>
      </c>
      <c r="Z88">
        <v>0.10524169999999999</v>
      </c>
      <c r="AA88">
        <v>9.5050799999999991E-2</v>
      </c>
      <c r="AB88">
        <v>7.2279700000000002E-2</v>
      </c>
      <c r="AC88">
        <v>0.1033067</v>
      </c>
      <c r="AD88">
        <v>0.13917089999999999</v>
      </c>
      <c r="AE88">
        <v>0.14624129999999999</v>
      </c>
      <c r="AF88">
        <v>4.0711700000000003E-2</v>
      </c>
      <c r="AG88">
        <v>6.8416299999999999E-2</v>
      </c>
      <c r="AH88">
        <v>6.6925299999999993E-2</v>
      </c>
      <c r="AI88">
        <v>7.7825499999999992E-2</v>
      </c>
      <c r="AJ88">
        <v>7.6078900000000005E-2</v>
      </c>
      <c r="AK88">
        <v>6.0141899999999998E-2</v>
      </c>
      <c r="AL88">
        <v>3.8065500000000002E-2</v>
      </c>
      <c r="AM88">
        <v>4.1635200000000004E-2</v>
      </c>
      <c r="AN88">
        <v>6.2214799999999994E-2</v>
      </c>
      <c r="AO88">
        <v>4.3923799999999999E-2</v>
      </c>
      <c r="AP88">
        <v>4.9438899999999994E-2</v>
      </c>
      <c r="AQ88">
        <v>2.1173500000000001E-2</v>
      </c>
      <c r="AR88">
        <v>4.2218099999999995E-2</v>
      </c>
      <c r="AS88">
        <v>2.9762499999999997E-2</v>
      </c>
      <c r="AT88">
        <v>5.43632E-2</v>
      </c>
    </row>
    <row r="89" spans="4:46" x14ac:dyDescent="0.2">
      <c r="D89">
        <v>2011</v>
      </c>
      <c r="E89">
        <v>5.8552999999999994E-2</v>
      </c>
      <c r="F89">
        <v>6.0404299999999994E-2</v>
      </c>
      <c r="G89">
        <v>0.12076729999999999</v>
      </c>
      <c r="H89">
        <v>8.8160100000000005E-2</v>
      </c>
      <c r="I89">
        <v>6.0923600000000001E-2</v>
      </c>
      <c r="J89">
        <v>9.9352699999999988E-2</v>
      </c>
      <c r="K89">
        <v>7.7037700000000001E-2</v>
      </c>
      <c r="L89">
        <v>8.96034E-2</v>
      </c>
      <c r="M89">
        <v>0.1082784</v>
      </c>
      <c r="N89">
        <v>6.3073900000000002E-2</v>
      </c>
      <c r="O89">
        <v>3.2299899999999999E-2</v>
      </c>
      <c r="P89">
        <v>7.1081400000000003E-2</v>
      </c>
      <c r="Q89">
        <v>0.11696849999999999</v>
      </c>
      <c r="R89">
        <v>9.4520999999999994E-2</v>
      </c>
      <c r="S89">
        <v>0.1231973</v>
      </c>
      <c r="T89">
        <v>0.11031969999999999</v>
      </c>
      <c r="U89">
        <v>7.0425700000000008E-2</v>
      </c>
      <c r="V89">
        <v>0.1173162</v>
      </c>
      <c r="W89">
        <v>7.7974500000000002E-2</v>
      </c>
      <c r="X89">
        <v>9.1000800000000007E-2</v>
      </c>
      <c r="Y89">
        <v>9.5920100000000008E-2</v>
      </c>
      <c r="Z89">
        <v>6.0300900000000004E-2</v>
      </c>
      <c r="AA89">
        <v>0.10839029999999999</v>
      </c>
      <c r="AB89">
        <v>6.4299300000000004E-2</v>
      </c>
      <c r="AC89">
        <v>7.7197399999999999E-2</v>
      </c>
      <c r="AD89">
        <v>9.0482499999999993E-2</v>
      </c>
      <c r="AE89">
        <v>1.3119799999999999E-2</v>
      </c>
      <c r="AF89">
        <v>6.24141E-2</v>
      </c>
      <c r="AG89">
        <v>6.64719E-2</v>
      </c>
      <c r="AH89">
        <v>7.9353300000000002E-2</v>
      </c>
      <c r="AI89">
        <v>4.9595200000000006E-2</v>
      </c>
      <c r="AJ89">
        <v>5.46566E-2</v>
      </c>
      <c r="AK89">
        <v>1.6824200000000001E-2</v>
      </c>
      <c r="AL89">
        <v>3.4903299999999998E-2</v>
      </c>
      <c r="AM89">
        <v>1.88615E-2</v>
      </c>
      <c r="AN89">
        <v>4.4510500000000001E-2</v>
      </c>
      <c r="AO89">
        <v>5.3979299999999994E-2</v>
      </c>
      <c r="AP89">
        <v>5.0319599999999999E-2</v>
      </c>
      <c r="AQ89">
        <v>1.6154100000000001E-2</v>
      </c>
      <c r="AR89">
        <v>1.4718800000000001E-2</v>
      </c>
      <c r="AS89">
        <v>2.9166500000000001E-2</v>
      </c>
      <c r="AT89">
        <v>7.9365400000000003E-2</v>
      </c>
    </row>
    <row r="90" spans="4:46" x14ac:dyDescent="0.2">
      <c r="D90">
        <v>2012</v>
      </c>
      <c r="E90">
        <v>3.9359600000000002E-2</v>
      </c>
      <c r="F90">
        <v>4.86737E-2</v>
      </c>
      <c r="G90">
        <v>5.9289599999999998E-2</v>
      </c>
      <c r="H90">
        <v>7.2035799999999997E-2</v>
      </c>
      <c r="I90">
        <v>3.6146999999999999E-2</v>
      </c>
      <c r="J90">
        <v>3.4428899999999998E-2</v>
      </c>
      <c r="K90">
        <v>5.8897500000000005E-2</v>
      </c>
      <c r="L90">
        <v>7.2404700000000002E-2</v>
      </c>
      <c r="M90">
        <v>9.6296700000000013E-2</v>
      </c>
      <c r="N90">
        <v>2.5012199999999998E-2</v>
      </c>
      <c r="O90">
        <v>4.2012600000000004E-2</v>
      </c>
      <c r="P90">
        <v>4.9775E-2</v>
      </c>
      <c r="Q90">
        <v>6.0257899999999996E-2</v>
      </c>
      <c r="R90">
        <v>5.8179999999999996E-2</v>
      </c>
      <c r="S90">
        <v>7.6281399999999999E-2</v>
      </c>
      <c r="T90">
        <v>6.5639299999999998E-2</v>
      </c>
      <c r="U90">
        <v>5.0743700000000003E-2</v>
      </c>
      <c r="V90">
        <v>7.1711299999999992E-2</v>
      </c>
      <c r="W90">
        <v>3.8809999999999997E-2</v>
      </c>
      <c r="X90">
        <v>3.2706199999999998E-2</v>
      </c>
      <c r="Y90">
        <v>4.9429100000000004E-2</v>
      </c>
      <c r="Z90">
        <v>5.10573E-2</v>
      </c>
      <c r="AA90">
        <v>6.8350400000000006E-2</v>
      </c>
      <c r="AB90">
        <v>6.5485600000000005E-2</v>
      </c>
      <c r="AC90">
        <v>7.9551200000000002E-2</v>
      </c>
      <c r="AD90">
        <v>6.00498E-2</v>
      </c>
      <c r="AE90">
        <v>-2.9182700000000002E-2</v>
      </c>
      <c r="AF90">
        <v>5.5522799999999997E-2</v>
      </c>
      <c r="AG90">
        <v>2.0050699999999998E-2</v>
      </c>
      <c r="AH90">
        <v>5.21118E-2</v>
      </c>
      <c r="AI90">
        <v>7.0577199999999993E-2</v>
      </c>
      <c r="AJ90">
        <v>4.5518999999999997E-2</v>
      </c>
      <c r="AK90">
        <v>3.8218800000000004E-2</v>
      </c>
      <c r="AL90">
        <v>-2.0097500000000001E-2</v>
      </c>
      <c r="AM90">
        <v>-2.1376599999999999E-2</v>
      </c>
      <c r="AN90">
        <v>1.6736000000000001E-3</v>
      </c>
      <c r="AO90">
        <v>2.2890500000000001E-2</v>
      </c>
      <c r="AP90">
        <v>8.6835999999999997E-3</v>
      </c>
      <c r="AQ90">
        <v>6.9578600000000004E-2</v>
      </c>
      <c r="AR90">
        <v>5.5194699999999999E-2</v>
      </c>
      <c r="AS90">
        <v>4.6012299999999999E-2</v>
      </c>
      <c r="AT90">
        <v>4.9906800000000001E-2</v>
      </c>
    </row>
    <row r="92" spans="4:46" x14ac:dyDescent="0.2">
      <c r="D92" s="1" t="s">
        <v>14</v>
      </c>
      <c r="E92" s="1">
        <f>AVERAGE(E78:E90)</f>
        <v>0.10361486153846156</v>
      </c>
      <c r="F92" s="1">
        <f t="shared" ref="F92:J92" si="16">AVERAGE(F78:F90)</f>
        <v>0.12487641538461539</v>
      </c>
      <c r="G92" s="1">
        <f t="shared" si="16"/>
        <v>9.2552753846153843E-2</v>
      </c>
      <c r="H92" s="1">
        <f t="shared" si="16"/>
        <v>9.9125369230769228E-2</v>
      </c>
      <c r="I92" s="1">
        <f t="shared" si="16"/>
        <v>7.723229999999999E-2</v>
      </c>
      <c r="J92" s="1">
        <f t="shared" si="16"/>
        <v>7.8206376923076915E-2</v>
      </c>
      <c r="K92" s="1">
        <f>AVERAGE(K80:K90)</f>
        <v>0.10870592727272727</v>
      </c>
      <c r="L92" s="1">
        <f>AVERAGE(L79:L90)</f>
        <v>8.0055374999999998E-2</v>
      </c>
      <c r="M92" s="1">
        <f>AVERAGE(M82:M90)</f>
        <v>0.12410924444444443</v>
      </c>
      <c r="N92" s="1">
        <f t="shared" ref="N92" si="17">AVERAGE(N78:N90)</f>
        <v>8.5594907692307695E-2</v>
      </c>
      <c r="O92" s="1">
        <f>AVERAGE(O82:O90)</f>
        <v>9.741901111111112E-2</v>
      </c>
      <c r="P92" s="1">
        <f t="shared" ref="P92:AD92" si="18">AVERAGE(P78:P90)</f>
        <v>0.10535311538461538</v>
      </c>
      <c r="Q92" s="1">
        <f t="shared" si="18"/>
        <v>9.6930669230769234E-2</v>
      </c>
      <c r="R92" s="1">
        <f t="shared" si="18"/>
        <v>8.4776715384615384E-2</v>
      </c>
      <c r="S92" s="1">
        <f t="shared" si="18"/>
        <v>8.0034792307692296E-2</v>
      </c>
      <c r="T92" s="1">
        <f t="shared" si="18"/>
        <v>6.9265038461538447E-2</v>
      </c>
      <c r="U92" s="1">
        <f t="shared" si="18"/>
        <v>5.8532815384615376E-2</v>
      </c>
      <c r="V92" s="1">
        <f t="shared" si="18"/>
        <v>8.8401469230769233E-2</v>
      </c>
      <c r="W92" s="1">
        <f t="shared" si="18"/>
        <v>8.3652946153846164E-2</v>
      </c>
      <c r="X92" s="1">
        <f t="shared" si="18"/>
        <v>7.9003053846153859E-2</v>
      </c>
      <c r="Y92" s="1">
        <f t="shared" si="18"/>
        <v>8.2077546153846159E-2</v>
      </c>
      <c r="Z92" s="1">
        <f t="shared" si="18"/>
        <v>0.1105513076923077</v>
      </c>
      <c r="AA92" s="1">
        <f t="shared" si="18"/>
        <v>9.9416292307692306E-2</v>
      </c>
      <c r="AB92" s="1">
        <f t="shared" si="18"/>
        <v>0.11724596153846151</v>
      </c>
      <c r="AC92" s="1">
        <f t="shared" si="18"/>
        <v>0.10367902307692309</v>
      </c>
      <c r="AD92" s="1">
        <f t="shared" si="18"/>
        <v>8.7216000000000016E-2</v>
      </c>
      <c r="AE92" s="1">
        <f>AVERAGE(AE78:AE90)</f>
        <v>2.0848549999999993E-2</v>
      </c>
      <c r="AF92" s="1">
        <f t="shared" ref="AF92:AT92" si="19">AVERAGE(AF78:AF90)</f>
        <v>8.40932076923077E-2</v>
      </c>
      <c r="AG92" s="1">
        <f t="shared" si="19"/>
        <v>8.2593846153846157E-2</v>
      </c>
      <c r="AH92" s="1">
        <f t="shared" si="19"/>
        <v>7.9559523076923072E-2</v>
      </c>
      <c r="AI92" s="1">
        <f t="shared" si="19"/>
        <v>8.1023823076923074E-2</v>
      </c>
      <c r="AJ92" s="1">
        <f t="shared" si="19"/>
        <v>8.3470984615384616E-2</v>
      </c>
      <c r="AK92" s="1">
        <f t="shared" si="19"/>
        <v>6.9956538461538459E-2</v>
      </c>
      <c r="AL92" s="1">
        <f t="shared" si="19"/>
        <v>6.1202315384615374E-2</v>
      </c>
      <c r="AM92" s="1">
        <f t="shared" si="19"/>
        <v>7.6654561538461535E-2</v>
      </c>
      <c r="AN92" s="1">
        <f t="shared" si="19"/>
        <v>8.6014284615384615E-2</v>
      </c>
      <c r="AO92" s="1">
        <f t="shared" si="19"/>
        <v>8.5405861538461539E-2</v>
      </c>
      <c r="AP92" s="1">
        <f t="shared" si="19"/>
        <v>6.9719184615384608E-2</v>
      </c>
      <c r="AQ92" s="1">
        <f t="shared" si="19"/>
        <v>0.1074616076923077</v>
      </c>
      <c r="AR92" s="1">
        <f t="shared" si="19"/>
        <v>8.1968630769230763E-2</v>
      </c>
      <c r="AS92" s="1">
        <f t="shared" si="19"/>
        <v>6.9763600000000009E-2</v>
      </c>
      <c r="AT92" s="1">
        <f t="shared" si="19"/>
        <v>9.0044315384615381E-2</v>
      </c>
    </row>
    <row r="93" spans="4:46" x14ac:dyDescent="0.2">
      <c r="D93" s="1" t="s">
        <v>15</v>
      </c>
      <c r="E93" s="1">
        <f>VAR(E78:E90)</f>
        <v>3.4400292791558948E-3</v>
      </c>
      <c r="F93" s="1">
        <f t="shared" ref="F93:J93" si="20">VAR(F78:F90)</f>
        <v>5.3945662215814138E-3</v>
      </c>
      <c r="G93" s="1">
        <f t="shared" si="20"/>
        <v>7.2715899676393586E-3</v>
      </c>
      <c r="H93" s="1">
        <f t="shared" si="20"/>
        <v>6.778418688362306E-3</v>
      </c>
      <c r="I93" s="1">
        <f t="shared" si="20"/>
        <v>4.1149009821083368E-3</v>
      </c>
      <c r="J93" s="1">
        <f t="shared" si="20"/>
        <v>4.5129578787435863E-3</v>
      </c>
      <c r="K93" s="1">
        <f>VAR(K80:K90)</f>
        <v>8.6436873477901861E-3</v>
      </c>
      <c r="L93" s="1">
        <f>VAR(L79:L90)</f>
        <v>5.3622531247056824E-3</v>
      </c>
      <c r="M93" s="1">
        <f>VAR(M82:M90)</f>
        <v>1.4781884880385281E-2</v>
      </c>
      <c r="N93" s="1">
        <f t="shared" ref="N93" si="21">VAR(N78:N90)</f>
        <v>4.843107588860771E-3</v>
      </c>
      <c r="O93" s="1">
        <f>VAR(O82:O90)</f>
        <v>4.7323359645261073E-3</v>
      </c>
      <c r="P93" s="1">
        <f t="shared" ref="P93:AD93" si="22">VAR(P78:P90)</f>
        <v>4.5829138839697412E-3</v>
      </c>
      <c r="Q93" s="1">
        <f t="shared" si="22"/>
        <v>4.8829973103223052E-3</v>
      </c>
      <c r="R93" s="1">
        <f t="shared" si="22"/>
        <v>4.2275820422780766E-3</v>
      </c>
      <c r="S93" s="1">
        <f t="shared" si="22"/>
        <v>1.1798826095705766E-2</v>
      </c>
      <c r="T93" s="1">
        <f t="shared" si="22"/>
        <v>7.6731900028492346E-3</v>
      </c>
      <c r="U93" s="1">
        <f t="shared" si="22"/>
        <v>5.2768593330730779E-3</v>
      </c>
      <c r="V93" s="1">
        <f t="shared" si="22"/>
        <v>3.124039583143974E-3</v>
      </c>
      <c r="W93" s="1">
        <f t="shared" si="22"/>
        <v>2.4287800338093552E-3</v>
      </c>
      <c r="X93" s="1">
        <f t="shared" si="22"/>
        <v>3.2693025662160215E-3</v>
      </c>
      <c r="Y93" s="1">
        <f t="shared" si="22"/>
        <v>4.8512435322526923E-3</v>
      </c>
      <c r="Z93" s="1">
        <f t="shared" si="22"/>
        <v>3.6145558110340995E-3</v>
      </c>
      <c r="AA93" s="1">
        <f t="shared" si="22"/>
        <v>2.0107472751957692E-3</v>
      </c>
      <c r="AB93" s="1">
        <f t="shared" si="22"/>
        <v>4.8127633654825724E-3</v>
      </c>
      <c r="AC93" s="1">
        <f t="shared" si="22"/>
        <v>3.6878520286902591E-3</v>
      </c>
      <c r="AD93" s="1">
        <f t="shared" si="22"/>
        <v>4.3012991106983313E-3</v>
      </c>
      <c r="AE93" s="1">
        <f>VAR(AE78:AE90)</f>
        <v>2.5579713560268579E-2</v>
      </c>
      <c r="AF93" s="1">
        <f t="shared" ref="AF93:AT93" si="23">VAR(AF78:AF90)</f>
        <v>7.6333473052909995E-4</v>
      </c>
      <c r="AG93" s="1">
        <f t="shared" si="23"/>
        <v>1.3476561240776941E-3</v>
      </c>
      <c r="AH93" s="1">
        <f t="shared" si="23"/>
        <v>2.0524499775469245E-3</v>
      </c>
      <c r="AI93" s="1">
        <f t="shared" si="23"/>
        <v>1.8413472231669226E-3</v>
      </c>
      <c r="AJ93" s="1">
        <f t="shared" si="23"/>
        <v>1.4979801388964101E-3</v>
      </c>
      <c r="AK93" s="1">
        <f t="shared" si="23"/>
        <v>2.0286114928842317E-3</v>
      </c>
      <c r="AL93" s="1">
        <f t="shared" si="23"/>
        <v>2.0054763004214121E-3</v>
      </c>
      <c r="AM93" s="1">
        <f t="shared" si="23"/>
        <v>3.0802264005792301E-3</v>
      </c>
      <c r="AN93" s="1">
        <f t="shared" si="23"/>
        <v>1.8449577240280783E-3</v>
      </c>
      <c r="AO93" s="1">
        <f t="shared" si="23"/>
        <v>1.3090413650042332E-3</v>
      </c>
      <c r="AP93" s="1">
        <f t="shared" si="23"/>
        <v>1.7599235762580795E-3</v>
      </c>
      <c r="AQ93" s="1">
        <f t="shared" si="23"/>
        <v>2.0041910898244104E-2</v>
      </c>
      <c r="AR93" s="1">
        <f t="shared" si="23"/>
        <v>6.2545098135939718E-3</v>
      </c>
      <c r="AS93" s="1">
        <f t="shared" si="23"/>
        <v>3.6865790521566654E-3</v>
      </c>
      <c r="AT93" s="1">
        <f t="shared" si="23"/>
        <v>1.390690062114745E-3</v>
      </c>
    </row>
    <row r="94" spans="4:46" x14ac:dyDescent="0.2">
      <c r="D94" s="1" t="s">
        <v>16</v>
      </c>
      <c r="E94" s="1">
        <f>STDEV(E78:E90)</f>
        <v>5.8651762796661913E-2</v>
      </c>
      <c r="F94" s="1">
        <f t="shared" ref="F94:AT94" si="24">STDEV(F78:F90)</f>
        <v>7.344771079878129E-2</v>
      </c>
      <c r="G94" s="1">
        <f t="shared" si="24"/>
        <v>8.5273618239402493E-2</v>
      </c>
      <c r="H94" s="1">
        <f t="shared" si="24"/>
        <v>8.2331152599500912E-2</v>
      </c>
      <c r="I94" s="1">
        <f t="shared" si="24"/>
        <v>6.4147493965924632E-2</v>
      </c>
      <c r="J94" s="1">
        <f t="shared" si="24"/>
        <v>6.7178552222741342E-2</v>
      </c>
      <c r="K94" s="1">
        <f t="shared" si="24"/>
        <v>9.2971432966208425E-2</v>
      </c>
      <c r="L94" s="1">
        <f t="shared" si="24"/>
        <v>7.3227406923266666E-2</v>
      </c>
      <c r="M94" s="1">
        <f t="shared" si="24"/>
        <v>0.12158077512660166</v>
      </c>
      <c r="N94" s="1">
        <f t="shared" si="24"/>
        <v>6.9592439164472247E-2</v>
      </c>
      <c r="O94" s="1">
        <f t="shared" si="24"/>
        <v>6.8791976018472589E-2</v>
      </c>
      <c r="P94" s="1">
        <f t="shared" si="24"/>
        <v>6.7697222128900836E-2</v>
      </c>
      <c r="Q94" s="1">
        <f t="shared" si="24"/>
        <v>6.9878446679375358E-2</v>
      </c>
      <c r="R94" s="1">
        <f t="shared" si="24"/>
        <v>6.5019858830038052E-2</v>
      </c>
      <c r="S94" s="1">
        <f t="shared" si="24"/>
        <v>0.10862240144512442</v>
      </c>
      <c r="T94" s="1">
        <f t="shared" si="24"/>
        <v>8.7596746531188222E-2</v>
      </c>
      <c r="U94" s="1">
        <f t="shared" si="24"/>
        <v>7.2641994280671279E-2</v>
      </c>
      <c r="V94" s="1">
        <f t="shared" si="24"/>
        <v>5.5893108547869962E-2</v>
      </c>
      <c r="W94" s="1">
        <f t="shared" si="24"/>
        <v>4.9282654492319659E-2</v>
      </c>
      <c r="X94" s="1">
        <f t="shared" si="24"/>
        <v>5.717781533266221E-2</v>
      </c>
      <c r="Y94" s="1">
        <f t="shared" si="24"/>
        <v>6.9650868854973319E-2</v>
      </c>
      <c r="Z94" s="1">
        <f t="shared" si="24"/>
        <v>6.0121176061634883E-2</v>
      </c>
      <c r="AA94" s="1">
        <f t="shared" si="24"/>
        <v>4.484135675016724E-2</v>
      </c>
      <c r="AB94" s="1">
        <f t="shared" si="24"/>
        <v>6.9374082808225809E-2</v>
      </c>
      <c r="AC94" s="1">
        <f t="shared" si="24"/>
        <v>6.0727687496645706E-2</v>
      </c>
      <c r="AD94" s="1">
        <f t="shared" si="24"/>
        <v>6.5584290121174074E-2</v>
      </c>
      <c r="AE94" s="1">
        <f t="shared" si="24"/>
        <v>0.15993659231166762</v>
      </c>
      <c r="AF94" s="1">
        <f t="shared" si="24"/>
        <v>2.7628512998876722E-2</v>
      </c>
      <c r="AG94" s="1">
        <f t="shared" si="24"/>
        <v>3.6710436173896029E-2</v>
      </c>
      <c r="AH94" s="1">
        <f t="shared" si="24"/>
        <v>4.5303973087875246E-2</v>
      </c>
      <c r="AI94" s="1">
        <f t="shared" si="24"/>
        <v>4.2910921956617554E-2</v>
      </c>
      <c r="AJ94" s="1">
        <f t="shared" si="24"/>
        <v>3.8703748383023706E-2</v>
      </c>
      <c r="AK94" s="1">
        <f t="shared" si="24"/>
        <v>4.5040109823181289E-2</v>
      </c>
      <c r="AL94" s="1">
        <f t="shared" si="24"/>
        <v>4.4782544595203741E-2</v>
      </c>
      <c r="AM94" s="1">
        <f t="shared" si="24"/>
        <v>5.5499787392198449E-2</v>
      </c>
      <c r="AN94" s="1">
        <f t="shared" si="24"/>
        <v>4.2952971073350422E-2</v>
      </c>
      <c r="AO94" s="1">
        <f t="shared" si="24"/>
        <v>3.6180676679744853E-2</v>
      </c>
      <c r="AP94" s="1">
        <f t="shared" si="24"/>
        <v>4.1951443077182453E-2</v>
      </c>
      <c r="AQ94" s="1">
        <f t="shared" si="24"/>
        <v>0.14156945609220975</v>
      </c>
      <c r="AR94" s="1">
        <f t="shared" si="24"/>
        <v>7.90854589263663E-2</v>
      </c>
      <c r="AS94" s="1">
        <f t="shared" si="24"/>
        <v>6.0717205569399073E-2</v>
      </c>
      <c r="AT94" s="1">
        <f t="shared" si="24"/>
        <v>3.7291957070053929E-2</v>
      </c>
    </row>
    <row r="95" spans="4:46" x14ac:dyDescent="0.2">
      <c r="D95" s="1" t="s">
        <v>17</v>
      </c>
      <c r="E95" s="1">
        <f>COVAR(E79:E90,E78:E89)</f>
        <v>1.4352908030691666E-3</v>
      </c>
      <c r="F95" s="1">
        <f t="shared" ref="F95:J95" si="25">COVAR(F79:F90,F78:F89)</f>
        <v>2.2477995900356249E-3</v>
      </c>
      <c r="G95" s="1">
        <f t="shared" si="25"/>
        <v>1.1712427020781947E-3</v>
      </c>
      <c r="H95" s="1">
        <f t="shared" si="25"/>
        <v>5.3363357390722236E-4</v>
      </c>
      <c r="I95" s="1">
        <f t="shared" si="25"/>
        <v>6.7271193065124985E-4</v>
      </c>
      <c r="J95" s="1">
        <f t="shared" si="25"/>
        <v>3.4480182093333469E-5</v>
      </c>
      <c r="K95" s="1">
        <f>COVAR(K81:K90,K80:K89)</f>
        <v>2.8068917126107006E-3</v>
      </c>
      <c r="L95" s="1">
        <f>COVAR(L80:L90,L79:L89)</f>
        <v>7.6642880200823339E-6</v>
      </c>
      <c r="M95" s="1">
        <f>COVAR(M83:M90,M82:M89)</f>
        <v>5.5175364290299999E-3</v>
      </c>
      <c r="N95" s="1">
        <f t="shared" ref="N95" si="26">COVAR(N79:N90,N78:N89)</f>
        <v>1.1993271158488887E-3</v>
      </c>
      <c r="O95" s="1">
        <f>COVAR(O83:O90,O82:O89)</f>
        <v>2.1177388613259377E-3</v>
      </c>
      <c r="P95" s="1">
        <f t="shared" ref="P95:AD95" si="27">COVAR(P79:P90,P78:P89)</f>
        <v>4.9065103968895811E-4</v>
      </c>
      <c r="Q95" s="1">
        <f t="shared" si="27"/>
        <v>1.2994488964652769E-3</v>
      </c>
      <c r="R95" s="1">
        <f t="shared" si="27"/>
        <v>1.0736820933386806E-3</v>
      </c>
      <c r="S95" s="1">
        <f t="shared" si="27"/>
        <v>1.4876348172310414E-3</v>
      </c>
      <c r="T95" s="1">
        <f t="shared" si="27"/>
        <v>1.0895998330413892E-3</v>
      </c>
      <c r="U95" s="1">
        <f t="shared" si="27"/>
        <v>7.9953582482125002E-4</v>
      </c>
      <c r="V95" s="1">
        <f t="shared" si="27"/>
        <v>7.0568669777944443E-4</v>
      </c>
      <c r="W95" s="1">
        <f t="shared" si="27"/>
        <v>2.1860899009694447E-4</v>
      </c>
      <c r="X95" s="1">
        <f t="shared" si="27"/>
        <v>4.0995499451291644E-4</v>
      </c>
      <c r="Y95" s="1">
        <f t="shared" si="27"/>
        <v>1.7898553977949991E-3</v>
      </c>
      <c r="Z95" s="1">
        <f t="shared" si="27"/>
        <v>-3.2138216084701387E-4</v>
      </c>
      <c r="AA95" s="1">
        <f t="shared" si="27"/>
        <v>1.7771095794166734E-5</v>
      </c>
      <c r="AB95" s="1">
        <f t="shared" si="27"/>
        <v>4.5417067227020836E-4</v>
      </c>
      <c r="AC95" s="1">
        <f t="shared" si="27"/>
        <v>2.9719659367062482E-4</v>
      </c>
      <c r="AD95" s="1">
        <f t="shared" si="27"/>
        <v>7.3605163749208358E-4</v>
      </c>
      <c r="AE95" s="1">
        <f>COVAR(AE84:AE90,AE83:AE89)</f>
        <v>-4.3087797968559202E-3</v>
      </c>
      <c r="AF95" s="1">
        <f t="shared" ref="AF95:AT95" si="28">COVAR(AF79:AF90,AF78:AF89)</f>
        <v>4.3494789390354166E-4</v>
      </c>
      <c r="AG95" s="1">
        <f t="shared" si="28"/>
        <v>5.1117768035333338E-4</v>
      </c>
      <c r="AH95" s="1">
        <f t="shared" si="28"/>
        <v>7.3973545079555577E-4</v>
      </c>
      <c r="AI95" s="1">
        <f t="shared" si="28"/>
        <v>5.5431638489604159E-4</v>
      </c>
      <c r="AJ95" s="1">
        <f t="shared" si="28"/>
        <v>5.9985258219458345E-4</v>
      </c>
      <c r="AK95" s="1">
        <f t="shared" si="28"/>
        <v>4.7541575413541652E-4</v>
      </c>
      <c r="AL95" s="1">
        <f t="shared" si="28"/>
        <v>9.3003966891E-4</v>
      </c>
      <c r="AM95" s="1">
        <f t="shared" si="28"/>
        <v>1.8102587931477085E-3</v>
      </c>
      <c r="AN95" s="1">
        <f t="shared" si="28"/>
        <v>9.5395251774395816E-4</v>
      </c>
      <c r="AO95" s="1">
        <f t="shared" si="28"/>
        <v>4.7408936357729183E-4</v>
      </c>
      <c r="AP95" s="1">
        <f t="shared" si="28"/>
        <v>4.5776230882541686E-4</v>
      </c>
      <c r="AQ95" s="1">
        <f t="shared" si="28"/>
        <v>9.3354778329377084E-3</v>
      </c>
      <c r="AR95" s="1">
        <f t="shared" si="28"/>
        <v>3.4028088380906249E-3</v>
      </c>
      <c r="AS95" s="1">
        <f t="shared" si="28"/>
        <v>1.8721620688660421E-3</v>
      </c>
      <c r="AT95" s="1">
        <f t="shared" si="28"/>
        <v>5.1201913981944438E-4</v>
      </c>
    </row>
    <row r="96" spans="4:46" x14ac:dyDescent="0.2">
      <c r="D96" s="1" t="s">
        <v>18</v>
      </c>
      <c r="E96" s="2">
        <f>CORREL(E78:E89,E79:E90)</f>
        <v>0.44331849067049339</v>
      </c>
      <c r="F96" s="2">
        <f t="shared" ref="F96:J96" si="29">CORREL(F78:F89,F79:F90)</f>
        <v>0.43854177583893594</v>
      </c>
      <c r="G96" s="2">
        <f t="shared" si="29"/>
        <v>0.16283201074932571</v>
      </c>
      <c r="H96" s="2">
        <f t="shared" si="29"/>
        <v>9.4045252950454489E-2</v>
      </c>
      <c r="I96" s="2">
        <f t="shared" si="29"/>
        <v>0.16703336371345251</v>
      </c>
      <c r="J96" s="2">
        <f t="shared" si="29"/>
        <v>7.7950716304091847E-3</v>
      </c>
      <c r="K96" s="2">
        <f>CORREL(K80:K89,K81:K90)</f>
        <v>0.33037844035733804</v>
      </c>
      <c r="L96" s="2">
        <f>CORREL(L79:L89,L80:L90)</f>
        <v>1.4501687465879193E-3</v>
      </c>
      <c r="M96" s="2">
        <f>CORREL(M82:M89,M83:M90)</f>
        <v>0.37659441632678164</v>
      </c>
      <c r="N96" s="2">
        <f t="shared" ref="N96" si="30">CORREL(N78:N89,N79:N90)</f>
        <v>0.25795898231850795</v>
      </c>
      <c r="O96" s="2">
        <f>CORREL(O82:O89,O83:O90)</f>
        <v>0.46945697362859651</v>
      </c>
      <c r="P96" s="2">
        <f t="shared" ref="P96:AD96" si="31">CORREL(P78:P89,P79:P90)</f>
        <v>0.12368501618193331</v>
      </c>
      <c r="Q96" s="2">
        <f t="shared" si="31"/>
        <v>0.27074567264248683</v>
      </c>
      <c r="R96" s="2">
        <f t="shared" si="31"/>
        <v>0.27709967274556546</v>
      </c>
      <c r="S96" s="2">
        <f t="shared" si="31"/>
        <v>0.15878698400146271</v>
      </c>
      <c r="T96" s="2">
        <f t="shared" si="31"/>
        <v>0.19069449232376443</v>
      </c>
      <c r="U96" s="2">
        <f t="shared" si="31"/>
        <v>0.20293959947812271</v>
      </c>
      <c r="V96" s="2">
        <f t="shared" si="31"/>
        <v>0.25435448219538509</v>
      </c>
      <c r="W96" s="2">
        <f t="shared" si="31"/>
        <v>0.117871562505069</v>
      </c>
      <c r="X96" s="2">
        <f t="shared" si="31"/>
        <v>0.13854135326920078</v>
      </c>
      <c r="Y96" s="2">
        <f t="shared" si="31"/>
        <v>0.3909780577032746</v>
      </c>
      <c r="Z96" s="2">
        <f t="shared" si="31"/>
        <v>-0.1323842566786059</v>
      </c>
      <c r="AA96" s="2">
        <f t="shared" si="31"/>
        <v>1.0049878725635375E-2</v>
      </c>
      <c r="AB96" s="2">
        <f t="shared" si="31"/>
        <v>9.7151198420912188E-2</v>
      </c>
      <c r="AC96" s="2">
        <f t="shared" si="31"/>
        <v>8.3939905898940487E-2</v>
      </c>
      <c r="AD96" s="2">
        <f t="shared" si="31"/>
        <v>0.18765285237124282</v>
      </c>
      <c r="AE96" s="2">
        <f>CORREL(AE83:AE89,AE84:AE90)</f>
        <v>-0.16987434370353127</v>
      </c>
      <c r="AF96" s="2">
        <f t="shared" ref="AF96:AT96" si="32">CORREL(AF78:AF89,AF79:AF90)</f>
        <v>0.60603707590516698</v>
      </c>
      <c r="AG96" s="2">
        <f t="shared" si="32"/>
        <v>0.44343232864775151</v>
      </c>
      <c r="AH96" s="2">
        <f t="shared" si="32"/>
        <v>0.38195469963322326</v>
      </c>
      <c r="AI96" s="2">
        <f t="shared" si="32"/>
        <v>0.30562738478291951</v>
      </c>
      <c r="AJ96" s="2">
        <f t="shared" si="32"/>
        <v>0.43736645234538091</v>
      </c>
      <c r="AK96" s="2">
        <f t="shared" si="32"/>
        <v>0.24640980416740019</v>
      </c>
      <c r="AL96" s="2">
        <f t="shared" si="32"/>
        <v>0.58944754827491697</v>
      </c>
      <c r="AM96" s="2">
        <f t="shared" si="32"/>
        <v>0.71520626819716715</v>
      </c>
      <c r="AN96" s="2">
        <f t="shared" si="32"/>
        <v>0.65629636267518876</v>
      </c>
      <c r="AO96" s="2">
        <f t="shared" si="32"/>
        <v>0.42377538938770437</v>
      </c>
      <c r="AP96" s="2">
        <f t="shared" si="32"/>
        <v>0.29866575759952441</v>
      </c>
      <c r="AQ96" s="2">
        <f t="shared" si="32"/>
        <v>0.46770617244857027</v>
      </c>
      <c r="AR96" s="2">
        <f t="shared" si="32"/>
        <v>0.54770512608135236</v>
      </c>
      <c r="AS96" s="2">
        <f t="shared" si="32"/>
        <v>0.51235944457105831</v>
      </c>
      <c r="AT96" s="2">
        <f t="shared" si="32"/>
        <v>0.38908524886520685</v>
      </c>
    </row>
    <row r="97" spans="3:46" x14ac:dyDescent="0.2">
      <c r="D97" s="1" t="s">
        <v>19</v>
      </c>
      <c r="E97" s="2">
        <f>CORREL(E78:E88,E80:E90)</f>
        <v>0.22338675382345385</v>
      </c>
      <c r="F97" s="2">
        <f t="shared" ref="F97:J97" si="33">CORREL(F78:F88,F80:F90)</f>
        <v>0.38788286138794897</v>
      </c>
      <c r="G97" s="2">
        <f t="shared" si="33"/>
        <v>-0.42758281815486104</v>
      </c>
      <c r="H97" s="2">
        <f t="shared" si="33"/>
        <v>-0.38345304386530449</v>
      </c>
      <c r="I97" s="2">
        <f t="shared" si="33"/>
        <v>-0.2859441077980413</v>
      </c>
      <c r="J97" s="2">
        <f t="shared" si="33"/>
        <v>-0.25547858692440834</v>
      </c>
      <c r="K97" s="2">
        <f>CORREL(K80:K88,K82:K90)</f>
        <v>-0.34530634900413643</v>
      </c>
      <c r="L97" s="2">
        <f>CORREL(L79:L88,L81:L90)</f>
        <v>-7.7640461260417848E-3</v>
      </c>
      <c r="M97" s="2">
        <f>CORREL(M82:M88,M84:M90)</f>
        <v>-0.21403970148003224</v>
      </c>
      <c r="N97" s="2">
        <f t="shared" ref="N97" si="34">CORREL(N78:N88,N80:N90)</f>
        <v>-0.170621263851437</v>
      </c>
      <c r="O97" s="2">
        <f>CORREL(O82:O88,O84:O90)</f>
        <v>-0.20147440816752887</v>
      </c>
      <c r="P97" s="2">
        <f t="shared" ref="P97:AD97" si="35">CORREL(P78:P88,P80:P90)</f>
        <v>-0.1274229199362085</v>
      </c>
      <c r="Q97" s="2">
        <f t="shared" si="35"/>
        <v>-0.32436298267124719</v>
      </c>
      <c r="R97" s="2">
        <f t="shared" si="35"/>
        <v>-0.3399860590154688</v>
      </c>
      <c r="S97" s="2">
        <f t="shared" si="35"/>
        <v>-0.48215941409515983</v>
      </c>
      <c r="T97" s="2">
        <f t="shared" si="35"/>
        <v>-0.49716254437784951</v>
      </c>
      <c r="U97" s="2">
        <f t="shared" si="35"/>
        <v>-0.43175208607539978</v>
      </c>
      <c r="V97" s="2">
        <f t="shared" si="35"/>
        <v>-0.62484416873445237</v>
      </c>
      <c r="W97" s="2">
        <f t="shared" si="35"/>
        <v>-0.53860094135413661</v>
      </c>
      <c r="X97" s="2">
        <f t="shared" si="35"/>
        <v>-0.5341434844257742</v>
      </c>
      <c r="Y97" s="2">
        <f t="shared" si="35"/>
        <v>-0.32218314078772253</v>
      </c>
      <c r="Z97" s="2">
        <f t="shared" si="35"/>
        <v>-9.5693069703240222E-2</v>
      </c>
      <c r="AA97" s="2">
        <f t="shared" si="35"/>
        <v>-0.25128088769267437</v>
      </c>
      <c r="AB97" s="2">
        <f t="shared" si="35"/>
        <v>-8.2489490522506134E-2</v>
      </c>
      <c r="AC97" s="2">
        <f t="shared" si="35"/>
        <v>-0.27724491404469359</v>
      </c>
      <c r="AD97" s="2">
        <f t="shared" si="35"/>
        <v>-0.6174569373719685</v>
      </c>
      <c r="AE97" s="2">
        <f>CORREL(AE83:AE88,AE85:AE90)</f>
        <v>-0.51139662883023362</v>
      </c>
      <c r="AF97" s="2">
        <f t="shared" ref="AF97:AT97" si="36">CORREL(AF78:AF88,AF80:AF90)</f>
        <v>0.11933309554608774</v>
      </c>
      <c r="AG97" s="2">
        <f t="shared" si="36"/>
        <v>-0.23263942371939048</v>
      </c>
      <c r="AH97" s="2">
        <f t="shared" si="36"/>
        <v>-0.38149023826273154</v>
      </c>
      <c r="AI97" s="2">
        <f t="shared" si="36"/>
        <v>-0.46008137391568532</v>
      </c>
      <c r="AJ97" s="2">
        <f t="shared" si="36"/>
        <v>-0.22954868906199011</v>
      </c>
      <c r="AK97" s="2">
        <f t="shared" si="36"/>
        <v>-0.28702729032557234</v>
      </c>
      <c r="AL97" s="2">
        <f t="shared" si="36"/>
        <v>7.4338367258877901E-3</v>
      </c>
      <c r="AM97" s="2">
        <f t="shared" si="36"/>
        <v>0.1933735302980108</v>
      </c>
      <c r="AN97" s="2">
        <f t="shared" si="36"/>
        <v>0.1741582643209908</v>
      </c>
      <c r="AO97" s="2">
        <f t="shared" si="36"/>
        <v>0.23947605678633621</v>
      </c>
      <c r="AP97" s="2">
        <f t="shared" si="36"/>
        <v>-4.2379098205989035E-2</v>
      </c>
      <c r="AQ97" s="2">
        <f t="shared" si="36"/>
        <v>-1.5476582558459252E-2</v>
      </c>
      <c r="AR97" s="2">
        <f t="shared" si="36"/>
        <v>-1.023262809008031E-2</v>
      </c>
      <c r="AS97" s="2">
        <f t="shared" si="36"/>
        <v>7.8515201130465034E-2</v>
      </c>
      <c r="AT97" s="2">
        <f t="shared" si="36"/>
        <v>-0.17811679544796008</v>
      </c>
    </row>
    <row r="100" spans="3:46" ht="17" thickBot="1" x14ac:dyDescent="0.25">
      <c r="E100" s="85" t="s">
        <v>0</v>
      </c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 t="s">
        <v>61</v>
      </c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  <c r="AF100" s="85" t="s">
        <v>62</v>
      </c>
      <c r="AG100" s="85"/>
      <c r="AH100" s="85"/>
      <c r="AI100" s="85"/>
      <c r="AJ100" s="85"/>
      <c r="AK100" s="85"/>
      <c r="AL100" s="85"/>
      <c r="AM100" s="85"/>
      <c r="AN100" s="85"/>
      <c r="AO100" s="85"/>
      <c r="AP100" s="85"/>
      <c r="AQ100" s="85"/>
      <c r="AR100" s="85"/>
      <c r="AS100" s="85"/>
      <c r="AT100" s="85"/>
    </row>
    <row r="101" spans="3:46" x14ac:dyDescent="0.2">
      <c r="D101" s="3"/>
      <c r="E101" s="3" t="s">
        <v>25</v>
      </c>
      <c r="F101" s="3" t="s">
        <v>26</v>
      </c>
      <c r="G101" s="3" t="s">
        <v>27</v>
      </c>
      <c r="H101" s="3" t="s">
        <v>28</v>
      </c>
      <c r="I101" s="3" t="s">
        <v>29</v>
      </c>
      <c r="J101" s="3" t="s">
        <v>30</v>
      </c>
      <c r="K101" s="3" t="s">
        <v>31</v>
      </c>
      <c r="L101" s="3" t="s">
        <v>32</v>
      </c>
      <c r="M101" s="3" t="s">
        <v>33</v>
      </c>
      <c r="N101" s="3" t="s">
        <v>34</v>
      </c>
      <c r="O101" s="3" t="s">
        <v>35</v>
      </c>
      <c r="P101" s="3" t="s">
        <v>6</v>
      </c>
      <c r="Q101" s="3" t="s">
        <v>99</v>
      </c>
      <c r="R101" s="3" t="s">
        <v>100</v>
      </c>
      <c r="S101" s="3" t="s">
        <v>101</v>
      </c>
      <c r="T101" s="3" t="s">
        <v>102</v>
      </c>
      <c r="U101" s="3" t="s">
        <v>103</v>
      </c>
      <c r="V101" s="3" t="s">
        <v>104</v>
      </c>
      <c r="W101" s="3" t="s">
        <v>105</v>
      </c>
      <c r="X101" s="3" t="s">
        <v>106</v>
      </c>
      <c r="Y101" s="3" t="s">
        <v>5</v>
      </c>
      <c r="Z101" s="3" t="s">
        <v>107</v>
      </c>
      <c r="AA101" s="3" t="s">
        <v>108</v>
      </c>
      <c r="AB101" s="3" t="s">
        <v>109</v>
      </c>
      <c r="AC101" s="3" t="s">
        <v>110</v>
      </c>
      <c r="AD101" s="3" t="s">
        <v>111</v>
      </c>
      <c r="AE101" s="3" t="s">
        <v>6</v>
      </c>
      <c r="AF101" s="3" t="s">
        <v>99</v>
      </c>
      <c r="AG101" s="3" t="s">
        <v>100</v>
      </c>
      <c r="AH101" s="3" t="s">
        <v>113</v>
      </c>
      <c r="AI101" s="3" t="s">
        <v>114</v>
      </c>
      <c r="AJ101" s="3" t="s">
        <v>115</v>
      </c>
      <c r="AK101" s="3" t="s">
        <v>116</v>
      </c>
      <c r="AL101" s="3" t="s">
        <v>117</v>
      </c>
      <c r="AM101" s="3" t="s">
        <v>118</v>
      </c>
      <c r="AN101" s="3" t="s">
        <v>119</v>
      </c>
      <c r="AO101" s="3" t="s">
        <v>120</v>
      </c>
      <c r="AP101" s="3" t="s">
        <v>5</v>
      </c>
      <c r="AQ101" s="3" t="s">
        <v>121</v>
      </c>
      <c r="AR101" s="3" t="s">
        <v>122</v>
      </c>
      <c r="AS101" s="3" t="s">
        <v>123</v>
      </c>
      <c r="AT101" s="3" t="s">
        <v>6</v>
      </c>
    </row>
    <row r="102" spans="3:46" x14ac:dyDescent="0.2">
      <c r="C102" s="87" t="s">
        <v>0</v>
      </c>
      <c r="D102" s="4" t="s">
        <v>25</v>
      </c>
      <c r="E102" s="5">
        <v>1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</row>
    <row r="103" spans="3:46" x14ac:dyDescent="0.2">
      <c r="C103" s="87"/>
      <c r="D103" s="4" t="s">
        <v>26</v>
      </c>
      <c r="E103" s="5">
        <v>0.68925893481886513</v>
      </c>
      <c r="F103" s="5">
        <v>1</v>
      </c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</row>
    <row r="104" spans="3:46" x14ac:dyDescent="0.2">
      <c r="C104" s="87"/>
      <c r="D104" s="4" t="s">
        <v>27</v>
      </c>
      <c r="E104" s="5">
        <v>0.80815187193161431</v>
      </c>
      <c r="F104" s="5">
        <v>0.37741364541509331</v>
      </c>
      <c r="G104" s="5">
        <v>1</v>
      </c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</row>
    <row r="105" spans="3:46" x14ac:dyDescent="0.2">
      <c r="C105" s="87"/>
      <c r="D105" s="4" t="s">
        <v>28</v>
      </c>
      <c r="E105" s="5">
        <v>0.69205323278503039</v>
      </c>
      <c r="F105" s="5">
        <v>0.34334091020058882</v>
      </c>
      <c r="G105" s="5">
        <v>0.8451040686264899</v>
      </c>
      <c r="H105" s="5">
        <v>1</v>
      </c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</row>
    <row r="106" spans="3:46" x14ac:dyDescent="0.2">
      <c r="C106" s="87"/>
      <c r="D106" s="4" t="s">
        <v>29</v>
      </c>
      <c r="E106" s="5">
        <v>0.76871749087954611</v>
      </c>
      <c r="F106" s="5">
        <v>0.15156852014483613</v>
      </c>
      <c r="G106" s="5">
        <v>0.874687187721093</v>
      </c>
      <c r="H106" s="5">
        <v>0.73196429181509537</v>
      </c>
      <c r="I106" s="5">
        <v>1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</row>
    <row r="107" spans="3:46" x14ac:dyDescent="0.2">
      <c r="C107" s="87"/>
      <c r="D107" s="4" t="s">
        <v>30</v>
      </c>
      <c r="E107" s="5">
        <v>0.81641825217849862</v>
      </c>
      <c r="F107" s="5">
        <v>0.56897079356639557</v>
      </c>
      <c r="G107" s="5">
        <v>0.93585808947119165</v>
      </c>
      <c r="H107" s="5">
        <v>0.79071779037651801</v>
      </c>
      <c r="I107" s="5">
        <v>0.77196362633258275</v>
      </c>
      <c r="J107" s="5">
        <v>1</v>
      </c>
      <c r="K107" s="5"/>
      <c r="L107" s="5"/>
      <c r="M107" s="5"/>
      <c r="N107" s="5"/>
      <c r="O107" s="5"/>
      <c r="P107" s="5"/>
      <c r="Q107" s="5"/>
      <c r="R107" s="5"/>
      <c r="S107" s="5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</row>
    <row r="108" spans="3:46" x14ac:dyDescent="0.2">
      <c r="C108" s="87"/>
      <c r="D108" s="4" t="s">
        <v>31</v>
      </c>
      <c r="E108" s="5">
        <v>0.76196831913541208</v>
      </c>
      <c r="F108" s="5">
        <v>0.61652617780266117</v>
      </c>
      <c r="G108" s="5">
        <v>0.77864010821690155</v>
      </c>
      <c r="H108" s="5">
        <v>0.74528610919661031</v>
      </c>
      <c r="I108" s="5">
        <v>0.64297646650666906</v>
      </c>
      <c r="J108" s="5">
        <v>0.81214847414113867</v>
      </c>
      <c r="K108" s="5">
        <v>1</v>
      </c>
      <c r="L108" s="5"/>
      <c r="M108" s="5"/>
      <c r="N108" s="5"/>
      <c r="O108" s="5"/>
      <c r="P108" s="5"/>
      <c r="Q108" s="5"/>
      <c r="R108" s="5"/>
      <c r="S108" s="5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</row>
    <row r="109" spans="3:46" x14ac:dyDescent="0.2">
      <c r="C109" s="87"/>
      <c r="D109" s="4" t="s">
        <v>32</v>
      </c>
      <c r="E109" s="5">
        <v>0.82235716792012026</v>
      </c>
      <c r="F109" s="5">
        <v>0.49297050264996672</v>
      </c>
      <c r="G109" s="5">
        <v>0.86701971774390763</v>
      </c>
      <c r="H109" s="5">
        <v>0.89716861365530309</v>
      </c>
      <c r="I109" s="5">
        <v>0.71596062016495543</v>
      </c>
      <c r="J109" s="5">
        <v>0.86538448955641745</v>
      </c>
      <c r="K109" s="5">
        <v>0.76216521459805397</v>
      </c>
      <c r="L109" s="5">
        <v>1</v>
      </c>
      <c r="M109" s="5"/>
      <c r="N109" s="5"/>
      <c r="O109" s="5"/>
      <c r="P109" s="5"/>
      <c r="Q109" s="5"/>
      <c r="R109" s="5"/>
      <c r="S109" s="5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</row>
    <row r="110" spans="3:46" x14ac:dyDescent="0.2">
      <c r="C110" s="87"/>
      <c r="D110" s="4" t="s">
        <v>33</v>
      </c>
      <c r="E110" s="5">
        <v>0.8660113516177268</v>
      </c>
      <c r="F110" s="5">
        <v>0.84357924486240954</v>
      </c>
      <c r="G110" s="5">
        <v>0.87651690100856727</v>
      </c>
      <c r="H110" s="5">
        <v>0.92957783679153494</v>
      </c>
      <c r="I110" s="5">
        <v>0.71900366297320406</v>
      </c>
      <c r="J110" s="5">
        <v>0.91881919851804283</v>
      </c>
      <c r="K110" s="5">
        <v>0.89429801244450113</v>
      </c>
      <c r="L110" s="5">
        <v>0.92262202405682781</v>
      </c>
      <c r="M110" s="5">
        <v>1</v>
      </c>
      <c r="N110" s="5"/>
      <c r="O110" s="5"/>
      <c r="P110" s="5"/>
      <c r="Q110" s="5"/>
      <c r="R110" s="5"/>
      <c r="S110" s="5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</row>
    <row r="111" spans="3:46" x14ac:dyDescent="0.2">
      <c r="C111" s="87"/>
      <c r="D111" s="4" t="s">
        <v>34</v>
      </c>
      <c r="E111" s="5">
        <v>0.8396094275855196</v>
      </c>
      <c r="F111" s="5">
        <v>0.7012696159692402</v>
      </c>
      <c r="G111" s="5">
        <v>0.80691060440244089</v>
      </c>
      <c r="H111" s="5">
        <v>0.76626050296667436</v>
      </c>
      <c r="I111" s="5">
        <v>0.69165643114639619</v>
      </c>
      <c r="J111" s="5">
        <v>0.86520560964621229</v>
      </c>
      <c r="K111" s="5">
        <v>0.89584652792063468</v>
      </c>
      <c r="L111" s="5">
        <v>0.84508581159794494</v>
      </c>
      <c r="M111" s="5">
        <v>0.96283144410653976</v>
      </c>
      <c r="N111" s="5">
        <v>1</v>
      </c>
      <c r="O111" s="5"/>
      <c r="P111" s="5"/>
      <c r="Q111" s="5"/>
      <c r="R111" s="5"/>
      <c r="S111" s="5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</row>
    <row r="112" spans="3:46" x14ac:dyDescent="0.2">
      <c r="C112" s="87"/>
      <c r="D112" s="4" t="s">
        <v>35</v>
      </c>
      <c r="E112" s="5">
        <v>0.84717856159086846</v>
      </c>
      <c r="F112" s="5">
        <v>0.82548937009806345</v>
      </c>
      <c r="G112" s="5">
        <v>0.73309800163475503</v>
      </c>
      <c r="H112" s="5">
        <v>0.75958727168400719</v>
      </c>
      <c r="I112" s="5">
        <v>0.70444291928694458</v>
      </c>
      <c r="J112" s="5">
        <v>0.74789342599301756</v>
      </c>
      <c r="K112" s="5">
        <v>0.94029008748431786</v>
      </c>
      <c r="L112" s="5">
        <v>0.71255773541923628</v>
      </c>
      <c r="M112" s="5">
        <v>0.86685777860678126</v>
      </c>
      <c r="N112" s="5">
        <v>0.90690301168693355</v>
      </c>
      <c r="O112" s="5">
        <v>1</v>
      </c>
      <c r="P112" s="5"/>
      <c r="Q112" s="5"/>
      <c r="R112" s="5"/>
      <c r="S112" s="5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</row>
    <row r="113" spans="3:46" x14ac:dyDescent="0.2">
      <c r="C113" s="87"/>
      <c r="D113" s="4" t="s">
        <v>6</v>
      </c>
      <c r="E113" s="5">
        <v>0.8358380131397728</v>
      </c>
      <c r="F113" s="5">
        <v>0.39475403495790723</v>
      </c>
      <c r="G113" s="5">
        <v>0.86011914788070387</v>
      </c>
      <c r="H113" s="5">
        <v>0.93801421440590271</v>
      </c>
      <c r="I113" s="5">
        <v>0.85518993095125539</v>
      </c>
      <c r="J113" s="5">
        <v>0.80295271396199475</v>
      </c>
      <c r="K113" s="5">
        <v>0.78292150696267571</v>
      </c>
      <c r="L113" s="5">
        <v>0.88282618655270872</v>
      </c>
      <c r="M113" s="5">
        <v>0.86626931564356835</v>
      </c>
      <c r="N113" s="5">
        <v>0.82612970395228524</v>
      </c>
      <c r="O113" s="5">
        <v>0.82409239241694487</v>
      </c>
      <c r="P113" s="5">
        <v>1</v>
      </c>
      <c r="Q113" s="5"/>
      <c r="R113" s="5"/>
      <c r="S113" s="5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</row>
    <row r="114" spans="3:46" x14ac:dyDescent="0.2">
      <c r="C114" s="87" t="s">
        <v>61</v>
      </c>
      <c r="D114" s="4" t="s">
        <v>99</v>
      </c>
      <c r="E114" s="5">
        <v>0.83344243381556216</v>
      </c>
      <c r="F114" s="5">
        <v>0.44465123226823161</v>
      </c>
      <c r="G114" s="5">
        <v>0.95453714639995646</v>
      </c>
      <c r="H114" s="5">
        <v>0.81569607446272152</v>
      </c>
      <c r="I114" s="5">
        <v>0.86839977575274452</v>
      </c>
      <c r="J114" s="5">
        <v>0.88663456703386156</v>
      </c>
      <c r="K114" s="5">
        <v>0.78780531280572164</v>
      </c>
      <c r="L114" s="5">
        <v>0.83784762472694596</v>
      </c>
      <c r="M114" s="5">
        <v>0.90744292036091823</v>
      </c>
      <c r="N114" s="5">
        <v>0.87426185799456824</v>
      </c>
      <c r="O114" s="5">
        <v>0.78258952366874557</v>
      </c>
      <c r="P114" s="5">
        <v>0.86558236694733715</v>
      </c>
      <c r="Q114" s="5">
        <v>1</v>
      </c>
      <c r="R114" s="5"/>
      <c r="S114" s="5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</row>
    <row r="115" spans="3:46" x14ac:dyDescent="0.2">
      <c r="C115" s="87"/>
      <c r="D115" s="4" t="s">
        <v>100</v>
      </c>
      <c r="E115" s="5">
        <v>0.75603164511175758</v>
      </c>
      <c r="F115" s="5">
        <v>0.36732339739608239</v>
      </c>
      <c r="G115" s="5">
        <v>0.88187245023756122</v>
      </c>
      <c r="H115" s="5">
        <v>0.89714771476721766</v>
      </c>
      <c r="I115" s="5">
        <v>0.77314854149694567</v>
      </c>
      <c r="J115" s="5">
        <v>0.77635669471992275</v>
      </c>
      <c r="K115" s="5">
        <v>0.86269746651928958</v>
      </c>
      <c r="L115" s="5">
        <v>0.87798971012955773</v>
      </c>
      <c r="M115" s="5">
        <v>0.94836760608256099</v>
      </c>
      <c r="N115" s="5">
        <v>0.83830471089624292</v>
      </c>
      <c r="O115" s="5">
        <v>0.84533254431669991</v>
      </c>
      <c r="P115" s="5">
        <v>0.90697970851205134</v>
      </c>
      <c r="Q115" s="5">
        <v>0.91141972523276238</v>
      </c>
      <c r="R115" s="5">
        <v>1</v>
      </c>
      <c r="S115" s="5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</row>
    <row r="116" spans="3:46" x14ac:dyDescent="0.2">
      <c r="C116" s="87"/>
      <c r="D116" s="4" t="s">
        <v>101</v>
      </c>
      <c r="E116" s="5">
        <v>0.42017942500522509</v>
      </c>
      <c r="F116" s="5">
        <v>4.257723560411087E-2</v>
      </c>
      <c r="G116" s="5">
        <v>0.7038936044866092</v>
      </c>
      <c r="H116" s="5">
        <v>0.87151638948677834</v>
      </c>
      <c r="I116" s="5">
        <v>0.60620362304236353</v>
      </c>
      <c r="J116" s="5">
        <v>0.53051292790722304</v>
      </c>
      <c r="K116" s="5">
        <v>0.59668426214234493</v>
      </c>
      <c r="L116" s="5">
        <v>0.66435292605902985</v>
      </c>
      <c r="M116" s="5">
        <v>0.82449516968082992</v>
      </c>
      <c r="N116" s="5">
        <v>0.55686592295082482</v>
      </c>
      <c r="O116" s="5">
        <v>0.66415952642043441</v>
      </c>
      <c r="P116" s="5">
        <v>0.78769886558489088</v>
      </c>
      <c r="Q116" s="5">
        <v>0.72183681682620815</v>
      </c>
      <c r="R116" s="5">
        <v>0.85583634248455764</v>
      </c>
      <c r="S116" s="5">
        <v>1</v>
      </c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</row>
    <row r="117" spans="3:46" x14ac:dyDescent="0.2">
      <c r="C117" s="87"/>
      <c r="D117" s="4" t="s">
        <v>102</v>
      </c>
      <c r="E117" s="5">
        <v>0.3827948233309354</v>
      </c>
      <c r="F117" s="5">
        <v>-3.2089233946699602E-2</v>
      </c>
      <c r="G117" s="5">
        <v>0.67185681768678596</v>
      </c>
      <c r="H117" s="5">
        <v>0.86882016796723038</v>
      </c>
      <c r="I117" s="5">
        <v>0.62208007798674225</v>
      </c>
      <c r="J117" s="5">
        <v>0.50594028708674543</v>
      </c>
      <c r="K117" s="5">
        <v>0.52470300234480083</v>
      </c>
      <c r="L117" s="5">
        <v>0.63726239437101528</v>
      </c>
      <c r="M117" s="5">
        <v>0.77555334439294799</v>
      </c>
      <c r="N117" s="5">
        <v>0.50407476610963742</v>
      </c>
      <c r="O117" s="5">
        <v>0.58721330153956797</v>
      </c>
      <c r="P117" s="5">
        <v>0.78381257580695018</v>
      </c>
      <c r="Q117" s="5">
        <v>0.68545305870270901</v>
      </c>
      <c r="R117" s="5">
        <v>0.8220305577383038</v>
      </c>
      <c r="S117" s="5">
        <v>0.98493666937518731</v>
      </c>
      <c r="T117" s="5">
        <v>1</v>
      </c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</row>
    <row r="118" spans="3:46" x14ac:dyDescent="0.2">
      <c r="C118" s="87"/>
      <c r="D118" s="4" t="s">
        <v>103</v>
      </c>
      <c r="E118" s="5">
        <v>0.41186589802660545</v>
      </c>
      <c r="F118" s="5">
        <v>-1.3473718952476527E-2</v>
      </c>
      <c r="G118" s="5">
        <v>0.66812304123798516</v>
      </c>
      <c r="H118" s="5">
        <v>0.84286609527285616</v>
      </c>
      <c r="I118" s="5">
        <v>0.62582515299524488</v>
      </c>
      <c r="J118" s="5">
        <v>0.48835381405644079</v>
      </c>
      <c r="K118" s="5">
        <v>0.70758567822967378</v>
      </c>
      <c r="L118" s="5">
        <v>0.63296002820730968</v>
      </c>
      <c r="M118" s="5">
        <v>0.79302634069223232</v>
      </c>
      <c r="N118" s="5">
        <v>0.52501332659387068</v>
      </c>
      <c r="O118" s="5">
        <v>0.75695235243157122</v>
      </c>
      <c r="P118" s="5">
        <v>0.78471455046937233</v>
      </c>
      <c r="Q118" s="5">
        <v>0.66485405081861082</v>
      </c>
      <c r="R118" s="5">
        <v>0.86009994005953794</v>
      </c>
      <c r="S118" s="5">
        <v>0.9501028984366533</v>
      </c>
      <c r="T118" s="5">
        <v>0.95640335118016806</v>
      </c>
      <c r="U118" s="5">
        <v>1</v>
      </c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</row>
    <row r="119" spans="3:46" x14ac:dyDescent="0.2">
      <c r="C119" s="87"/>
      <c r="D119" s="4" t="s">
        <v>104</v>
      </c>
      <c r="E119" s="5">
        <v>0.58710256309879483</v>
      </c>
      <c r="F119" s="5">
        <v>0.30146074376481619</v>
      </c>
      <c r="G119" s="5">
        <v>0.82640526421362193</v>
      </c>
      <c r="H119" s="5">
        <v>0.86063426373105334</v>
      </c>
      <c r="I119" s="5">
        <v>0.68903671982739367</v>
      </c>
      <c r="J119" s="5">
        <v>0.77135939070567794</v>
      </c>
      <c r="K119" s="5">
        <v>0.80513115817299874</v>
      </c>
      <c r="L119" s="5">
        <v>0.7521421626002347</v>
      </c>
      <c r="M119" s="5">
        <v>0.85934887659593373</v>
      </c>
      <c r="N119" s="5">
        <v>0.75831593426817701</v>
      </c>
      <c r="O119" s="5">
        <v>0.72185078239145228</v>
      </c>
      <c r="P119" s="5">
        <v>0.81952044455072426</v>
      </c>
      <c r="Q119" s="5">
        <v>0.83755983053615546</v>
      </c>
      <c r="R119" s="5">
        <v>0.92366351148948833</v>
      </c>
      <c r="S119" s="5">
        <v>0.85134110011123765</v>
      </c>
      <c r="T119" s="5">
        <v>0.84334987890940871</v>
      </c>
      <c r="U119" s="5">
        <v>0.86140906351702973</v>
      </c>
      <c r="V119" s="5">
        <v>1</v>
      </c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</row>
    <row r="120" spans="3:46" x14ac:dyDescent="0.2">
      <c r="C120" s="87"/>
      <c r="D120" s="4" t="s">
        <v>105</v>
      </c>
      <c r="E120" s="5">
        <v>0.58159100584199652</v>
      </c>
      <c r="F120" s="5">
        <v>0.21331027934352181</v>
      </c>
      <c r="G120" s="5">
        <v>0.72578535250062814</v>
      </c>
      <c r="H120" s="5">
        <v>0.86801254134225525</v>
      </c>
      <c r="I120" s="5">
        <v>0.72090031703250768</v>
      </c>
      <c r="J120" s="5">
        <v>0.67782045831119653</v>
      </c>
      <c r="K120" s="5">
        <v>0.55960064602615767</v>
      </c>
      <c r="L120" s="5">
        <v>0.63949636982351665</v>
      </c>
      <c r="M120" s="5">
        <v>0.69027162360814343</v>
      </c>
      <c r="N120" s="5">
        <v>0.58495855610006431</v>
      </c>
      <c r="O120" s="5">
        <v>0.60368447936506242</v>
      </c>
      <c r="P120" s="5">
        <v>0.85147544389050434</v>
      </c>
      <c r="Q120" s="5">
        <v>0.70652137997724229</v>
      </c>
      <c r="R120" s="5">
        <v>0.76135692375572428</v>
      </c>
      <c r="S120" s="5">
        <v>0.79721106621788518</v>
      </c>
      <c r="T120" s="5">
        <v>0.83697981829707491</v>
      </c>
      <c r="U120" s="5">
        <v>0.79056540049765944</v>
      </c>
      <c r="V120" s="5">
        <v>0.84275838590675745</v>
      </c>
      <c r="W120" s="5">
        <v>1</v>
      </c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</row>
    <row r="121" spans="3:46" x14ac:dyDescent="0.2">
      <c r="C121" s="87"/>
      <c r="D121" s="4" t="s">
        <v>106</v>
      </c>
      <c r="E121" s="5">
        <v>0.66123542466420526</v>
      </c>
      <c r="F121" s="5">
        <v>0.29913896712356786</v>
      </c>
      <c r="G121" s="5">
        <v>0.86894027674805119</v>
      </c>
      <c r="H121" s="5">
        <v>0.91156902735837497</v>
      </c>
      <c r="I121" s="5">
        <v>0.78648951183608584</v>
      </c>
      <c r="J121" s="5">
        <v>0.78879007786744249</v>
      </c>
      <c r="K121" s="5">
        <v>0.7289165785293078</v>
      </c>
      <c r="L121" s="5">
        <v>0.78806732547761271</v>
      </c>
      <c r="M121" s="5">
        <v>0.88262779440666195</v>
      </c>
      <c r="N121" s="5">
        <v>0.81379024505356556</v>
      </c>
      <c r="O121" s="5">
        <v>0.78794136675234139</v>
      </c>
      <c r="P121" s="5">
        <v>0.89651017494676122</v>
      </c>
      <c r="Q121" s="5">
        <v>0.88962537071876058</v>
      </c>
      <c r="R121" s="5">
        <v>0.92458838901359097</v>
      </c>
      <c r="S121" s="5">
        <v>0.88534627327813786</v>
      </c>
      <c r="T121" s="5">
        <v>0.8585972073451027</v>
      </c>
      <c r="U121" s="5">
        <v>0.8326249980188678</v>
      </c>
      <c r="V121" s="5">
        <v>0.91146259959095111</v>
      </c>
      <c r="W121" s="5">
        <v>0.85443567290942835</v>
      </c>
      <c r="X121" s="5">
        <v>1</v>
      </c>
      <c r="Y121" s="5"/>
      <c r="Z121" s="5"/>
      <c r="AA121" s="5"/>
      <c r="AB121" s="5"/>
      <c r="AC121" s="5"/>
      <c r="AD121" s="5"/>
      <c r="AE121" s="5"/>
      <c r="AF121" s="5"/>
      <c r="AG121" s="5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</row>
    <row r="122" spans="3:46" x14ac:dyDescent="0.2">
      <c r="C122" s="87"/>
      <c r="D122" s="4" t="s">
        <v>5</v>
      </c>
      <c r="E122" s="5">
        <v>0.682798490710119</v>
      </c>
      <c r="F122" s="5">
        <v>0.26135013680408109</v>
      </c>
      <c r="G122" s="5">
        <v>0.80746240473648423</v>
      </c>
      <c r="H122" s="5">
        <v>0.73514954978858937</v>
      </c>
      <c r="I122" s="5">
        <v>0.73719019078699777</v>
      </c>
      <c r="J122" s="5">
        <v>0.64975820066013767</v>
      </c>
      <c r="K122" s="5">
        <v>0.86616932114877587</v>
      </c>
      <c r="L122" s="5">
        <v>0.68874215875558709</v>
      </c>
      <c r="M122" s="5">
        <v>0.79436663937852059</v>
      </c>
      <c r="N122" s="5">
        <v>0.72215767208018966</v>
      </c>
      <c r="O122" s="5">
        <v>0.81851662718874241</v>
      </c>
      <c r="P122" s="5">
        <v>0.79242963057194549</v>
      </c>
      <c r="Q122" s="5">
        <v>0.84079056002296704</v>
      </c>
      <c r="R122" s="5">
        <v>0.9282203378348961</v>
      </c>
      <c r="S122" s="5">
        <v>0.77283905462039038</v>
      </c>
      <c r="T122" s="5">
        <v>0.7329031184868352</v>
      </c>
      <c r="U122" s="5">
        <v>0.83769544776186522</v>
      </c>
      <c r="V122" s="5">
        <v>0.83585486723605107</v>
      </c>
      <c r="W122" s="5">
        <v>0.61158443034827981</v>
      </c>
      <c r="X122" s="5">
        <v>0.79511627874552882</v>
      </c>
      <c r="Y122" s="5">
        <v>1</v>
      </c>
      <c r="Z122" s="5"/>
      <c r="AA122" s="5"/>
      <c r="AB122" s="5"/>
      <c r="AC122" s="5"/>
      <c r="AD122" s="5"/>
      <c r="AE122" s="5"/>
      <c r="AF122" s="5"/>
      <c r="AG122" s="5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</row>
    <row r="123" spans="3:46" x14ac:dyDescent="0.2">
      <c r="C123" s="87"/>
      <c r="D123" s="4" t="s">
        <v>107</v>
      </c>
      <c r="E123" s="5">
        <v>0.58928997072647249</v>
      </c>
      <c r="F123" s="5">
        <v>0.33716207689967126</v>
      </c>
      <c r="G123" s="5">
        <v>0.55755113829500458</v>
      </c>
      <c r="H123" s="5">
        <v>0.86051148804013522</v>
      </c>
      <c r="I123" s="5">
        <v>0.54514064516830263</v>
      </c>
      <c r="J123" s="5">
        <v>0.56697165030181906</v>
      </c>
      <c r="K123" s="5">
        <v>0.67325107959987152</v>
      </c>
      <c r="L123" s="5">
        <v>0.79436402283517638</v>
      </c>
      <c r="M123" s="5">
        <v>0.72591831575413301</v>
      </c>
      <c r="N123" s="5">
        <v>0.63272289698763728</v>
      </c>
      <c r="O123" s="5">
        <v>0.74024693357398963</v>
      </c>
      <c r="P123" s="5">
        <v>0.86567698554239148</v>
      </c>
      <c r="Q123" s="5">
        <v>0.52897817011008763</v>
      </c>
      <c r="R123" s="5">
        <v>0.69350695072352908</v>
      </c>
      <c r="S123" s="5">
        <v>0.6961604110081282</v>
      </c>
      <c r="T123" s="5">
        <v>0.71244504768269123</v>
      </c>
      <c r="U123" s="5">
        <v>0.7138152922046781</v>
      </c>
      <c r="V123" s="5">
        <v>0.65599622961111448</v>
      </c>
      <c r="W123" s="5">
        <v>0.79411614507513228</v>
      </c>
      <c r="X123" s="5">
        <v>0.72931148657401312</v>
      </c>
      <c r="Y123" s="5">
        <v>0.52924962149790644</v>
      </c>
      <c r="Z123" s="5">
        <v>1</v>
      </c>
      <c r="AA123" s="5"/>
      <c r="AB123" s="5"/>
      <c r="AC123" s="5"/>
      <c r="AD123" s="5"/>
      <c r="AE123" s="5"/>
      <c r="AF123" s="5"/>
      <c r="AG123" s="5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</row>
    <row r="124" spans="3:46" x14ac:dyDescent="0.2">
      <c r="C124" s="87"/>
      <c r="D124" s="4" t="s">
        <v>108</v>
      </c>
      <c r="E124" s="5">
        <v>0.59951797618014935</v>
      </c>
      <c r="F124" s="5">
        <v>0.46803356472528723</v>
      </c>
      <c r="G124" s="5">
        <v>0.69622084851956101</v>
      </c>
      <c r="H124" s="5">
        <v>0.82860629786941642</v>
      </c>
      <c r="I124" s="5">
        <v>0.56642461240570152</v>
      </c>
      <c r="J124" s="5">
        <v>0.80326658241196469</v>
      </c>
      <c r="K124" s="5">
        <v>0.81192012447421114</v>
      </c>
      <c r="L124" s="5">
        <v>0.79803096351814118</v>
      </c>
      <c r="M124" s="5">
        <v>0.84713236675125325</v>
      </c>
      <c r="N124" s="5">
        <v>0.81220624606473613</v>
      </c>
      <c r="O124" s="5">
        <v>0.70687493188031902</v>
      </c>
      <c r="P124" s="5">
        <v>0.79325062169456595</v>
      </c>
      <c r="Q124" s="5">
        <v>0.66601010492868673</v>
      </c>
      <c r="R124" s="5">
        <v>0.76174753900418313</v>
      </c>
      <c r="S124" s="5">
        <v>0.60168764150506349</v>
      </c>
      <c r="T124" s="5">
        <v>0.61505516345265754</v>
      </c>
      <c r="U124" s="5">
        <v>0.63726358070166322</v>
      </c>
      <c r="V124" s="5">
        <v>0.82090022733380186</v>
      </c>
      <c r="W124" s="5">
        <v>0.72122399828833239</v>
      </c>
      <c r="X124" s="5">
        <v>0.76577640074509912</v>
      </c>
      <c r="Y124" s="5">
        <v>0.59533363130511696</v>
      </c>
      <c r="Z124" s="5">
        <v>0.80449566552490925</v>
      </c>
      <c r="AA124" s="5">
        <v>1</v>
      </c>
      <c r="AB124" s="5"/>
      <c r="AC124" s="5"/>
      <c r="AD124" s="5"/>
      <c r="AE124" s="5"/>
      <c r="AF124" s="5"/>
      <c r="AG124" s="5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</row>
    <row r="125" spans="3:46" x14ac:dyDescent="0.2">
      <c r="C125" s="87"/>
      <c r="D125" s="4" t="s">
        <v>109</v>
      </c>
      <c r="E125" s="5">
        <v>0.68805110204552333</v>
      </c>
      <c r="F125" s="5">
        <v>0.63336956353204421</v>
      </c>
      <c r="G125" s="5">
        <v>0.56905430629893505</v>
      </c>
      <c r="H125" s="5">
        <v>0.59418464169482044</v>
      </c>
      <c r="I125" s="5">
        <v>0.4649517914724744</v>
      </c>
      <c r="J125" s="5">
        <v>0.69959736690493823</v>
      </c>
      <c r="K125" s="5">
        <v>0.82147907912295026</v>
      </c>
      <c r="L125" s="5">
        <v>0.75244092579133071</v>
      </c>
      <c r="M125" s="5">
        <v>0.78791003572059615</v>
      </c>
      <c r="N125" s="5">
        <v>0.81583988632760207</v>
      </c>
      <c r="O125" s="5">
        <v>0.79381149061634426</v>
      </c>
      <c r="P125" s="5">
        <v>0.64301722763954861</v>
      </c>
      <c r="Q125" s="5">
        <v>0.53272079954984519</v>
      </c>
      <c r="R125" s="5">
        <v>0.59968622171754682</v>
      </c>
      <c r="S125" s="5">
        <v>0.25112402398069739</v>
      </c>
      <c r="T125" s="5">
        <v>0.21479904358385063</v>
      </c>
      <c r="U125" s="5">
        <v>0.32706212623273428</v>
      </c>
      <c r="V125" s="5">
        <v>0.49206306824900503</v>
      </c>
      <c r="W125" s="5">
        <v>0.33153752419827559</v>
      </c>
      <c r="X125" s="5">
        <v>0.51488093661912926</v>
      </c>
      <c r="Y125" s="5">
        <v>0.50063529454734457</v>
      </c>
      <c r="Z125" s="5">
        <v>0.62889035708729868</v>
      </c>
      <c r="AA125" s="5">
        <v>0.80381252012794069</v>
      </c>
      <c r="AB125" s="5">
        <v>1</v>
      </c>
      <c r="AC125" s="5"/>
      <c r="AD125" s="5"/>
      <c r="AE125" s="5"/>
      <c r="AF125" s="5"/>
      <c r="AG125" s="5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</row>
    <row r="126" spans="3:46" x14ac:dyDescent="0.2">
      <c r="C126" s="87"/>
      <c r="D126" s="4" t="s">
        <v>110</v>
      </c>
      <c r="E126" s="5">
        <v>0.73723538890937046</v>
      </c>
      <c r="F126" s="5">
        <v>0.50591660779222258</v>
      </c>
      <c r="G126" s="5">
        <v>0.78152201500210883</v>
      </c>
      <c r="H126" s="5">
        <v>0.82714121018122744</v>
      </c>
      <c r="I126" s="5">
        <v>0.65589895811548615</v>
      </c>
      <c r="J126" s="5">
        <v>0.80175251097629929</v>
      </c>
      <c r="K126" s="5">
        <v>0.88970381634997475</v>
      </c>
      <c r="L126" s="5">
        <v>0.90345679612164176</v>
      </c>
      <c r="M126" s="5">
        <v>0.93384363033183027</v>
      </c>
      <c r="N126" s="5">
        <v>0.89110695556788055</v>
      </c>
      <c r="O126" s="5">
        <v>0.86309972094350351</v>
      </c>
      <c r="P126" s="5">
        <v>0.83530725728131239</v>
      </c>
      <c r="Q126" s="5">
        <v>0.75748686737247284</v>
      </c>
      <c r="R126" s="5">
        <v>0.86751756341461717</v>
      </c>
      <c r="S126" s="5">
        <v>0.61567082016501495</v>
      </c>
      <c r="T126" s="5">
        <v>0.57544584052223824</v>
      </c>
      <c r="U126" s="5">
        <v>0.65455600313408124</v>
      </c>
      <c r="V126" s="5">
        <v>0.79128773531903884</v>
      </c>
      <c r="W126" s="5">
        <v>0.61385117058159866</v>
      </c>
      <c r="X126" s="5">
        <v>0.80475932704592512</v>
      </c>
      <c r="Y126" s="5">
        <v>0.73453709130304512</v>
      </c>
      <c r="Z126" s="5">
        <v>0.74182883005588873</v>
      </c>
      <c r="AA126" s="5">
        <v>0.88602028095430541</v>
      </c>
      <c r="AB126" s="5">
        <v>0.88898819856878497</v>
      </c>
      <c r="AC126" s="5">
        <v>1</v>
      </c>
      <c r="AD126" s="5"/>
      <c r="AE126" s="5"/>
      <c r="AF126" s="5"/>
      <c r="AG126" s="5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</row>
    <row r="127" spans="3:46" x14ac:dyDescent="0.2">
      <c r="C127" s="87"/>
      <c r="D127" s="4" t="s">
        <v>111</v>
      </c>
      <c r="E127" s="5">
        <v>0.61677915068540723</v>
      </c>
      <c r="F127" s="5">
        <v>0.29206998715361709</v>
      </c>
      <c r="G127" s="5">
        <v>0.82907070476259759</v>
      </c>
      <c r="H127" s="5">
        <v>0.82501192589643535</v>
      </c>
      <c r="I127" s="5">
        <v>0.70672961387900035</v>
      </c>
      <c r="J127" s="5">
        <v>0.71566698479059621</v>
      </c>
      <c r="K127" s="5">
        <v>0.82083477233252866</v>
      </c>
      <c r="L127" s="5">
        <v>0.70776943395317349</v>
      </c>
      <c r="M127" s="5">
        <v>0.82332440194266232</v>
      </c>
      <c r="N127" s="5">
        <v>0.73770719227178128</v>
      </c>
      <c r="O127" s="5">
        <v>0.79604827303067782</v>
      </c>
      <c r="P127" s="5">
        <v>0.81709133869787609</v>
      </c>
      <c r="Q127" s="5">
        <v>0.83719023243068336</v>
      </c>
      <c r="R127" s="5">
        <v>0.93291969688420684</v>
      </c>
      <c r="S127" s="5">
        <v>0.8612123326852581</v>
      </c>
      <c r="T127" s="5">
        <v>0.82217699838680336</v>
      </c>
      <c r="U127" s="5">
        <v>0.87525543398964811</v>
      </c>
      <c r="V127" s="5">
        <v>0.95762849681597795</v>
      </c>
      <c r="W127" s="5">
        <v>0.80610704183077242</v>
      </c>
      <c r="X127" s="5">
        <v>0.91715927315380674</v>
      </c>
      <c r="Y127" s="5">
        <v>0.89171859507960549</v>
      </c>
      <c r="Z127" s="5">
        <v>0.62631373452043615</v>
      </c>
      <c r="AA127" s="5">
        <v>0.70208495480117261</v>
      </c>
      <c r="AB127" s="5">
        <v>0.45915759167850961</v>
      </c>
      <c r="AC127" s="5">
        <v>0.777786518924385</v>
      </c>
      <c r="AD127" s="5">
        <v>1</v>
      </c>
      <c r="AE127" s="5"/>
      <c r="AF127" s="5"/>
      <c r="AG127" s="5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</row>
    <row r="128" spans="3:46" x14ac:dyDescent="0.2">
      <c r="C128" s="87"/>
      <c r="D128" s="4" t="s">
        <v>6</v>
      </c>
      <c r="E128" s="5">
        <v>0.76834920157664188</v>
      </c>
      <c r="F128" s="5">
        <v>0.39033796002413157</v>
      </c>
      <c r="G128" s="5">
        <v>0.88939966667707304</v>
      </c>
      <c r="H128" s="5">
        <v>0.88441985560622416</v>
      </c>
      <c r="I128" s="5">
        <v>0.86205725023663082</v>
      </c>
      <c r="J128" s="5">
        <v>0.83633742903260488</v>
      </c>
      <c r="K128" s="5">
        <v>0.49751104975133609</v>
      </c>
      <c r="L128" s="5">
        <v>0.78682278355185964</v>
      </c>
      <c r="M128" s="5">
        <v>0.68944477916595515</v>
      </c>
      <c r="N128" s="5">
        <v>0.62953664942001097</v>
      </c>
      <c r="O128" s="5">
        <v>0.53395380865236663</v>
      </c>
      <c r="P128" s="5">
        <v>0.83909817862021885</v>
      </c>
      <c r="Q128" s="5">
        <v>0.83939278500866144</v>
      </c>
      <c r="R128" s="5">
        <v>0.77797651608359508</v>
      </c>
      <c r="S128" s="5">
        <v>0.90493394855328779</v>
      </c>
      <c r="T128" s="5">
        <v>0.9217298506865933</v>
      </c>
      <c r="U128" s="5">
        <v>0.75966176683414999</v>
      </c>
      <c r="V128" s="5">
        <v>0.78090869084688552</v>
      </c>
      <c r="W128" s="5">
        <v>0.97317815498938476</v>
      </c>
      <c r="X128" s="5">
        <v>0.88385887535262486</v>
      </c>
      <c r="Y128" s="5">
        <v>0.59310246886174256</v>
      </c>
      <c r="Z128" s="5">
        <v>0.66532696598183672</v>
      </c>
      <c r="AA128" s="5">
        <v>0.55069587632115369</v>
      </c>
      <c r="AB128" s="5">
        <v>0.3430938012726224</v>
      </c>
      <c r="AC128" s="5">
        <v>0.62487548273595483</v>
      </c>
      <c r="AD128" s="5">
        <v>0.7992152577614261</v>
      </c>
      <c r="AE128" s="5">
        <v>1</v>
      </c>
      <c r="AF128" s="5"/>
      <c r="AG128" s="5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</row>
    <row r="129" spans="3:46" x14ac:dyDescent="0.2">
      <c r="C129" s="87" t="s">
        <v>62</v>
      </c>
      <c r="D129" s="4" t="s">
        <v>99</v>
      </c>
      <c r="E129" s="5">
        <v>0.67313329996516358</v>
      </c>
      <c r="F129" s="5">
        <v>0.10905429864444612</v>
      </c>
      <c r="G129" s="5">
        <v>0.53105550020265879</v>
      </c>
      <c r="H129" s="5">
        <v>0.4205114564472261</v>
      </c>
      <c r="I129" s="5">
        <v>0.75192205206613738</v>
      </c>
      <c r="J129" s="5">
        <v>0.38193608529793821</v>
      </c>
      <c r="K129" s="5">
        <v>0.56733009362096987</v>
      </c>
      <c r="L129" s="5">
        <v>0.42084601005328703</v>
      </c>
      <c r="M129" s="5">
        <v>0.41133192317000322</v>
      </c>
      <c r="N129" s="5">
        <v>0.46928578585112202</v>
      </c>
      <c r="O129" s="5">
        <v>0.62894482190651957</v>
      </c>
      <c r="P129" s="5">
        <v>0.65628522974829695</v>
      </c>
      <c r="Q129" s="5">
        <v>0.57610914614319197</v>
      </c>
      <c r="R129" s="5">
        <v>0.58327127380608867</v>
      </c>
      <c r="S129" s="5">
        <v>0.37232887903395701</v>
      </c>
      <c r="T129" s="5">
        <v>0.38113472926297914</v>
      </c>
      <c r="U129" s="5">
        <v>0.50445103375711731</v>
      </c>
      <c r="V129" s="5">
        <v>0.39099521227851813</v>
      </c>
      <c r="W129" s="5">
        <v>0.39169344243700227</v>
      </c>
      <c r="X129" s="5">
        <v>0.43961650464898833</v>
      </c>
      <c r="Y129" s="5">
        <v>0.73491146579929012</v>
      </c>
      <c r="Z129" s="5">
        <v>0.42093603358291387</v>
      </c>
      <c r="AA129" s="5">
        <v>0.28478084769504858</v>
      </c>
      <c r="AB129" s="5">
        <v>0.38734487089171421</v>
      </c>
      <c r="AC129" s="5">
        <v>0.43916952595506142</v>
      </c>
      <c r="AD129" s="5">
        <v>0.47945890836259419</v>
      </c>
      <c r="AE129" s="5">
        <v>0.3608962113208089</v>
      </c>
      <c r="AF129" s="5">
        <v>1</v>
      </c>
      <c r="AG129" s="5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</row>
    <row r="130" spans="3:46" x14ac:dyDescent="0.2">
      <c r="C130" s="87"/>
      <c r="D130" s="4" t="s">
        <v>100</v>
      </c>
      <c r="E130" s="5">
        <v>0.82027814944332333</v>
      </c>
      <c r="F130" s="5">
        <v>0.47303127025056807</v>
      </c>
      <c r="G130" s="5">
        <v>0.70080605743294178</v>
      </c>
      <c r="H130" s="5">
        <v>0.52588726457495305</v>
      </c>
      <c r="I130" s="5">
        <v>0.75655094029415904</v>
      </c>
      <c r="J130" s="5">
        <v>0.6702519958552694</v>
      </c>
      <c r="K130" s="5">
        <v>0.80528708665595183</v>
      </c>
      <c r="L130" s="5">
        <v>0.58590403960890869</v>
      </c>
      <c r="M130" s="5">
        <v>0.71067410308497647</v>
      </c>
      <c r="N130" s="5">
        <v>0.73392213157871133</v>
      </c>
      <c r="O130" s="5">
        <v>0.87040133744148551</v>
      </c>
      <c r="P130" s="5">
        <v>0.72580911395939152</v>
      </c>
      <c r="Q130" s="5">
        <v>0.74531289978967163</v>
      </c>
      <c r="R130" s="5">
        <v>0.72945711228611099</v>
      </c>
      <c r="S130" s="5">
        <v>0.39861324564991379</v>
      </c>
      <c r="T130" s="5">
        <v>0.37871077618042587</v>
      </c>
      <c r="U130" s="5">
        <v>0.50173285475411566</v>
      </c>
      <c r="V130" s="5">
        <v>0.65527764217812623</v>
      </c>
      <c r="W130" s="5">
        <v>0.57889860826978878</v>
      </c>
      <c r="X130" s="5">
        <v>0.64258326047377401</v>
      </c>
      <c r="Y130" s="5">
        <v>0.79175355999477648</v>
      </c>
      <c r="Z130" s="5">
        <v>0.47137821049205064</v>
      </c>
      <c r="AA130" s="5">
        <v>0.55574015646660846</v>
      </c>
      <c r="AB130" s="5">
        <v>0.57964756216696722</v>
      </c>
      <c r="AC130" s="5">
        <v>0.65946400068486521</v>
      </c>
      <c r="AD130" s="5">
        <v>0.7164715646719646</v>
      </c>
      <c r="AE130" s="5">
        <v>0.60157922834832711</v>
      </c>
      <c r="AF130" s="5">
        <v>0.7981203799776736</v>
      </c>
      <c r="AG130" s="5">
        <v>1</v>
      </c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</row>
    <row r="131" spans="3:46" x14ac:dyDescent="0.2">
      <c r="C131" s="87"/>
      <c r="D131" s="4" t="s">
        <v>113</v>
      </c>
      <c r="E131" s="5">
        <v>0.72111944680457618</v>
      </c>
      <c r="F131" s="5">
        <v>0.31827446290223588</v>
      </c>
      <c r="G131" s="5">
        <v>0.8432145475502586</v>
      </c>
      <c r="H131" s="5">
        <v>0.76657432617018151</v>
      </c>
      <c r="I131" s="5">
        <v>0.84970967523053731</v>
      </c>
      <c r="J131" s="5">
        <v>0.75103635363562193</v>
      </c>
      <c r="K131" s="5">
        <v>0.80552312920328928</v>
      </c>
      <c r="L131" s="5">
        <v>0.63160552750890453</v>
      </c>
      <c r="M131" s="5">
        <v>0.78839917672122861</v>
      </c>
      <c r="N131" s="5">
        <v>0.77666042205171937</v>
      </c>
      <c r="O131" s="5">
        <v>0.80343510897336523</v>
      </c>
      <c r="P131" s="5">
        <v>0.84891002182817643</v>
      </c>
      <c r="Q131" s="5">
        <v>0.90877070283399819</v>
      </c>
      <c r="R131" s="5">
        <v>0.86774671950637572</v>
      </c>
      <c r="S131" s="5">
        <v>0.75132541683946419</v>
      </c>
      <c r="T131" s="5">
        <v>0.74458836524507277</v>
      </c>
      <c r="U131" s="5">
        <v>0.76913471096223596</v>
      </c>
      <c r="V131" s="5">
        <v>0.85483396470268058</v>
      </c>
      <c r="W131" s="5">
        <v>0.74816461764073139</v>
      </c>
      <c r="X131" s="5">
        <v>0.83730287439673035</v>
      </c>
      <c r="Y131" s="5">
        <v>0.89118805959855729</v>
      </c>
      <c r="Z131" s="5">
        <v>0.56583924943185082</v>
      </c>
      <c r="AA131" s="5">
        <v>0.64212753771940012</v>
      </c>
      <c r="AB131" s="5">
        <v>0.43752556515921109</v>
      </c>
      <c r="AC131" s="5">
        <v>0.6590662553422818</v>
      </c>
      <c r="AD131" s="5">
        <v>0.85976081207109933</v>
      </c>
      <c r="AE131" s="5">
        <v>0.74095785490454025</v>
      </c>
      <c r="AF131" s="5">
        <v>0.70738089492209644</v>
      </c>
      <c r="AG131" s="5">
        <v>0.79409947013778381</v>
      </c>
      <c r="AH131" s="5">
        <v>1</v>
      </c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</row>
    <row r="132" spans="3:46" x14ac:dyDescent="0.2">
      <c r="C132" s="87"/>
      <c r="D132" s="4" t="s">
        <v>114</v>
      </c>
      <c r="E132" s="5">
        <v>0.62693798872115047</v>
      </c>
      <c r="F132" s="5">
        <v>0.36276747336400023</v>
      </c>
      <c r="G132" s="5">
        <v>0.68767750032434038</v>
      </c>
      <c r="H132" s="5">
        <v>0.58307309847074051</v>
      </c>
      <c r="I132" s="5">
        <v>0.65747307717572812</v>
      </c>
      <c r="J132" s="5">
        <v>0.60267910947352465</v>
      </c>
      <c r="K132" s="5">
        <v>0.90607029074421297</v>
      </c>
      <c r="L132" s="5">
        <v>0.56129028738690245</v>
      </c>
      <c r="M132" s="5">
        <v>0.74441571252696204</v>
      </c>
      <c r="N132" s="5">
        <v>0.73324296054282534</v>
      </c>
      <c r="O132" s="5">
        <v>0.88615467171290541</v>
      </c>
      <c r="P132" s="5">
        <v>0.67441063936697965</v>
      </c>
      <c r="Q132" s="5">
        <v>0.72542067470182348</v>
      </c>
      <c r="R132" s="5">
        <v>0.79762819982317756</v>
      </c>
      <c r="S132" s="5">
        <v>0.56222376130131835</v>
      </c>
      <c r="T132" s="5">
        <v>0.51520565815304364</v>
      </c>
      <c r="U132" s="5">
        <v>0.67981511588539045</v>
      </c>
      <c r="V132" s="5">
        <v>0.76468724860723669</v>
      </c>
      <c r="W132" s="5">
        <v>0.50503975802365519</v>
      </c>
      <c r="X132" s="5">
        <v>0.67535798101497591</v>
      </c>
      <c r="Y132" s="5">
        <v>0.88690469053305754</v>
      </c>
      <c r="Z132" s="5">
        <v>0.43678272669043683</v>
      </c>
      <c r="AA132" s="5">
        <v>0.58228135547239912</v>
      </c>
      <c r="AB132" s="5">
        <v>0.58916768882383663</v>
      </c>
      <c r="AC132" s="5">
        <v>0.74349563216338865</v>
      </c>
      <c r="AD132" s="5">
        <v>0.84133219174520957</v>
      </c>
      <c r="AE132" s="5">
        <v>0.47254904503220041</v>
      </c>
      <c r="AF132" s="5">
        <v>0.6680296053682836</v>
      </c>
      <c r="AG132" s="5">
        <v>0.82070709379718887</v>
      </c>
      <c r="AH132" s="5">
        <v>0.829217945563688</v>
      </c>
      <c r="AI132" s="5">
        <v>1</v>
      </c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</row>
    <row r="133" spans="3:46" x14ac:dyDescent="0.2">
      <c r="C133" s="87"/>
      <c r="D133" s="4" t="s">
        <v>115</v>
      </c>
      <c r="E133" s="5">
        <v>0.66353917520646011</v>
      </c>
      <c r="F133" s="5">
        <v>0.3449729498531664</v>
      </c>
      <c r="G133" s="5">
        <v>0.63181789059749049</v>
      </c>
      <c r="H133" s="5">
        <v>0.57228080945093629</v>
      </c>
      <c r="I133" s="5">
        <v>0.71548553017490701</v>
      </c>
      <c r="J133" s="5">
        <v>0.5265550475484112</v>
      </c>
      <c r="K133" s="5">
        <v>0.7396097775813073</v>
      </c>
      <c r="L133" s="5">
        <v>0.41152161033795898</v>
      </c>
      <c r="M133" s="5">
        <v>0.61050580553314326</v>
      </c>
      <c r="N133" s="5">
        <v>0.67246251606499385</v>
      </c>
      <c r="O133" s="5">
        <v>0.80615741972759947</v>
      </c>
      <c r="P133" s="5">
        <v>0.72763300635789707</v>
      </c>
      <c r="Q133" s="5">
        <v>0.74678793423178036</v>
      </c>
      <c r="R133" s="5">
        <v>0.73947797033805729</v>
      </c>
      <c r="S133" s="5">
        <v>0.60940808069371599</v>
      </c>
      <c r="T133" s="5">
        <v>0.5903103580012713</v>
      </c>
      <c r="U133" s="5">
        <v>0.66842348071051128</v>
      </c>
      <c r="V133" s="5">
        <v>0.70522098848661519</v>
      </c>
      <c r="W133" s="5">
        <v>0.62958120354804625</v>
      </c>
      <c r="X133" s="5">
        <v>0.68797070819091177</v>
      </c>
      <c r="Y133" s="5">
        <v>0.83203075245681013</v>
      </c>
      <c r="Z133" s="5">
        <v>0.48631275711588817</v>
      </c>
      <c r="AA133" s="5">
        <v>0.45854529800083249</v>
      </c>
      <c r="AB133" s="5">
        <v>0.34833500476606233</v>
      </c>
      <c r="AC133" s="5">
        <v>0.52666264444282129</v>
      </c>
      <c r="AD133" s="5">
        <v>0.77877716431648736</v>
      </c>
      <c r="AE133" s="5">
        <v>0.54559590152511483</v>
      </c>
      <c r="AF133" s="5">
        <v>0.77346246717340328</v>
      </c>
      <c r="AG133" s="5">
        <v>0.84470242118087313</v>
      </c>
      <c r="AH133" s="5">
        <v>0.91890499733655095</v>
      </c>
      <c r="AI133" s="5">
        <v>0.85785211397425454</v>
      </c>
      <c r="AJ133" s="5">
        <v>1</v>
      </c>
      <c r="AK133" s="5"/>
      <c r="AL133" s="5"/>
      <c r="AM133" s="5"/>
      <c r="AN133" s="5"/>
      <c r="AO133" s="5"/>
      <c r="AP133" s="5"/>
      <c r="AQ133" s="5"/>
      <c r="AR133" s="5"/>
      <c r="AS133" s="5"/>
      <c r="AT133" s="5"/>
    </row>
    <row r="134" spans="3:46" x14ac:dyDescent="0.2">
      <c r="C134" s="87"/>
      <c r="D134" s="4" t="s">
        <v>116</v>
      </c>
      <c r="E134" s="5">
        <v>0.76674087020388604</v>
      </c>
      <c r="F134" s="5">
        <v>0.42842870396494681</v>
      </c>
      <c r="G134" s="5">
        <v>0.6389083281398461</v>
      </c>
      <c r="H134" s="5">
        <v>0.58524581996668634</v>
      </c>
      <c r="I134" s="5">
        <v>0.74110067843668048</v>
      </c>
      <c r="J134" s="5">
        <v>0.60343798328972997</v>
      </c>
      <c r="K134" s="5">
        <v>0.75593207641132842</v>
      </c>
      <c r="L134" s="5">
        <v>0.62527242559828911</v>
      </c>
      <c r="M134" s="5">
        <v>0.73997716190110441</v>
      </c>
      <c r="N134" s="5">
        <v>0.74551130998610415</v>
      </c>
      <c r="O134" s="5">
        <v>0.87622000835516911</v>
      </c>
      <c r="P134" s="5">
        <v>0.78213574524663187</v>
      </c>
      <c r="Q134" s="5">
        <v>0.71760969277497966</v>
      </c>
      <c r="R134" s="5">
        <v>0.74745299816438127</v>
      </c>
      <c r="S134" s="5">
        <v>0.48910530665181967</v>
      </c>
      <c r="T134" s="5">
        <v>0.47204844752782005</v>
      </c>
      <c r="U134" s="5">
        <v>0.56065343430847947</v>
      </c>
      <c r="V134" s="5">
        <v>0.69640114418920185</v>
      </c>
      <c r="W134" s="5">
        <v>0.62709909063624825</v>
      </c>
      <c r="X134" s="5">
        <v>0.66545739561849526</v>
      </c>
      <c r="Y134" s="5">
        <v>0.7346230949112792</v>
      </c>
      <c r="Z134" s="5">
        <v>0.58610927410569202</v>
      </c>
      <c r="AA134" s="5">
        <v>0.5974370986820603</v>
      </c>
      <c r="AB134" s="5">
        <v>0.5635588581606249</v>
      </c>
      <c r="AC134" s="5">
        <v>0.711003285034424</v>
      </c>
      <c r="AD134" s="5">
        <v>0.74543453346766098</v>
      </c>
      <c r="AE134" s="5">
        <v>0.68481204653013916</v>
      </c>
      <c r="AF134" s="5">
        <v>0.72738018066861221</v>
      </c>
      <c r="AG134" s="5">
        <v>0.87039894829584652</v>
      </c>
      <c r="AH134" s="5">
        <v>0.79441283051092204</v>
      </c>
      <c r="AI134" s="5">
        <v>0.83432834876656714</v>
      </c>
      <c r="AJ134" s="5">
        <v>0.85626954848569037</v>
      </c>
      <c r="AK134" s="5">
        <v>1</v>
      </c>
      <c r="AL134" s="5"/>
      <c r="AM134" s="5"/>
      <c r="AN134" s="5"/>
      <c r="AO134" s="5"/>
      <c r="AP134" s="5"/>
      <c r="AQ134" s="5"/>
      <c r="AR134" s="5"/>
      <c r="AS134" s="5"/>
      <c r="AT134" s="5"/>
    </row>
    <row r="135" spans="3:46" x14ac:dyDescent="0.2">
      <c r="C135" s="87"/>
      <c r="D135" s="4" t="s">
        <v>117</v>
      </c>
      <c r="E135" s="5">
        <v>0.78373972119693813</v>
      </c>
      <c r="F135" s="5">
        <v>0.50092055863906615</v>
      </c>
      <c r="G135" s="5">
        <v>0.64538192279324769</v>
      </c>
      <c r="H135" s="5">
        <v>0.61050337728012394</v>
      </c>
      <c r="I135" s="5">
        <v>0.71455492120175512</v>
      </c>
      <c r="J135" s="5">
        <v>0.65679768379082726</v>
      </c>
      <c r="K135" s="5">
        <v>0.78317344982282744</v>
      </c>
      <c r="L135" s="5">
        <v>0.47439571374653966</v>
      </c>
      <c r="M135" s="5">
        <v>0.6878341100905031</v>
      </c>
      <c r="N135" s="5">
        <v>0.68279128614863638</v>
      </c>
      <c r="O135" s="5">
        <v>0.85473502445761518</v>
      </c>
      <c r="P135" s="5">
        <v>0.76302625644561206</v>
      </c>
      <c r="Q135" s="5">
        <v>0.68942164647979876</v>
      </c>
      <c r="R135" s="5">
        <v>0.67579386049932</v>
      </c>
      <c r="S135" s="5">
        <v>0.4420157587589259</v>
      </c>
      <c r="T135" s="5">
        <v>0.46626554350879212</v>
      </c>
      <c r="U135" s="5">
        <v>0.54528742583928425</v>
      </c>
      <c r="V135" s="5">
        <v>0.66557598808361218</v>
      </c>
      <c r="W135" s="5">
        <v>0.72528660328613248</v>
      </c>
      <c r="X135" s="5">
        <v>0.62913152606383127</v>
      </c>
      <c r="Y135" s="5">
        <v>0.70098292437819265</v>
      </c>
      <c r="Z135" s="5">
        <v>0.60795601204916749</v>
      </c>
      <c r="AA135" s="5">
        <v>0.6206868967133804</v>
      </c>
      <c r="AB135" s="5">
        <v>0.51743312565678723</v>
      </c>
      <c r="AC135" s="5">
        <v>0.57802136168149731</v>
      </c>
      <c r="AD135" s="5">
        <v>0.66873968150919805</v>
      </c>
      <c r="AE135" s="5">
        <v>0.60096622000227484</v>
      </c>
      <c r="AF135" s="5">
        <v>0.73293457858620692</v>
      </c>
      <c r="AG135" s="5">
        <v>0.91250237749475993</v>
      </c>
      <c r="AH135" s="5">
        <v>0.80967017481580483</v>
      </c>
      <c r="AI135" s="5">
        <v>0.7097546361759085</v>
      </c>
      <c r="AJ135" s="5">
        <v>0.84537484984751265</v>
      </c>
      <c r="AK135" s="5">
        <v>0.79815902211416612</v>
      </c>
      <c r="AL135" s="5">
        <v>1</v>
      </c>
      <c r="AM135" s="5"/>
      <c r="AN135" s="5"/>
      <c r="AO135" s="5"/>
      <c r="AP135" s="5"/>
      <c r="AQ135" s="5"/>
      <c r="AR135" s="5"/>
      <c r="AS135" s="5"/>
      <c r="AT135" s="5"/>
    </row>
    <row r="136" spans="3:46" x14ac:dyDescent="0.2">
      <c r="C136" s="87"/>
      <c r="D136" s="4" t="s">
        <v>118</v>
      </c>
      <c r="E136" s="5">
        <v>0.7532294157529682</v>
      </c>
      <c r="F136" s="5">
        <v>0.47795047243916644</v>
      </c>
      <c r="G136" s="5">
        <v>0.57709748576705366</v>
      </c>
      <c r="H136" s="5">
        <v>0.55881799155997069</v>
      </c>
      <c r="I136" s="5">
        <v>0.6821434419843021</v>
      </c>
      <c r="J136" s="5">
        <v>0.53115809392078628</v>
      </c>
      <c r="K136" s="5">
        <v>0.71867203061931706</v>
      </c>
      <c r="L136" s="5">
        <v>0.389842174558865</v>
      </c>
      <c r="M136" s="5">
        <v>0.60705203994057744</v>
      </c>
      <c r="N136" s="5">
        <v>0.67364014262691541</v>
      </c>
      <c r="O136" s="5">
        <v>0.84652445586813141</v>
      </c>
      <c r="P136" s="5">
        <v>0.7113710366079441</v>
      </c>
      <c r="Q136" s="5">
        <v>0.66170967940753422</v>
      </c>
      <c r="R136" s="5">
        <v>0.63312878111738224</v>
      </c>
      <c r="S136" s="5">
        <v>0.42924086141987022</v>
      </c>
      <c r="T136" s="5">
        <v>0.42617673262660782</v>
      </c>
      <c r="U136" s="5">
        <v>0.51726864489595137</v>
      </c>
      <c r="V136" s="5">
        <v>0.51368144615709266</v>
      </c>
      <c r="W136" s="5">
        <v>0.55867732998853425</v>
      </c>
      <c r="X136" s="5">
        <v>0.58680218210646262</v>
      </c>
      <c r="Y136" s="5">
        <v>0.70541307460863312</v>
      </c>
      <c r="Z136" s="5">
        <v>0.53549601903296828</v>
      </c>
      <c r="AA136" s="5">
        <v>0.45400037251464542</v>
      </c>
      <c r="AB136" s="5">
        <v>0.50053297672658936</v>
      </c>
      <c r="AC136" s="5">
        <v>0.51992515823313434</v>
      </c>
      <c r="AD136" s="5">
        <v>0.57825671336421913</v>
      </c>
      <c r="AE136" s="5">
        <v>0.41236674485418684</v>
      </c>
      <c r="AF136" s="5">
        <v>0.79867117192595127</v>
      </c>
      <c r="AG136" s="5">
        <v>0.8367239264506583</v>
      </c>
      <c r="AH136" s="5">
        <v>0.77745807470453687</v>
      </c>
      <c r="AI136" s="5">
        <v>0.70291613019712362</v>
      </c>
      <c r="AJ136" s="5">
        <v>0.85794460221086399</v>
      </c>
      <c r="AK136" s="5">
        <v>0.69776968814330897</v>
      </c>
      <c r="AL136" s="5">
        <v>0.90102448601487728</v>
      </c>
      <c r="AM136" s="5">
        <v>1</v>
      </c>
      <c r="AN136" s="5"/>
      <c r="AO136" s="5"/>
      <c r="AP136" s="5"/>
      <c r="AQ136" s="5"/>
      <c r="AR136" s="5"/>
      <c r="AS136" s="5"/>
      <c r="AT136" s="5"/>
    </row>
    <row r="137" spans="3:46" x14ac:dyDescent="0.2">
      <c r="C137" s="87"/>
      <c r="D137" s="4" t="s">
        <v>119</v>
      </c>
      <c r="E137" s="5">
        <v>0.79192455015017149</v>
      </c>
      <c r="F137" s="5">
        <v>0.63273163103518093</v>
      </c>
      <c r="G137" s="5">
        <v>0.55991287390700739</v>
      </c>
      <c r="H137" s="5">
        <v>0.51832239767355603</v>
      </c>
      <c r="I137" s="5">
        <v>0.62640082852090229</v>
      </c>
      <c r="J137" s="5">
        <v>0.60359000804018248</v>
      </c>
      <c r="K137" s="5">
        <v>0.80030740599269412</v>
      </c>
      <c r="L137" s="5">
        <v>0.44224481835333135</v>
      </c>
      <c r="M137" s="5">
        <v>0.68314145621755451</v>
      </c>
      <c r="N137" s="5">
        <v>0.74684009146397734</v>
      </c>
      <c r="O137" s="5">
        <v>0.90787310100219509</v>
      </c>
      <c r="P137" s="5">
        <v>0.6978026776561993</v>
      </c>
      <c r="Q137" s="5">
        <v>0.64567371830192433</v>
      </c>
      <c r="R137" s="5">
        <v>0.61685521728177473</v>
      </c>
      <c r="S137" s="5">
        <v>0.32871630316409794</v>
      </c>
      <c r="T137" s="5">
        <v>0.32312636114187027</v>
      </c>
      <c r="U137" s="5">
        <v>0.42263000843409232</v>
      </c>
      <c r="V137" s="5">
        <v>0.55448531249992294</v>
      </c>
      <c r="W137" s="5">
        <v>0.56010826687576087</v>
      </c>
      <c r="X137" s="5">
        <v>0.56378219598913681</v>
      </c>
      <c r="Y137" s="5">
        <v>0.65621860157080114</v>
      </c>
      <c r="Z137" s="5">
        <v>0.55384171918241643</v>
      </c>
      <c r="AA137" s="5">
        <v>0.57375581390231645</v>
      </c>
      <c r="AB137" s="5">
        <v>0.61116696887776001</v>
      </c>
      <c r="AC137" s="5">
        <v>0.58903213346329986</v>
      </c>
      <c r="AD137" s="5">
        <v>0.58394512310463187</v>
      </c>
      <c r="AE137" s="5">
        <v>0.42892313614243338</v>
      </c>
      <c r="AF137" s="5">
        <v>0.72125767826827958</v>
      </c>
      <c r="AG137" s="5">
        <v>0.90425890428776734</v>
      </c>
      <c r="AH137" s="5">
        <v>0.7498739031429551</v>
      </c>
      <c r="AI137" s="5">
        <v>0.72518998594481565</v>
      </c>
      <c r="AJ137" s="5">
        <v>0.84043852936418484</v>
      </c>
      <c r="AK137" s="5">
        <v>0.79131823851745065</v>
      </c>
      <c r="AL137" s="5">
        <v>0.95230195327914691</v>
      </c>
      <c r="AM137" s="5">
        <v>0.94141542158527824</v>
      </c>
      <c r="AN137" s="5">
        <v>1</v>
      </c>
      <c r="AO137" s="5"/>
      <c r="AP137" s="5"/>
      <c r="AQ137" s="5"/>
      <c r="AR137" s="5"/>
      <c r="AS137" s="5"/>
      <c r="AT137" s="5"/>
    </row>
    <row r="138" spans="3:46" x14ac:dyDescent="0.2">
      <c r="C138" s="87"/>
      <c r="D138" s="4" t="s">
        <v>120</v>
      </c>
      <c r="E138" s="5">
        <v>0.63637194891932936</v>
      </c>
      <c r="F138" s="5">
        <v>0.6296487884656532</v>
      </c>
      <c r="G138" s="5">
        <v>0.3570252621645329</v>
      </c>
      <c r="H138" s="5">
        <v>0.33262061770185236</v>
      </c>
      <c r="I138" s="5">
        <v>0.44861268987824732</v>
      </c>
      <c r="J138" s="5">
        <v>0.48408859740735644</v>
      </c>
      <c r="K138" s="5">
        <v>0.70914620033455122</v>
      </c>
      <c r="L138" s="5">
        <v>0.33365955133094605</v>
      </c>
      <c r="M138" s="5">
        <v>0.60238023777025862</v>
      </c>
      <c r="N138" s="5">
        <v>0.68413517015697556</v>
      </c>
      <c r="O138" s="5">
        <v>0.79499761296731997</v>
      </c>
      <c r="P138" s="5">
        <v>0.48650770207251109</v>
      </c>
      <c r="Q138" s="5">
        <v>0.46593936232968614</v>
      </c>
      <c r="R138" s="5">
        <v>0.37605386558368198</v>
      </c>
      <c r="S138" s="5">
        <v>6.2009164482230712E-2</v>
      </c>
      <c r="T138" s="5">
        <v>6.8705066003570958E-2</v>
      </c>
      <c r="U138" s="5">
        <v>0.14546114466214399</v>
      </c>
      <c r="V138" s="5">
        <v>0.2780253948680812</v>
      </c>
      <c r="W138" s="5">
        <v>0.24937920596318297</v>
      </c>
      <c r="X138" s="5">
        <v>0.33235829346345297</v>
      </c>
      <c r="Y138" s="5">
        <v>0.40385776819692415</v>
      </c>
      <c r="Z138" s="5">
        <v>0.38828863152161486</v>
      </c>
      <c r="AA138" s="5">
        <v>0.49144555857055922</v>
      </c>
      <c r="AB138" s="5">
        <v>0.66518955669054713</v>
      </c>
      <c r="AC138" s="5">
        <v>0.47366969793273872</v>
      </c>
      <c r="AD138" s="5">
        <v>0.24602702668678897</v>
      </c>
      <c r="AE138" s="5">
        <v>0.11668500754647103</v>
      </c>
      <c r="AF138" s="5">
        <v>0.5647359927900818</v>
      </c>
      <c r="AG138" s="5">
        <v>0.6577639515418009</v>
      </c>
      <c r="AH138" s="5">
        <v>0.53201781309459106</v>
      </c>
      <c r="AI138" s="5">
        <v>0.50213819549350125</v>
      </c>
      <c r="AJ138" s="5">
        <v>0.58515579761970926</v>
      </c>
      <c r="AK138" s="5">
        <v>0.52575005175371725</v>
      </c>
      <c r="AL138" s="5">
        <v>0.72717788777812187</v>
      </c>
      <c r="AM138" s="5">
        <v>0.82371718860056742</v>
      </c>
      <c r="AN138" s="5">
        <v>0.86399962960727617</v>
      </c>
      <c r="AO138" s="5">
        <v>1</v>
      </c>
      <c r="AP138" s="5"/>
      <c r="AQ138" s="5"/>
      <c r="AR138" s="5"/>
      <c r="AS138" s="5"/>
      <c r="AT138" s="5"/>
    </row>
    <row r="139" spans="3:46" x14ac:dyDescent="0.2">
      <c r="C139" s="87"/>
      <c r="D139" s="4" t="s">
        <v>5</v>
      </c>
      <c r="E139" s="5">
        <v>0.65350212615863823</v>
      </c>
      <c r="F139" s="5">
        <v>0.23043427800812594</v>
      </c>
      <c r="G139" s="5">
        <v>0.62474051978420864</v>
      </c>
      <c r="H139" s="5">
        <v>0.52393331066884541</v>
      </c>
      <c r="I139" s="5">
        <v>0.71640051638491209</v>
      </c>
      <c r="J139" s="5">
        <v>0.54295454413572874</v>
      </c>
      <c r="K139" s="5">
        <v>0.67186995929460769</v>
      </c>
      <c r="L139" s="5">
        <v>0.37917097955801937</v>
      </c>
      <c r="M139" s="5">
        <v>0.51125465492872102</v>
      </c>
      <c r="N139" s="5">
        <v>0.49127885870509408</v>
      </c>
      <c r="O139" s="5">
        <v>0.69892202046566287</v>
      </c>
      <c r="P139" s="5">
        <v>0.64369993974784623</v>
      </c>
      <c r="Q139" s="5">
        <v>0.59685656352000582</v>
      </c>
      <c r="R139" s="5">
        <v>0.62905879462853065</v>
      </c>
      <c r="S139" s="5">
        <v>0.40582447282496098</v>
      </c>
      <c r="T139" s="5">
        <v>0.43557496579199162</v>
      </c>
      <c r="U139" s="5">
        <v>0.58130384470938656</v>
      </c>
      <c r="V139" s="5">
        <v>0.59349613044834471</v>
      </c>
      <c r="W139" s="5">
        <v>0.62786661422273382</v>
      </c>
      <c r="X139" s="5">
        <v>0.54363555057185398</v>
      </c>
      <c r="Y139" s="5">
        <v>0.73129233039415942</v>
      </c>
      <c r="Z139" s="5">
        <v>0.44575313988085347</v>
      </c>
      <c r="AA139" s="5">
        <v>0.46257966595304922</v>
      </c>
      <c r="AB139" s="5">
        <v>0.42059604149363194</v>
      </c>
      <c r="AC139" s="5">
        <v>0.51053948614894407</v>
      </c>
      <c r="AD139" s="5">
        <v>0.6460939906266584</v>
      </c>
      <c r="AE139" s="5">
        <v>0.50452049810522448</v>
      </c>
      <c r="AF139" s="5">
        <v>0.77426124979841526</v>
      </c>
      <c r="AG139" s="5">
        <v>0.86934935967581284</v>
      </c>
      <c r="AH139" s="5">
        <v>0.71800297086443599</v>
      </c>
      <c r="AI139" s="5">
        <v>0.72648969023350651</v>
      </c>
      <c r="AJ139" s="5">
        <v>0.74728605515252011</v>
      </c>
      <c r="AK139" s="5">
        <v>0.66560181026399734</v>
      </c>
      <c r="AL139" s="5">
        <v>0.8919284188193547</v>
      </c>
      <c r="AM139" s="5">
        <v>0.83414503506339865</v>
      </c>
      <c r="AN139" s="5">
        <v>0.80517060550963226</v>
      </c>
      <c r="AO139" s="5">
        <v>0.55682344894725788</v>
      </c>
      <c r="AP139" s="5">
        <v>1</v>
      </c>
      <c r="AQ139" s="5"/>
      <c r="AR139" s="5"/>
      <c r="AS139" s="5"/>
      <c r="AT139" s="5"/>
    </row>
    <row r="140" spans="3:46" x14ac:dyDescent="0.2">
      <c r="C140" s="87"/>
      <c r="D140" s="4" t="s">
        <v>121</v>
      </c>
      <c r="E140" s="5">
        <v>0.69271118225974881</v>
      </c>
      <c r="F140" s="5">
        <v>0.78068575628543702</v>
      </c>
      <c r="G140" s="5">
        <v>0.50731179026364592</v>
      </c>
      <c r="H140" s="5">
        <v>0.44323054982564292</v>
      </c>
      <c r="I140" s="5">
        <v>0.38727548751841495</v>
      </c>
      <c r="J140" s="5">
        <v>0.57553019975711628</v>
      </c>
      <c r="K140" s="5">
        <v>0.78767222528675707</v>
      </c>
      <c r="L140" s="5">
        <v>0.59536400954028934</v>
      </c>
      <c r="M140" s="5">
        <v>0.84349023261848055</v>
      </c>
      <c r="N140" s="5">
        <v>0.83936644496556467</v>
      </c>
      <c r="O140" s="5">
        <v>0.82165453055980575</v>
      </c>
      <c r="P140" s="5">
        <v>0.50734186223732858</v>
      </c>
      <c r="Q140" s="5">
        <v>0.66097496963873581</v>
      </c>
      <c r="R140" s="5">
        <v>0.6114343429988367</v>
      </c>
      <c r="S140" s="5">
        <v>0.27107948290664857</v>
      </c>
      <c r="T140" s="5">
        <v>0.20512008515664593</v>
      </c>
      <c r="U140" s="5">
        <v>0.26107591557347881</v>
      </c>
      <c r="V140" s="5">
        <v>0.49294173772057304</v>
      </c>
      <c r="W140" s="5">
        <v>0.21780302607638993</v>
      </c>
      <c r="X140" s="5">
        <v>0.47273241125688176</v>
      </c>
      <c r="Y140" s="5">
        <v>0.57309963886467707</v>
      </c>
      <c r="Z140" s="5">
        <v>0.28428500114885552</v>
      </c>
      <c r="AA140" s="5">
        <v>0.50929807113419656</v>
      </c>
      <c r="AB140" s="5">
        <v>0.6613395336555844</v>
      </c>
      <c r="AC140" s="5">
        <v>0.64499919338507972</v>
      </c>
      <c r="AD140" s="5">
        <v>0.481991282606125</v>
      </c>
      <c r="AE140" s="5">
        <v>0.28737020094855387</v>
      </c>
      <c r="AF140" s="5">
        <v>0.36966586415952729</v>
      </c>
      <c r="AG140" s="5">
        <v>0.58374167807499855</v>
      </c>
      <c r="AH140" s="5">
        <v>0.5891829177088328</v>
      </c>
      <c r="AI140" s="5">
        <v>0.66077306417996973</v>
      </c>
      <c r="AJ140" s="5">
        <v>0.5916691269536567</v>
      </c>
      <c r="AK140" s="5">
        <v>0.59990802548901112</v>
      </c>
      <c r="AL140" s="5">
        <v>0.52710782566842929</v>
      </c>
      <c r="AM140" s="5">
        <v>0.61518598064920105</v>
      </c>
      <c r="AN140" s="5">
        <v>0.67577330640923916</v>
      </c>
      <c r="AO140" s="5">
        <v>0.72590755925039152</v>
      </c>
      <c r="AP140" s="5">
        <v>0.34160985281235506</v>
      </c>
      <c r="AQ140" s="5">
        <v>1</v>
      </c>
      <c r="AR140" s="5"/>
      <c r="AS140" s="5"/>
      <c r="AT140" s="5"/>
    </row>
    <row r="141" spans="3:46" x14ac:dyDescent="0.2">
      <c r="C141" s="87"/>
      <c r="D141" s="4" t="s">
        <v>122</v>
      </c>
      <c r="E141" s="5">
        <v>0.67477471272975875</v>
      </c>
      <c r="F141" s="5">
        <v>0.81040921836134872</v>
      </c>
      <c r="G141" s="5">
        <v>0.43623322975086615</v>
      </c>
      <c r="H141" s="5">
        <v>0.36545843058756461</v>
      </c>
      <c r="I141" s="5">
        <v>0.28398452392631318</v>
      </c>
      <c r="J141" s="5">
        <v>0.53189404488934677</v>
      </c>
      <c r="K141" s="5">
        <v>0.79546667203711652</v>
      </c>
      <c r="L141" s="5">
        <v>0.59850109665643592</v>
      </c>
      <c r="M141" s="5">
        <v>0.8562461444354581</v>
      </c>
      <c r="N141" s="5">
        <v>0.77502471912747761</v>
      </c>
      <c r="O141" s="5">
        <v>0.86177050948320144</v>
      </c>
      <c r="P141" s="5">
        <v>0.43166583545022186</v>
      </c>
      <c r="Q141" s="5">
        <v>0.53450547400388859</v>
      </c>
      <c r="R141" s="5">
        <v>0.55803131689274266</v>
      </c>
      <c r="S141" s="5">
        <v>0.1394117707169151</v>
      </c>
      <c r="T141" s="5">
        <v>6.7756129598273762E-2</v>
      </c>
      <c r="U141" s="5">
        <v>0.18794939597731919</v>
      </c>
      <c r="V141" s="5">
        <v>0.44333108743308436</v>
      </c>
      <c r="W141" s="5">
        <v>0.15584584793062545</v>
      </c>
      <c r="X141" s="5">
        <v>0.37399040527691652</v>
      </c>
      <c r="Y141" s="5">
        <v>0.51834217232813162</v>
      </c>
      <c r="Z141" s="5">
        <v>0.26817917355666121</v>
      </c>
      <c r="AA141" s="5">
        <v>0.51754874470363743</v>
      </c>
      <c r="AB141" s="5">
        <v>0.7483846471411264</v>
      </c>
      <c r="AC141" s="5">
        <v>0.69247838506961179</v>
      </c>
      <c r="AD141" s="5">
        <v>0.45080821361074325</v>
      </c>
      <c r="AE141" s="5">
        <v>0.26225005313897376</v>
      </c>
      <c r="AF141" s="5">
        <v>0.3163815806820115</v>
      </c>
      <c r="AG141" s="5">
        <v>0.60844234637816552</v>
      </c>
      <c r="AH141" s="5">
        <v>0.43662392904309144</v>
      </c>
      <c r="AI141" s="5">
        <v>0.66338744265787175</v>
      </c>
      <c r="AJ141" s="5">
        <v>0.47396222059774962</v>
      </c>
      <c r="AK141" s="5">
        <v>0.5984018370523202</v>
      </c>
      <c r="AL141" s="5">
        <v>0.5039155109188268</v>
      </c>
      <c r="AM141" s="5">
        <v>0.52863871491577308</v>
      </c>
      <c r="AN141" s="5">
        <v>0.64704706895393982</v>
      </c>
      <c r="AO141" s="5">
        <v>0.6523418760198616</v>
      </c>
      <c r="AP141" s="5">
        <v>0.38210486511110675</v>
      </c>
      <c r="AQ141" s="5">
        <v>0.93303483818318889</v>
      </c>
      <c r="AR141" s="5">
        <v>1</v>
      </c>
      <c r="AS141" s="5"/>
      <c r="AT141" s="5"/>
    </row>
    <row r="142" spans="3:46" x14ac:dyDescent="0.2">
      <c r="C142" s="87"/>
      <c r="D142" s="4" t="s">
        <v>123</v>
      </c>
      <c r="E142" s="5">
        <v>0.43086660483441375</v>
      </c>
      <c r="F142" s="5">
        <v>0.77790656191343965</v>
      </c>
      <c r="G142" s="5">
        <v>0.13631719751938112</v>
      </c>
      <c r="H142" s="5">
        <v>0.12820651130162888</v>
      </c>
      <c r="I142" s="5">
        <v>-9.1459292685407857E-3</v>
      </c>
      <c r="J142" s="5">
        <v>0.28869096586387177</v>
      </c>
      <c r="K142" s="5">
        <v>0.56015328924154861</v>
      </c>
      <c r="L142" s="5">
        <v>0.28209884350905179</v>
      </c>
      <c r="M142" s="5">
        <v>0.61712348272776485</v>
      </c>
      <c r="N142" s="5">
        <v>0.55086749035563043</v>
      </c>
      <c r="O142" s="5">
        <v>0.62410659130516144</v>
      </c>
      <c r="P142" s="5">
        <v>0.14545650189145745</v>
      </c>
      <c r="Q142" s="5">
        <v>0.2652068861048742</v>
      </c>
      <c r="R142" s="5">
        <v>0.2706758586108689</v>
      </c>
      <c r="S142" s="5">
        <v>-9.4104023100245029E-2</v>
      </c>
      <c r="T142" s="5">
        <v>-0.13755123692499127</v>
      </c>
      <c r="U142" s="5">
        <v>-3.9478967210004073E-2</v>
      </c>
      <c r="V142" s="5">
        <v>0.19968321881143752</v>
      </c>
      <c r="W142" s="5">
        <v>-4.1830040443096801E-2</v>
      </c>
      <c r="X142" s="5">
        <v>0.10100753418350907</v>
      </c>
      <c r="Y142" s="5">
        <v>0.24430546066453576</v>
      </c>
      <c r="Z142" s="5">
        <v>6.5513379005133765E-2</v>
      </c>
      <c r="AA142" s="5">
        <v>0.33296074406104065</v>
      </c>
      <c r="AB142" s="5">
        <v>0.56228314131092139</v>
      </c>
      <c r="AC142" s="5">
        <v>0.40927924147646605</v>
      </c>
      <c r="AD142" s="5">
        <v>0.16037061935945854</v>
      </c>
      <c r="AE142" s="5">
        <v>-7.878222633728886E-2</v>
      </c>
      <c r="AF142" s="5">
        <v>9.1812124348945021E-2</v>
      </c>
      <c r="AG142" s="5">
        <v>0.37021083663843674</v>
      </c>
      <c r="AH142" s="5">
        <v>0.20110978214793845</v>
      </c>
      <c r="AI142" s="5">
        <v>0.40466129256156425</v>
      </c>
      <c r="AJ142" s="5">
        <v>0.27202882125262601</v>
      </c>
      <c r="AK142" s="5">
        <v>0.30477528839351192</v>
      </c>
      <c r="AL142" s="5">
        <v>0.36362714857818573</v>
      </c>
      <c r="AM142" s="5">
        <v>0.42648300339783674</v>
      </c>
      <c r="AN142" s="5">
        <v>0.53156708973111566</v>
      </c>
      <c r="AO142" s="5">
        <v>0.66522926233562796</v>
      </c>
      <c r="AP142" s="5">
        <v>0.23211413891770324</v>
      </c>
      <c r="AQ142" s="5">
        <v>0.85561272090192797</v>
      </c>
      <c r="AR142" s="5">
        <v>0.90509768563182724</v>
      </c>
      <c r="AS142" s="5">
        <v>1</v>
      </c>
      <c r="AT142" s="5"/>
    </row>
    <row r="143" spans="3:46" ht="17" thickBot="1" x14ac:dyDescent="0.25">
      <c r="C143" s="87"/>
      <c r="D143" s="6" t="s">
        <v>6</v>
      </c>
      <c r="E143" s="5">
        <v>0.60436919955103297</v>
      </c>
      <c r="F143" s="5">
        <v>0.17143544350421783</v>
      </c>
      <c r="G143" s="5">
        <v>0.45362795212131657</v>
      </c>
      <c r="H143" s="5">
        <v>0.24780551879087434</v>
      </c>
      <c r="I143" s="5">
        <v>0.66799131277901225</v>
      </c>
      <c r="J143" s="5">
        <v>0.38010902963545878</v>
      </c>
      <c r="K143" s="5">
        <v>0.45308833425003725</v>
      </c>
      <c r="L143" s="5">
        <v>0.29048987589673864</v>
      </c>
      <c r="M143" s="5">
        <v>0.46216306455106154</v>
      </c>
      <c r="N143" s="5">
        <v>0.37886552352427089</v>
      </c>
      <c r="O143" s="5">
        <v>0.59451737378448655</v>
      </c>
      <c r="P143" s="5">
        <v>0.45110369710341142</v>
      </c>
      <c r="Q143" s="5">
        <v>0.529284065066017</v>
      </c>
      <c r="R143" s="5">
        <v>0.45533650735387637</v>
      </c>
      <c r="S143" s="5">
        <v>0.15534126278946134</v>
      </c>
      <c r="T143" s="5">
        <v>0.204674534466494</v>
      </c>
      <c r="U143" s="5">
        <v>0.29540035318697921</v>
      </c>
      <c r="V143" s="5">
        <v>0.39191380458302966</v>
      </c>
      <c r="W143" s="5">
        <v>0.41497415268521809</v>
      </c>
      <c r="X143" s="5">
        <v>0.32959489181353185</v>
      </c>
      <c r="Y143" s="5">
        <v>0.55051646820677824</v>
      </c>
      <c r="Z143" s="5">
        <v>0.13186113971841557</v>
      </c>
      <c r="AA143" s="5">
        <v>0.21162369741253878</v>
      </c>
      <c r="AB143" s="5">
        <v>0.20463854977506693</v>
      </c>
      <c r="AC143" s="5">
        <v>0.28267391449781376</v>
      </c>
      <c r="AD143" s="5">
        <v>0.41038939802108387</v>
      </c>
      <c r="AE143" s="5">
        <v>0.49667005569162859</v>
      </c>
      <c r="AF143" s="5">
        <v>0.75125957120239129</v>
      </c>
      <c r="AG143" s="5">
        <v>0.79963138982083093</v>
      </c>
      <c r="AH143" s="5">
        <v>0.60729373251740559</v>
      </c>
      <c r="AI143" s="5">
        <v>0.56048729234229333</v>
      </c>
      <c r="AJ143" s="5">
        <v>0.67133959871828608</v>
      </c>
      <c r="AK143" s="5">
        <v>0.66039871773018677</v>
      </c>
      <c r="AL143" s="5">
        <v>0.77079715033730367</v>
      </c>
      <c r="AM143" s="5">
        <v>0.70336433451473479</v>
      </c>
      <c r="AN143" s="5">
        <v>0.70262245953127067</v>
      </c>
      <c r="AO143" s="5">
        <v>0.52663186606336676</v>
      </c>
      <c r="AP143" s="5">
        <v>0.82761995900340612</v>
      </c>
      <c r="AQ143" s="5">
        <v>0.3917660080477689</v>
      </c>
      <c r="AR143" s="5">
        <v>0.38967408305876788</v>
      </c>
      <c r="AS143" s="5">
        <v>0.29374696482736662</v>
      </c>
      <c r="AT143" s="5">
        <v>1</v>
      </c>
    </row>
    <row r="145" spans="2:46" x14ac:dyDescent="0.2">
      <c r="D145" s="1" t="s">
        <v>20</v>
      </c>
      <c r="E145" s="1"/>
      <c r="F145" s="1">
        <f>COUNT(E102:AT143)</f>
        <v>903</v>
      </c>
    </row>
    <row r="146" spans="2:46" x14ac:dyDescent="0.2">
      <c r="D146" s="1" t="s">
        <v>21</v>
      </c>
      <c r="E146" s="1"/>
      <c r="F146" s="1">
        <f>F145-F147-F148</f>
        <v>184</v>
      </c>
    </row>
    <row r="147" spans="2:46" x14ac:dyDescent="0.2">
      <c r="D147" s="1" t="s">
        <v>22</v>
      </c>
      <c r="E147" s="1"/>
      <c r="F147" s="1">
        <f>COUNTIF(E102:AT143,"&gt;0,5")</f>
        <v>711</v>
      </c>
    </row>
    <row r="148" spans="2:46" x14ac:dyDescent="0.2">
      <c r="D148" s="1" t="s">
        <v>23</v>
      </c>
      <c r="E148" s="1"/>
      <c r="F148" s="1">
        <f>COUNTIF(E102:AT143,"&lt;0")</f>
        <v>8</v>
      </c>
    </row>
    <row r="152" spans="2:46" x14ac:dyDescent="0.2">
      <c r="E152" s="85" t="s">
        <v>0</v>
      </c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 t="s">
        <v>61</v>
      </c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 t="s">
        <v>62</v>
      </c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</row>
    <row r="153" spans="2:46" x14ac:dyDescent="0.2">
      <c r="B153" t="s">
        <v>13</v>
      </c>
      <c r="E153" t="s">
        <v>25</v>
      </c>
      <c r="F153" t="s">
        <v>26</v>
      </c>
      <c r="G153" t="s">
        <v>27</v>
      </c>
      <c r="H153" t="s">
        <v>28</v>
      </c>
      <c r="I153" t="s">
        <v>29</v>
      </c>
      <c r="J153" t="s">
        <v>30</v>
      </c>
      <c r="K153" t="s">
        <v>31</v>
      </c>
      <c r="L153" t="s">
        <v>32</v>
      </c>
      <c r="M153" t="s">
        <v>33</v>
      </c>
      <c r="N153" t="s">
        <v>34</v>
      </c>
      <c r="O153" t="s">
        <v>35</v>
      </c>
      <c r="P153" t="s">
        <v>6</v>
      </c>
      <c r="Q153" s="1" t="s">
        <v>99</v>
      </c>
      <c r="R153" s="1" t="s">
        <v>100</v>
      </c>
      <c r="S153" s="1" t="s">
        <v>101</v>
      </c>
      <c r="T153" s="1" t="s">
        <v>102</v>
      </c>
      <c r="U153" s="1" t="s">
        <v>103</v>
      </c>
      <c r="V153" s="1" t="s">
        <v>104</v>
      </c>
      <c r="W153" s="1" t="s">
        <v>105</v>
      </c>
      <c r="X153" s="1" t="s">
        <v>106</v>
      </c>
      <c r="Y153" s="1" t="s">
        <v>5</v>
      </c>
      <c r="Z153" s="1" t="s">
        <v>107</v>
      </c>
      <c r="AA153" s="1" t="s">
        <v>108</v>
      </c>
      <c r="AB153" s="1" t="s">
        <v>109</v>
      </c>
      <c r="AC153" s="1" t="s">
        <v>110</v>
      </c>
      <c r="AD153" s="1" t="s">
        <v>111</v>
      </c>
      <c r="AE153" s="1" t="s">
        <v>6</v>
      </c>
      <c r="AF153" s="1" t="s">
        <v>99</v>
      </c>
      <c r="AG153" s="1" t="s">
        <v>100</v>
      </c>
      <c r="AH153" s="1" t="s">
        <v>113</v>
      </c>
      <c r="AI153" s="1" t="s">
        <v>114</v>
      </c>
      <c r="AJ153" s="1" t="s">
        <v>115</v>
      </c>
      <c r="AK153" s="1" t="s">
        <v>116</v>
      </c>
      <c r="AL153" s="1" t="s">
        <v>117</v>
      </c>
      <c r="AM153" s="1" t="s">
        <v>118</v>
      </c>
      <c r="AN153" s="1" t="s">
        <v>119</v>
      </c>
      <c r="AO153" s="1" t="s">
        <v>120</v>
      </c>
      <c r="AP153" s="1" t="s">
        <v>5</v>
      </c>
      <c r="AQ153" s="1" t="s">
        <v>121</v>
      </c>
      <c r="AR153" s="1" t="s">
        <v>122</v>
      </c>
      <c r="AS153" s="1" t="s">
        <v>123</v>
      </c>
      <c r="AT153" s="1" t="s">
        <v>6</v>
      </c>
    </row>
    <row r="154" spans="2:46" x14ac:dyDescent="0.2">
      <c r="D154">
        <v>2001</v>
      </c>
      <c r="E154">
        <v>0.11213229999999999</v>
      </c>
      <c r="F154">
        <v>0.22031805000000002</v>
      </c>
      <c r="G154">
        <v>8.0889700000000009E-2</v>
      </c>
      <c r="H154">
        <v>-0.13104259999999995</v>
      </c>
      <c r="I154">
        <v>0.13261339999999999</v>
      </c>
      <c r="J154">
        <v>0.18732359999999998</v>
      </c>
      <c r="N154">
        <v>8.4502950000000021E-2</v>
      </c>
      <c r="P154">
        <v>-2.8350099999999948E-2</v>
      </c>
      <c r="Q154">
        <v>9.7655550000000008E-2</v>
      </c>
      <c r="R154">
        <v>-0.11819284999999999</v>
      </c>
      <c r="S154">
        <v>-0.45467469999999993</v>
      </c>
      <c r="T154">
        <v>-0.31204384999999996</v>
      </c>
      <c r="U154">
        <v>-0.27177275000000001</v>
      </c>
      <c r="V154">
        <v>-2.6678500000000001E-2</v>
      </c>
      <c r="W154">
        <v>9.2005500000000157E-3</v>
      </c>
      <c r="X154">
        <v>-3.7036799999999981E-2</v>
      </c>
      <c r="Y154">
        <v>-0.1323493</v>
      </c>
      <c r="Z154">
        <v>-0.12017439999999999</v>
      </c>
      <c r="AA154">
        <v>6.237334999999998E-2</v>
      </c>
      <c r="AB154">
        <v>0.11201585000000003</v>
      </c>
      <c r="AC154">
        <v>-1.3216949999999977E-2</v>
      </c>
      <c r="AD154">
        <v>-8.4433649999999971E-2</v>
      </c>
      <c r="AF154">
        <v>6.6744800000000007E-2</v>
      </c>
      <c r="AG154">
        <v>9.8023450000000012E-2</v>
      </c>
      <c r="AH154">
        <v>7.0092450000000001E-2</v>
      </c>
      <c r="AI154">
        <v>5.3897149999999998E-2</v>
      </c>
      <c r="AJ154">
        <v>6.8014850000000016E-2</v>
      </c>
      <c r="AK154">
        <v>3.6701500000000019E-2</v>
      </c>
      <c r="AL154">
        <v>0.11735010000000001</v>
      </c>
      <c r="AM154">
        <v>0.10899</v>
      </c>
      <c r="AN154">
        <v>0.127968</v>
      </c>
      <c r="AO154">
        <v>0.21281049999999996</v>
      </c>
      <c r="AP154">
        <v>0.10934820000000001</v>
      </c>
      <c r="AQ154">
        <v>0.27349129999999994</v>
      </c>
      <c r="AR154">
        <v>0.12915750000000001</v>
      </c>
      <c r="AS154">
        <v>0.20398754999999999</v>
      </c>
      <c r="AT154">
        <v>0.19875469999999998</v>
      </c>
    </row>
    <row r="155" spans="2:46" x14ac:dyDescent="0.2">
      <c r="D155">
        <v>2002</v>
      </c>
      <c r="E155">
        <v>0.13291704999999998</v>
      </c>
      <c r="F155">
        <v>0.128805</v>
      </c>
      <c r="G155">
        <v>-5.5732550000000006E-2</v>
      </c>
      <c r="H155">
        <v>-7.0302549999999991E-2</v>
      </c>
      <c r="I155">
        <v>-2.0036699999999991E-2</v>
      </c>
      <c r="J155">
        <v>-5.7995550000000007E-2</v>
      </c>
      <c r="L155">
        <v>0.15532154999999997</v>
      </c>
      <c r="N155">
        <v>2.3459000000000008E-2</v>
      </c>
      <c r="P155">
        <v>4.9613650000000009E-2</v>
      </c>
      <c r="Q155">
        <v>2.9267000000000112E-3</v>
      </c>
      <c r="R155">
        <v>0.110288</v>
      </c>
      <c r="S155">
        <v>-8.383779999999999E-2</v>
      </c>
      <c r="T155">
        <v>-9.7100550000000008E-2</v>
      </c>
      <c r="U155">
        <v>-1.8919650000000024E-2</v>
      </c>
      <c r="V155">
        <v>5.3205050000000004E-2</v>
      </c>
      <c r="W155">
        <v>3.2230499999999981E-3</v>
      </c>
      <c r="X155">
        <v>5.2964000000000136E-3</v>
      </c>
      <c r="Y155">
        <v>8.9470999999999995E-2</v>
      </c>
      <c r="Z155">
        <v>6.1870200000000021E-2</v>
      </c>
      <c r="AA155">
        <v>6.0264850000000016E-2</v>
      </c>
      <c r="AB155">
        <v>0.14474619999999999</v>
      </c>
      <c r="AC155">
        <v>0.16335305</v>
      </c>
      <c r="AD155">
        <v>7.7715899999999991E-2</v>
      </c>
      <c r="AF155">
        <v>9.3773700000000001E-2</v>
      </c>
      <c r="AG155">
        <v>0.12675144999999999</v>
      </c>
      <c r="AH155">
        <v>-2.0946749999999986E-2</v>
      </c>
      <c r="AI155">
        <v>8.0688349999999992E-2</v>
      </c>
      <c r="AJ155">
        <v>5.1978899999999995E-2</v>
      </c>
      <c r="AK155">
        <v>0.16873889999999997</v>
      </c>
      <c r="AL155">
        <v>2.155075E-2</v>
      </c>
      <c r="AM155">
        <v>-3.4041349999999984E-2</v>
      </c>
      <c r="AN155">
        <v>5.6802249999999992E-2</v>
      </c>
      <c r="AO155">
        <v>-2.1206000000000003E-3</v>
      </c>
      <c r="AP155">
        <v>5.9999300000000005E-2</v>
      </c>
      <c r="AQ155">
        <v>0.10542584999999999</v>
      </c>
      <c r="AR155">
        <v>0.25161194999999997</v>
      </c>
      <c r="AS155">
        <v>0.12338104999999999</v>
      </c>
      <c r="AT155">
        <v>0.13718490000000003</v>
      </c>
    </row>
    <row r="156" spans="2:46" x14ac:dyDescent="0.2">
      <c r="D156">
        <v>2003</v>
      </c>
      <c r="E156">
        <v>0.142566</v>
      </c>
      <c r="F156">
        <v>0.39499295000000001</v>
      </c>
      <c r="G156">
        <v>0.14047710000000002</v>
      </c>
      <c r="H156">
        <v>9.9277900000000016E-2</v>
      </c>
      <c r="I156">
        <v>-5.275705E-2</v>
      </c>
      <c r="J156">
        <v>0.16564895000000002</v>
      </c>
      <c r="K156">
        <v>0.15430515</v>
      </c>
      <c r="L156">
        <v>6.4368199999999987E-2</v>
      </c>
      <c r="N156">
        <v>6.6742800000000005E-2</v>
      </c>
      <c r="P156">
        <v>6.4238000000000003E-2</v>
      </c>
      <c r="Q156">
        <v>6.362255E-2</v>
      </c>
      <c r="R156">
        <v>-1.5939099999999998E-2</v>
      </c>
      <c r="S156">
        <v>-1.0119049999999977E-2</v>
      </c>
      <c r="T156">
        <v>-5.6021450000000035E-2</v>
      </c>
      <c r="U156">
        <v>-6.8978700000000004E-2</v>
      </c>
      <c r="V156">
        <v>5.1034500000000094E-3</v>
      </c>
      <c r="W156">
        <v>2.7450700000000001E-2</v>
      </c>
      <c r="X156">
        <v>-1.6180999999999973E-3</v>
      </c>
      <c r="Y156">
        <v>1.4514500000000007E-2</v>
      </c>
      <c r="Z156">
        <v>0.11779889999999998</v>
      </c>
      <c r="AA156">
        <v>7.0999249999999986E-2</v>
      </c>
      <c r="AB156">
        <v>0.11290750000000001</v>
      </c>
      <c r="AC156">
        <v>1.4794549999999997E-2</v>
      </c>
      <c r="AD156">
        <v>-7.0558499999999885E-3</v>
      </c>
      <c r="AF156">
        <v>3.8665600000000008E-2</v>
      </c>
      <c r="AG156">
        <v>3.5232450000000005E-2</v>
      </c>
      <c r="AH156">
        <v>4.8334750000000003E-2</v>
      </c>
      <c r="AI156">
        <v>1.890555E-2</v>
      </c>
      <c r="AJ156">
        <v>5.5319750000000001E-2</v>
      </c>
      <c r="AK156">
        <v>-3.4293299999999999E-2</v>
      </c>
      <c r="AL156">
        <v>5.0408649999999999E-2</v>
      </c>
      <c r="AM156">
        <v>8.573974999999999E-2</v>
      </c>
      <c r="AN156">
        <v>8.2305400000000001E-2</v>
      </c>
      <c r="AO156">
        <v>0.10225474999999999</v>
      </c>
      <c r="AP156">
        <v>-6.1811999999999978E-3</v>
      </c>
      <c r="AQ156">
        <v>7.8856599999999999E-2</v>
      </c>
      <c r="AR156">
        <v>3.7904650000000026E-2</v>
      </c>
      <c r="AS156">
        <v>5.8280350000000022E-2</v>
      </c>
      <c r="AT156">
        <v>-4.3042500000000004E-2</v>
      </c>
    </row>
    <row r="157" spans="2:46" x14ac:dyDescent="0.2">
      <c r="D157">
        <v>2004</v>
      </c>
      <c r="E157">
        <v>0.12027055000000002</v>
      </c>
      <c r="F157">
        <v>1.1931499999999991E-2</v>
      </c>
      <c r="G157">
        <v>0.12623024999999999</v>
      </c>
      <c r="H157">
        <v>0.23046875</v>
      </c>
      <c r="I157">
        <v>0.15800639999999999</v>
      </c>
      <c r="J157">
        <v>6.7615700000000001E-2</v>
      </c>
      <c r="K157">
        <v>4.8347700000000014E-2</v>
      </c>
      <c r="L157">
        <v>0.20193509999999998</v>
      </c>
      <c r="N157">
        <v>0.1196909</v>
      </c>
      <c r="P157">
        <v>0.15346270000000001</v>
      </c>
      <c r="Q157">
        <v>0.10523299999999999</v>
      </c>
      <c r="R157">
        <v>0.1401693</v>
      </c>
      <c r="S157">
        <v>0.15010399999999999</v>
      </c>
      <c r="T157">
        <v>0.14603685000000002</v>
      </c>
      <c r="U157">
        <v>0.13049215</v>
      </c>
      <c r="V157">
        <v>4.7859950000000005E-2</v>
      </c>
      <c r="W157">
        <v>9.1946E-2</v>
      </c>
      <c r="X157">
        <v>0.12856584999999998</v>
      </c>
      <c r="Y157">
        <v>6.8927499999999989E-2</v>
      </c>
      <c r="Z157">
        <v>0.15837575000000001</v>
      </c>
      <c r="AA157">
        <v>0.1137982</v>
      </c>
      <c r="AB157">
        <v>0.25499739999999999</v>
      </c>
      <c r="AC157">
        <v>0.19344604999999998</v>
      </c>
      <c r="AD157">
        <v>5.972885E-2</v>
      </c>
      <c r="AF157">
        <v>9.1466249999999999E-2</v>
      </c>
      <c r="AG157">
        <v>4.5060899999999994E-2</v>
      </c>
      <c r="AH157">
        <v>1.2134150000000017E-2</v>
      </c>
      <c r="AI157">
        <v>2.7426450000000005E-2</v>
      </c>
      <c r="AJ157">
        <v>-1.5221499999999999E-3</v>
      </c>
      <c r="AK157">
        <v>-1.0582550000000003E-2</v>
      </c>
      <c r="AL157">
        <v>1.0581850000000004E-2</v>
      </c>
      <c r="AM157">
        <v>0.11833384999999999</v>
      </c>
      <c r="AN157">
        <v>4.3964149999999994E-2</v>
      </c>
      <c r="AO157">
        <v>0.1059325</v>
      </c>
      <c r="AP157">
        <v>0.10827310000000001</v>
      </c>
      <c r="AQ157">
        <v>0.12922350000000002</v>
      </c>
      <c r="AR157">
        <v>0.11701099999999998</v>
      </c>
      <c r="AS157">
        <v>0.14022994999999999</v>
      </c>
      <c r="AT157">
        <v>0.11297784999999999</v>
      </c>
    </row>
    <row r="158" spans="2:46" x14ac:dyDescent="0.2">
      <c r="D158">
        <v>2005</v>
      </c>
      <c r="E158">
        <v>0.22974345000000002</v>
      </c>
      <c r="F158">
        <v>0.42595309999999992</v>
      </c>
      <c r="G158">
        <v>0.19091539999999999</v>
      </c>
      <c r="H158">
        <v>0.18657289999999999</v>
      </c>
      <c r="I158">
        <v>0.1393509</v>
      </c>
      <c r="J158">
        <v>0.18663364999999998</v>
      </c>
      <c r="K158">
        <v>0.42065334999999998</v>
      </c>
      <c r="L158">
        <v>0.19654629999999998</v>
      </c>
      <c r="M158">
        <v>0.46818134999999994</v>
      </c>
      <c r="N158">
        <v>0.42751689999999998</v>
      </c>
      <c r="O158">
        <v>0.25719359999999997</v>
      </c>
      <c r="P158">
        <v>0.23837079999999994</v>
      </c>
      <c r="Q158">
        <v>0.33275674999999993</v>
      </c>
      <c r="R158">
        <v>0.25991955</v>
      </c>
      <c r="S158">
        <v>0.30043129999999996</v>
      </c>
      <c r="T158">
        <v>0.20349624999999999</v>
      </c>
      <c r="U158">
        <v>0.14257005</v>
      </c>
      <c r="V158">
        <v>0.2421575</v>
      </c>
      <c r="W158">
        <v>9.9603299999999992E-2</v>
      </c>
      <c r="X158">
        <v>0.23773104999999997</v>
      </c>
      <c r="Y158">
        <v>0.25672430000000002</v>
      </c>
      <c r="Z158">
        <v>0.16419054999999999</v>
      </c>
      <c r="AA158">
        <v>0.19215734999999998</v>
      </c>
      <c r="AB158">
        <v>0.23145979999999997</v>
      </c>
      <c r="AC158">
        <v>0.21905859999999999</v>
      </c>
      <c r="AD158">
        <v>0.25453044999999996</v>
      </c>
      <c r="AF158">
        <v>0.12048325000000001</v>
      </c>
      <c r="AG158">
        <v>0.16377550000000002</v>
      </c>
      <c r="AH158">
        <v>0.26299479999999997</v>
      </c>
      <c r="AI158">
        <v>0.23504619999999998</v>
      </c>
      <c r="AJ158">
        <v>0.25804644999999998</v>
      </c>
      <c r="AK158">
        <v>0.26056999999999997</v>
      </c>
      <c r="AL158">
        <v>0.14265169999999999</v>
      </c>
      <c r="AM158">
        <v>0.21416070000000001</v>
      </c>
      <c r="AN158">
        <v>0.22571194999999999</v>
      </c>
      <c r="AO158">
        <v>0.21347544999999998</v>
      </c>
      <c r="AP158">
        <v>1.7139300000000017E-2</v>
      </c>
      <c r="AQ158">
        <v>1.0041311999999998</v>
      </c>
      <c r="AR158">
        <v>0.43163039999999997</v>
      </c>
      <c r="AS158">
        <v>0.30747509999999995</v>
      </c>
      <c r="AT158">
        <v>9.807805E-2</v>
      </c>
    </row>
    <row r="159" spans="2:46" x14ac:dyDescent="0.2">
      <c r="D159">
        <v>2006</v>
      </c>
      <c r="E159">
        <v>0.15744864999999997</v>
      </c>
      <c r="F159">
        <v>-4.1035249999999961E-2</v>
      </c>
      <c r="G159">
        <v>0.33709920000000004</v>
      </c>
      <c r="H159">
        <v>0.18472715000000003</v>
      </c>
      <c r="I159">
        <v>0.26543355000000002</v>
      </c>
      <c r="J159">
        <v>0.19112230000000002</v>
      </c>
      <c r="K159">
        <v>0.42763745000000003</v>
      </c>
      <c r="L159">
        <v>0.1239664</v>
      </c>
      <c r="M159">
        <v>0.19880919999999999</v>
      </c>
      <c r="N159">
        <v>7.4800950000000033E-2</v>
      </c>
      <c r="O159">
        <v>0.28570085000000001</v>
      </c>
      <c r="P159">
        <v>0.19068655000000004</v>
      </c>
      <c r="Q159">
        <v>0.18440329999999996</v>
      </c>
      <c r="R159">
        <v>0.22334364999999998</v>
      </c>
      <c r="S159">
        <v>0.2066576</v>
      </c>
      <c r="T159">
        <v>0.17400145</v>
      </c>
      <c r="U159">
        <v>0.30313055</v>
      </c>
      <c r="V159">
        <v>0.21950390000000003</v>
      </c>
      <c r="W159">
        <v>0.14152894999999999</v>
      </c>
      <c r="X159">
        <v>0.13750605000000002</v>
      </c>
      <c r="Y159">
        <v>0.401644</v>
      </c>
      <c r="Z159">
        <v>0.11914669999999998</v>
      </c>
      <c r="AA159">
        <v>0.14508895000000002</v>
      </c>
      <c r="AB159">
        <v>0.23194545</v>
      </c>
      <c r="AC159">
        <v>0.23788699999999996</v>
      </c>
      <c r="AD159">
        <v>0.31489130000000004</v>
      </c>
      <c r="AE159">
        <v>0.16198549999999998</v>
      </c>
      <c r="AF159">
        <v>0.20758230000000003</v>
      </c>
      <c r="AG159">
        <v>0.23024984999999998</v>
      </c>
      <c r="AH159">
        <v>0.20803644999999998</v>
      </c>
      <c r="AI159">
        <v>0.29496754999999997</v>
      </c>
      <c r="AJ159">
        <v>0.1994688</v>
      </c>
      <c r="AK159">
        <v>0.16255699999999995</v>
      </c>
      <c r="AL159">
        <v>0.18964750000000002</v>
      </c>
      <c r="AM159">
        <v>0.20517594999999997</v>
      </c>
      <c r="AN159">
        <v>0.17362145000000001</v>
      </c>
      <c r="AO159">
        <v>9.7760200000000005E-2</v>
      </c>
      <c r="AP159">
        <v>0.31746184999999999</v>
      </c>
      <c r="AQ159">
        <v>-7.9306250000000023E-2</v>
      </c>
      <c r="AR159">
        <v>9.9446100000000037E-2</v>
      </c>
      <c r="AS159">
        <v>-6.6143499999999633E-3</v>
      </c>
      <c r="AT159">
        <v>0.20919254999999998</v>
      </c>
    </row>
    <row r="160" spans="2:46" x14ac:dyDescent="0.2">
      <c r="D160">
        <v>2007</v>
      </c>
      <c r="E160">
        <v>0.2286609</v>
      </c>
      <c r="F160">
        <v>1.3761000000000016E-2</v>
      </c>
      <c r="G160">
        <v>0.23076494999999991</v>
      </c>
      <c r="H160">
        <v>0.22992010000000002</v>
      </c>
      <c r="I160">
        <v>0.29647784999999993</v>
      </c>
      <c r="J160">
        <v>0.15142955</v>
      </c>
      <c r="K160">
        <v>-0.13936669999999995</v>
      </c>
      <c r="L160">
        <v>0.23260844999999999</v>
      </c>
      <c r="M160">
        <v>6.1924699999999999E-2</v>
      </c>
      <c r="N160">
        <v>7.3318649999999985E-2</v>
      </c>
      <c r="O160">
        <v>2.4425500000000364E-3</v>
      </c>
      <c r="P160">
        <v>0.26642234999999997</v>
      </c>
      <c r="Q160">
        <v>0.21861420000000004</v>
      </c>
      <c r="R160">
        <v>8.234604999999999E-2</v>
      </c>
      <c r="S160">
        <v>0.20345375000000002</v>
      </c>
      <c r="T160">
        <v>0.19190525</v>
      </c>
      <c r="U160">
        <v>1.2343700000000013E-2</v>
      </c>
      <c r="V160">
        <v>3.7848500000000021E-2</v>
      </c>
      <c r="W160">
        <v>0.19570124999999999</v>
      </c>
      <c r="X160">
        <v>0.15276514999999996</v>
      </c>
      <c r="Y160">
        <v>-1.390909999999998E-2</v>
      </c>
      <c r="Z160">
        <v>0.20161214999999999</v>
      </c>
      <c r="AA160">
        <v>4.627025000000002E-2</v>
      </c>
      <c r="AB160">
        <v>-5.9033450000000001E-2</v>
      </c>
      <c r="AC160">
        <v>3.1421700000000025E-2</v>
      </c>
      <c r="AD160">
        <v>2.2213799999999999E-2</v>
      </c>
      <c r="AE160">
        <v>0.57789694999999996</v>
      </c>
      <c r="AF160">
        <v>0.11818849999999997</v>
      </c>
      <c r="AG160">
        <v>6.4365050000000007E-2</v>
      </c>
      <c r="AH160">
        <v>0.10307670000000001</v>
      </c>
      <c r="AI160">
        <v>-6.0356149999999983E-2</v>
      </c>
      <c r="AJ160">
        <v>6.4841349999999992E-2</v>
      </c>
      <c r="AK160">
        <v>0.11417445000000001</v>
      </c>
      <c r="AL160">
        <v>6.6332100000000005E-2</v>
      </c>
      <c r="AM160">
        <v>4.943050000000003E-2</v>
      </c>
      <c r="AN160">
        <v>4.6820849999999983E-2</v>
      </c>
      <c r="AO160">
        <v>3.469064999999999E-2</v>
      </c>
      <c r="AP160">
        <v>3.6558750000000008E-2</v>
      </c>
      <c r="AQ160">
        <v>-0.24976264999999997</v>
      </c>
      <c r="AR160">
        <v>-0.23309534999999998</v>
      </c>
      <c r="AS160">
        <v>-0.24068700000000001</v>
      </c>
      <c r="AT160">
        <v>0.11046980000000001</v>
      </c>
    </row>
    <row r="161" spans="4:46" x14ac:dyDescent="0.2">
      <c r="D161">
        <v>2008</v>
      </c>
      <c r="E161">
        <v>-0.27222159999999995</v>
      </c>
      <c r="F161">
        <v>-0.10298174999999998</v>
      </c>
      <c r="G161">
        <v>-0.55607924999999991</v>
      </c>
      <c r="H161">
        <v>-0.47138004999999988</v>
      </c>
      <c r="I161">
        <v>-0.34576399999999996</v>
      </c>
      <c r="J161">
        <v>-0.45892504999999995</v>
      </c>
      <c r="K161">
        <v>-0.31332769999999999</v>
      </c>
      <c r="L161">
        <v>-0.51708429999999983</v>
      </c>
      <c r="M161">
        <v>-0.52969685000000011</v>
      </c>
      <c r="N161">
        <v>-0.34025554999999996</v>
      </c>
      <c r="O161">
        <v>-0.14300089999999999</v>
      </c>
      <c r="P161">
        <v>-0.36664284999999996</v>
      </c>
      <c r="Q161">
        <v>-0.37363139999999995</v>
      </c>
      <c r="R161">
        <v>-0.30755669999999996</v>
      </c>
      <c r="S161">
        <v>-0.38853569999999998</v>
      </c>
      <c r="T161">
        <v>-0.29994459999999995</v>
      </c>
      <c r="U161">
        <v>-0.20497245</v>
      </c>
      <c r="V161">
        <v>-0.22778255</v>
      </c>
      <c r="W161">
        <v>-0.19718114999999997</v>
      </c>
      <c r="X161">
        <v>-0.27515655</v>
      </c>
      <c r="Y161">
        <v>-0.18809114999999996</v>
      </c>
      <c r="Z161">
        <v>-0.22756599999999996</v>
      </c>
      <c r="AA161">
        <v>-0.1891448</v>
      </c>
      <c r="AB161">
        <v>-0.27135244999999997</v>
      </c>
      <c r="AC161">
        <v>-0.31106879999999998</v>
      </c>
      <c r="AD161">
        <v>-0.25220285000000003</v>
      </c>
      <c r="AE161">
        <v>-0.99885824999999995</v>
      </c>
      <c r="AF161">
        <v>-4.6441999999999942E-3</v>
      </c>
      <c r="AG161">
        <v>-6.4674549999999997E-2</v>
      </c>
      <c r="AH161">
        <v>-0.13376889999999997</v>
      </c>
      <c r="AI161">
        <v>-5.2701849999999988E-2</v>
      </c>
      <c r="AJ161">
        <v>4.1335499999999928E-3</v>
      </c>
      <c r="AK161">
        <v>-0.15703694999999995</v>
      </c>
      <c r="AL161">
        <v>-0.10204089999999996</v>
      </c>
      <c r="AM161">
        <v>-2.353389999999999E-2</v>
      </c>
      <c r="AN161">
        <v>-2.5793449999999996E-2</v>
      </c>
      <c r="AO161">
        <v>3.3901000000000014E-2</v>
      </c>
      <c r="AP161">
        <v>-5.3578250000000008E-2</v>
      </c>
      <c r="AQ161">
        <v>-0.26308969999999993</v>
      </c>
      <c r="AR161">
        <v>-0.12463114999999998</v>
      </c>
      <c r="AS161">
        <v>8.9576900000000015E-2</v>
      </c>
      <c r="AT161">
        <v>2.7440099999999985E-2</v>
      </c>
    </row>
    <row r="162" spans="4:46" x14ac:dyDescent="0.2">
      <c r="D162">
        <v>2009</v>
      </c>
      <c r="E162">
        <v>0.11226105</v>
      </c>
      <c r="F162">
        <v>0.15682914999999997</v>
      </c>
      <c r="G162">
        <v>0.15138525</v>
      </c>
      <c r="H162">
        <v>0.22332645000000004</v>
      </c>
      <c r="I162">
        <v>0.10965040000000001</v>
      </c>
      <c r="J162">
        <v>0.23696434999999999</v>
      </c>
      <c r="K162">
        <v>0.27482229999999996</v>
      </c>
      <c r="L162">
        <v>0.28488079999999993</v>
      </c>
      <c r="M162">
        <v>0.26188610000000001</v>
      </c>
      <c r="N162">
        <v>0.23597129999999997</v>
      </c>
      <c r="O162">
        <v>0.15104114999999999</v>
      </c>
      <c r="P162">
        <v>0.20784529999999998</v>
      </c>
      <c r="Q162">
        <v>6.3498949999999998E-2</v>
      </c>
      <c r="R162">
        <v>8.6669950000000023E-2</v>
      </c>
      <c r="S162">
        <v>4.9354499999999663E-3</v>
      </c>
      <c r="T162">
        <v>1.4252350000000011E-2</v>
      </c>
      <c r="U162">
        <v>3.593375E-2</v>
      </c>
      <c r="V162">
        <v>0.10725214999999999</v>
      </c>
      <c r="W162">
        <v>8.6362149999999999E-2</v>
      </c>
      <c r="X162">
        <v>0.13420555000000001</v>
      </c>
      <c r="Y162">
        <v>-7.461200000000015E-3</v>
      </c>
      <c r="Z162">
        <v>0.33417665000000002</v>
      </c>
      <c r="AA162">
        <v>0.30960579999999999</v>
      </c>
      <c r="AB162">
        <v>0.50197135000000004</v>
      </c>
      <c r="AC162">
        <v>0.33456574999999994</v>
      </c>
      <c r="AD162">
        <v>5.9527750000000004E-2</v>
      </c>
      <c r="AE162">
        <v>2.0297200000000005E-2</v>
      </c>
      <c r="AF162">
        <v>6.4535149999999999E-2</v>
      </c>
      <c r="AG162">
        <v>5.7113200000000003E-2</v>
      </c>
      <c r="AH162">
        <v>3.2225200000000009E-2</v>
      </c>
      <c r="AI162">
        <v>7.5218499999999994E-2</v>
      </c>
      <c r="AJ162">
        <v>-1.2676299999999981E-2</v>
      </c>
      <c r="AK162">
        <v>0.10190194999999999</v>
      </c>
      <c r="AL162">
        <v>2.0461850000000018E-2</v>
      </c>
      <c r="AM162">
        <v>-3.4496700000000005E-2</v>
      </c>
      <c r="AN162">
        <v>6.5241549999999995E-2</v>
      </c>
      <c r="AO162">
        <v>0.12529660000000001</v>
      </c>
      <c r="AP162">
        <v>-3.5270000000000162E-3</v>
      </c>
      <c r="AQ162">
        <v>2.2232849999999974E-2</v>
      </c>
      <c r="AR162">
        <v>0.1057413</v>
      </c>
      <c r="AS162">
        <v>7.8592500000000051E-3</v>
      </c>
      <c r="AT162">
        <v>-4.8331699999999984E-2</v>
      </c>
    </row>
    <row r="163" spans="4:46" x14ac:dyDescent="0.2">
      <c r="D163">
        <v>2010</v>
      </c>
      <c r="E163">
        <v>9.5802999999999999E-2</v>
      </c>
      <c r="F163">
        <v>0.18405089999999996</v>
      </c>
      <c r="G163">
        <v>0.2367359</v>
      </c>
      <c r="H163">
        <v>0.20532299999999998</v>
      </c>
      <c r="I163">
        <v>9.9837049999999997E-2</v>
      </c>
      <c r="J163">
        <v>0.15145144999999999</v>
      </c>
      <c r="K163">
        <v>8.2096000000000002E-2</v>
      </c>
      <c r="L163">
        <v>5.7613400000000002E-2</v>
      </c>
      <c r="M163">
        <v>0.23693419999999998</v>
      </c>
      <c r="N163">
        <v>0.11576144999999999</v>
      </c>
      <c r="O163">
        <v>0.14604600000000001</v>
      </c>
      <c r="P163">
        <v>0.11547489999999999</v>
      </c>
      <c r="Q163">
        <v>0.22494324999999998</v>
      </c>
      <c r="R163">
        <v>0.17709039999999998</v>
      </c>
      <c r="S163">
        <v>0.37001699999999998</v>
      </c>
      <c r="T163">
        <v>0.26097730000000002</v>
      </c>
      <c r="U163">
        <v>0.16783904999999999</v>
      </c>
      <c r="V163">
        <v>0.23795429999999998</v>
      </c>
      <c r="W163">
        <v>0.24143930000000002</v>
      </c>
      <c r="X163">
        <v>0.25908694999999998</v>
      </c>
      <c r="Y163">
        <v>0.11183495</v>
      </c>
      <c r="Z163">
        <v>6.4797899999999978E-2</v>
      </c>
      <c r="AA163">
        <v>6.3121750000000004E-2</v>
      </c>
      <c r="AB163">
        <v>-7.6307449999999999E-2</v>
      </c>
      <c r="AC163">
        <v>9.4195500000000015E-2</v>
      </c>
      <c r="AD163">
        <v>0.32150699999999999</v>
      </c>
      <c r="AE163">
        <v>0.55364184999999999</v>
      </c>
      <c r="AF163">
        <v>1.1493950000000003E-2</v>
      </c>
      <c r="AG163">
        <v>9.9444349999999987E-2</v>
      </c>
      <c r="AH163">
        <v>0.1256372</v>
      </c>
      <c r="AI163">
        <v>0.1225899</v>
      </c>
      <c r="AJ163">
        <v>0.12950159999999999</v>
      </c>
      <c r="AK163">
        <v>7.2055900000000006E-2</v>
      </c>
      <c r="AL163">
        <v>7.0312849999999982E-2</v>
      </c>
      <c r="AM163">
        <v>8.0091599999999999E-2</v>
      </c>
      <c r="AN163">
        <v>6.9866049999999999E-2</v>
      </c>
      <c r="AO163">
        <v>-1.7071099999999992E-2</v>
      </c>
      <c r="AP163">
        <v>8.7959499999999996E-2</v>
      </c>
      <c r="AQ163">
        <v>0.10424715000000001</v>
      </c>
      <c r="AR163">
        <v>7.6347799999999993E-2</v>
      </c>
      <c r="AS163">
        <v>4.8724200000000002E-2</v>
      </c>
      <c r="AT163">
        <v>8.456785E-2</v>
      </c>
    </row>
    <row r="164" spans="4:46" x14ac:dyDescent="0.2">
      <c r="D164">
        <v>2011</v>
      </c>
      <c r="E164">
        <v>5.2254200000000008E-2</v>
      </c>
      <c r="F164">
        <v>-1.6682749999999996E-2</v>
      </c>
      <c r="G164">
        <v>0.15337809999999999</v>
      </c>
      <c r="H164">
        <v>5.8407650000000019E-2</v>
      </c>
      <c r="I164">
        <v>6.9209149999999997E-2</v>
      </c>
      <c r="J164">
        <v>0.1171962</v>
      </c>
      <c r="K164">
        <v>6.5933049999999993E-2</v>
      </c>
      <c r="L164">
        <v>0.13899755</v>
      </c>
      <c r="M164">
        <v>7.7778900000000012E-2</v>
      </c>
      <c r="N164">
        <v>3.5316750000000008E-2</v>
      </c>
      <c r="O164">
        <v>-6.316819999999998E-2</v>
      </c>
      <c r="P164">
        <v>4.4657950000000002E-2</v>
      </c>
      <c r="Q164">
        <v>0.14483259999999998</v>
      </c>
      <c r="R164">
        <v>0.11449165</v>
      </c>
      <c r="S164">
        <v>0.10298559999999998</v>
      </c>
      <c r="T164">
        <v>0.1236486</v>
      </c>
      <c r="U164">
        <v>6.7089200000000002E-2</v>
      </c>
      <c r="V164">
        <v>0.11515229999999999</v>
      </c>
      <c r="W164">
        <v>8.8438000000000058E-3</v>
      </c>
      <c r="X164">
        <v>3.8797699999999977E-2</v>
      </c>
      <c r="Y164">
        <v>0.17322715</v>
      </c>
      <c r="Z164">
        <v>-1.110814999999999E-2</v>
      </c>
      <c r="AA164">
        <v>0.11983719999999998</v>
      </c>
      <c r="AB164">
        <v>4.5893199999999988E-2</v>
      </c>
      <c r="AC164">
        <v>3.5925749999999999E-2</v>
      </c>
      <c r="AD164">
        <v>2.1197050000000009E-2</v>
      </c>
      <c r="AE164">
        <v>-0.17773295</v>
      </c>
      <c r="AF164">
        <v>8.866969999999999E-2</v>
      </c>
      <c r="AG164">
        <v>6.2773650000000014E-2</v>
      </c>
      <c r="AH164">
        <v>9.7239549999999994E-2</v>
      </c>
      <c r="AI164">
        <v>1.1385400000000004E-2</v>
      </c>
      <c r="AJ164">
        <v>2.4392250000000001E-2</v>
      </c>
      <c r="AK164">
        <v>-2.9187449999999983E-2</v>
      </c>
      <c r="AL164">
        <v>3.2992949999999993E-2</v>
      </c>
      <c r="AM164">
        <v>-3.0694999999999958E-3</v>
      </c>
      <c r="AN164">
        <v>2.7631449999999998E-2</v>
      </c>
      <c r="AO164">
        <v>7.5470949999999981E-2</v>
      </c>
      <c r="AP164">
        <v>4.4422000000000017E-2</v>
      </c>
      <c r="AQ164">
        <v>7.4473000000000004E-3</v>
      </c>
      <c r="AR164">
        <v>-2.6557200000000003E-2</v>
      </c>
      <c r="AS164">
        <v>2.6367750000000002E-2</v>
      </c>
      <c r="AT164">
        <v>0.1150813</v>
      </c>
    </row>
    <row r="165" spans="4:46" x14ac:dyDescent="0.2">
      <c r="D165">
        <v>2012</v>
      </c>
      <c r="E165">
        <v>1.2238400000000003E-2</v>
      </c>
      <c r="F165">
        <v>2.777000000000001E-2</v>
      </c>
      <c r="G165">
        <v>-3.0253399999999993E-2</v>
      </c>
      <c r="H165">
        <v>4.8788150000000002E-2</v>
      </c>
      <c r="I165">
        <v>-1.103349999999996E-3</v>
      </c>
      <c r="J165">
        <v>-5.0661799999999979E-2</v>
      </c>
      <c r="K165">
        <v>2.8909850000000001E-2</v>
      </c>
      <c r="L165">
        <v>4.5547999999999998E-2</v>
      </c>
      <c r="M165">
        <v>8.5153649999999997E-2</v>
      </c>
      <c r="N165">
        <v>-2.640625000000002E-2</v>
      </c>
      <c r="O165">
        <v>5.4934399999999987E-2</v>
      </c>
      <c r="P165">
        <v>1.6051549999999991E-2</v>
      </c>
      <c r="Q165">
        <v>-2.0974849999999975E-2</v>
      </c>
      <c r="R165">
        <v>5.1610000000000059E-3</v>
      </c>
      <c r="S165">
        <v>8.1601500000000118E-3</v>
      </c>
      <c r="T165">
        <v>2.4589999999998641E-4</v>
      </c>
      <c r="U165">
        <v>2.7151600000000001E-2</v>
      </c>
      <c r="V165">
        <v>4.8836000000000226E-3</v>
      </c>
      <c r="W165">
        <v>-1.8579849999999988E-2</v>
      </c>
      <c r="X165">
        <v>-5.1063250000000004E-2</v>
      </c>
      <c r="Y165">
        <v>-2.1882699999999991E-2</v>
      </c>
      <c r="Z165">
        <v>3.2212850000000001E-2</v>
      </c>
      <c r="AA165">
        <v>8.942550000000004E-3</v>
      </c>
      <c r="AB165">
        <v>5.8576449999999995E-2</v>
      </c>
      <c r="AC165">
        <v>7.9042400000000013E-2</v>
      </c>
      <c r="AD165">
        <v>1.9701350000000013E-2</v>
      </c>
      <c r="AE165">
        <v>-0.10330959999999999</v>
      </c>
      <c r="AF165">
        <v>4.9967049999999999E-2</v>
      </c>
      <c r="AG165">
        <v>-4.6026600000000008E-2</v>
      </c>
      <c r="AH165">
        <v>1.7089300000000012E-2</v>
      </c>
      <c r="AI165">
        <v>9.4962500000000005E-2</v>
      </c>
      <c r="AJ165">
        <v>3.2819350000000004E-2</v>
      </c>
      <c r="AK165">
        <v>6.228779999999999E-2</v>
      </c>
      <c r="AL165">
        <v>-8.0879399999999962E-2</v>
      </c>
      <c r="AM165">
        <v>-6.2920399999999987E-2</v>
      </c>
      <c r="AN165">
        <v>-6.173204999999999E-2</v>
      </c>
      <c r="AO165">
        <v>-2.6321999999999977E-2</v>
      </c>
      <c r="AP165">
        <v>-4.0108849999999988E-2</v>
      </c>
      <c r="AQ165">
        <v>0.1423838</v>
      </c>
      <c r="AR165">
        <v>0.10813619999999999</v>
      </c>
      <c r="AS165">
        <v>7.5259400000000004E-2</v>
      </c>
      <c r="AT165">
        <v>1.0431349999999999E-2</v>
      </c>
    </row>
    <row r="167" spans="4:46" x14ac:dyDescent="0.2">
      <c r="D167" s="1" t="s">
        <v>14</v>
      </c>
      <c r="E167" s="1">
        <f t="shared" ref="E167:J167" si="37">AVERAGE(E154:E165)</f>
        <v>9.3672829166666652E-2</v>
      </c>
      <c r="F167" s="1">
        <f t="shared" si="37"/>
        <v>0.11697599166666665</v>
      </c>
      <c r="G167" s="1">
        <f t="shared" si="37"/>
        <v>8.3817554166666683E-2</v>
      </c>
      <c r="H167" s="1">
        <f t="shared" si="37"/>
        <v>6.61739041666667E-2</v>
      </c>
      <c r="I167" s="1">
        <f t="shared" si="37"/>
        <v>7.0909800000000009E-2</v>
      </c>
      <c r="J167" s="1">
        <f t="shared" si="37"/>
        <v>7.3983612500000004E-2</v>
      </c>
      <c r="K167" s="1">
        <f>AVERAGE(K155:K165)</f>
        <v>0.105001045</v>
      </c>
      <c r="L167" s="1">
        <f>AVERAGE(L155:L165)</f>
        <v>8.9518313636363644E-2</v>
      </c>
      <c r="M167" s="1">
        <f>AVERAGE(M157:M165)</f>
        <v>0.10762140624999998</v>
      </c>
      <c r="N167" s="1">
        <f>AVERAGE(N154:N165)</f>
        <v>7.4201654166666686E-2</v>
      </c>
      <c r="O167" s="1">
        <f>AVERAGE(O157:O165)</f>
        <v>8.6398681249999984E-2</v>
      </c>
      <c r="P167" s="1">
        <f t="shared" ref="P167:AT167" si="38">AVERAGE(P154:P165)</f>
        <v>7.9319233333333336E-2</v>
      </c>
      <c r="Q167" s="1">
        <f t="shared" si="38"/>
        <v>8.6990049999999985E-2</v>
      </c>
      <c r="R167" s="1">
        <f t="shared" si="38"/>
        <v>6.3149241666666675E-2</v>
      </c>
      <c r="S167" s="1">
        <f t="shared" si="38"/>
        <v>3.4131466666666666E-2</v>
      </c>
      <c r="T167" s="1">
        <f t="shared" si="38"/>
        <v>2.9121125000000001E-2</v>
      </c>
      <c r="U167" s="1">
        <f t="shared" si="38"/>
        <v>2.6825541666666664E-2</v>
      </c>
      <c r="V167" s="1">
        <f t="shared" si="38"/>
        <v>6.803830416666666E-2</v>
      </c>
      <c r="W167" s="1">
        <f t="shared" si="38"/>
        <v>5.746150416666667E-2</v>
      </c>
      <c r="X167" s="1">
        <f t="shared" si="38"/>
        <v>6.075666666666666E-2</v>
      </c>
      <c r="Y167" s="1">
        <f t="shared" si="38"/>
        <v>6.2720829166666672E-2</v>
      </c>
      <c r="Z167" s="1">
        <f t="shared" si="38"/>
        <v>7.4611091666666657E-2</v>
      </c>
      <c r="AA167" s="1">
        <f t="shared" si="38"/>
        <v>8.3609558333333334E-2</v>
      </c>
      <c r="AB167" s="1">
        <f t="shared" si="38"/>
        <v>0.10731832083333333</v>
      </c>
      <c r="AC167" s="1">
        <f t="shared" si="38"/>
        <v>8.9950383333333328E-2</v>
      </c>
      <c r="AD167" s="1">
        <f t="shared" si="38"/>
        <v>6.7276758333333339E-2</v>
      </c>
      <c r="AE167" s="1">
        <f t="shared" si="38"/>
        <v>4.8458142857142911E-3</v>
      </c>
      <c r="AF167" s="1">
        <f t="shared" si="38"/>
        <v>7.8910504166666659E-2</v>
      </c>
      <c r="AG167" s="1">
        <f t="shared" si="38"/>
        <v>7.2674058333333333E-2</v>
      </c>
      <c r="AH167" s="1">
        <f t="shared" si="38"/>
        <v>6.8512074999999992E-2</v>
      </c>
      <c r="AI167" s="1">
        <f t="shared" si="38"/>
        <v>7.5169129166666682E-2</v>
      </c>
      <c r="AJ167" s="1">
        <f t="shared" si="38"/>
        <v>7.2859866666666676E-2</v>
      </c>
      <c r="AK167" s="1">
        <f t="shared" si="38"/>
        <v>6.2323937500000003E-2</v>
      </c>
      <c r="AL167" s="1">
        <f t="shared" si="38"/>
        <v>4.4947500000000008E-2</v>
      </c>
      <c r="AM167" s="1">
        <f t="shared" si="38"/>
        <v>5.8655041666666678E-2</v>
      </c>
      <c r="AN167" s="1">
        <f t="shared" si="38"/>
        <v>6.9367300000000007E-2</v>
      </c>
      <c r="AO167" s="1">
        <f t="shared" si="38"/>
        <v>7.9673241666666658E-2</v>
      </c>
      <c r="AP167" s="1">
        <f t="shared" si="38"/>
        <v>5.6480558333333319E-2</v>
      </c>
      <c r="AQ167" s="1">
        <f t="shared" si="38"/>
        <v>0.10627341249999996</v>
      </c>
      <c r="AR167" s="1">
        <f t="shared" si="38"/>
        <v>8.1058600000000008E-2</v>
      </c>
      <c r="AS167" s="1">
        <f t="shared" si="38"/>
        <v>6.9486679166666662E-2</v>
      </c>
      <c r="AT167" s="1">
        <f t="shared" si="38"/>
        <v>8.440035416666665E-2</v>
      </c>
    </row>
    <row r="168" spans="4:46" x14ac:dyDescent="0.2">
      <c r="D168" s="1" t="s">
        <v>15</v>
      </c>
      <c r="E168" s="1">
        <f t="shared" ref="E168:J168" si="39">VAR(E154:E165)</f>
        <v>1.7123550205149295E-2</v>
      </c>
      <c r="F168" s="1">
        <f t="shared" si="39"/>
        <v>2.8229646830025826E-2</v>
      </c>
      <c r="G168" s="1">
        <f t="shared" si="39"/>
        <v>5.2452291705607917E-2</v>
      </c>
      <c r="H168" s="1">
        <f t="shared" si="39"/>
        <v>4.3123516021401555E-2</v>
      </c>
      <c r="I168" s="1">
        <f t="shared" si="39"/>
        <v>2.8136907979134092E-2</v>
      </c>
      <c r="J168" s="1">
        <f t="shared" si="39"/>
        <v>3.6825122598979604E-2</v>
      </c>
      <c r="K168" s="1">
        <f>VAR(K155:K165)</f>
        <v>5.3418415040934683E-2</v>
      </c>
      <c r="L168" s="1">
        <f>VAR(L155:L165)</f>
        <v>4.6224931440711527E-2</v>
      </c>
      <c r="M168" s="1">
        <f>VAR(M157:M165)</f>
        <v>8.4070886441862475E-2</v>
      </c>
      <c r="N168" s="1">
        <f>VAR(N154:N165)</f>
        <v>3.0994912419188378E-2</v>
      </c>
      <c r="O168" s="1">
        <f>VAR(O157:O165)</f>
        <v>2.2808823279000669E-2</v>
      </c>
      <c r="P168" s="1">
        <f t="shared" ref="P168:AT168" si="40">VAR(P154:P165)</f>
        <v>2.8438184249951048E-2</v>
      </c>
      <c r="Q168" s="1">
        <f t="shared" si="40"/>
        <v>3.1093817413105906E-2</v>
      </c>
      <c r="R168" s="1">
        <f t="shared" si="40"/>
        <v>2.4454616146220375E-2</v>
      </c>
      <c r="S168" s="1">
        <f t="shared" si="40"/>
        <v>6.3212844577100594E-2</v>
      </c>
      <c r="T168" s="1">
        <f t="shared" si="40"/>
        <v>3.6651954568493864E-2</v>
      </c>
      <c r="U168" s="1">
        <f t="shared" si="40"/>
        <v>2.5131736341603563E-2</v>
      </c>
      <c r="V168" s="1">
        <f t="shared" si="40"/>
        <v>1.7441581817065663E-2</v>
      </c>
      <c r="W168" s="1">
        <f t="shared" si="40"/>
        <v>1.2998743533854299E-2</v>
      </c>
      <c r="X168" s="1">
        <f t="shared" si="40"/>
        <v>2.1577934566162423E-2</v>
      </c>
      <c r="Y168" s="1">
        <f t="shared" si="40"/>
        <v>2.6283861400247022E-2</v>
      </c>
      <c r="Z168" s="1">
        <f t="shared" si="40"/>
        <v>2.1913596660124011E-2</v>
      </c>
      <c r="AA168" s="1">
        <f t="shared" si="40"/>
        <v>1.379995311067992E-2</v>
      </c>
      <c r="AB168" s="1">
        <f t="shared" si="40"/>
        <v>3.8262637033604753E-2</v>
      </c>
      <c r="AC168" s="1">
        <f t="shared" si="40"/>
        <v>2.7098155682870148E-2</v>
      </c>
      <c r="AD168" s="1">
        <f t="shared" si="40"/>
        <v>2.7114722709601743E-2</v>
      </c>
      <c r="AE168" s="1">
        <f t="shared" si="40"/>
        <v>0.28449179442951639</v>
      </c>
      <c r="AF168" s="1">
        <f t="shared" si="40"/>
        <v>3.149063620251118E-3</v>
      </c>
      <c r="AG168" s="1">
        <f t="shared" si="40"/>
        <v>6.6310229382453758E-3</v>
      </c>
      <c r="AH168" s="1">
        <f t="shared" si="40"/>
        <v>1.0822131666363406E-2</v>
      </c>
      <c r="AI168" s="1">
        <f t="shared" si="40"/>
        <v>1.1020627128682478E-2</v>
      </c>
      <c r="AJ168" s="1">
        <f t="shared" si="40"/>
        <v>6.8989454103096917E-3</v>
      </c>
      <c r="AK168" s="1">
        <f t="shared" si="40"/>
        <v>1.2438382571896866E-2</v>
      </c>
      <c r="AL168" s="1">
        <f t="shared" si="40"/>
        <v>6.9787023701622704E-3</v>
      </c>
      <c r="AM168" s="1">
        <f t="shared" si="40"/>
        <v>8.6944683064453746E-3</v>
      </c>
      <c r="AN168" s="1">
        <f t="shared" si="40"/>
        <v>6.2024833107095423E-3</v>
      </c>
      <c r="AO168" s="1">
        <f t="shared" si="40"/>
        <v>6.4234131741962861E-3</v>
      </c>
      <c r="AP168" s="1">
        <f t="shared" si="40"/>
        <v>9.6047158919226536E-3</v>
      </c>
      <c r="AQ168" s="1">
        <f t="shared" si="40"/>
        <v>0.10465069229568819</v>
      </c>
      <c r="AR168" s="1">
        <f t="shared" si="40"/>
        <v>2.834020333257091E-2</v>
      </c>
      <c r="AS168" s="1">
        <f t="shared" si="40"/>
        <v>1.7389822716460203E-2</v>
      </c>
      <c r="AT168" s="1">
        <f t="shared" si="40"/>
        <v>6.9669361248952087E-3</v>
      </c>
    </row>
    <row r="169" spans="4:46" x14ac:dyDescent="0.2">
      <c r="D169" s="1" t="s">
        <v>16</v>
      </c>
      <c r="E169" s="1">
        <f>STDEV(E154:E165)</f>
        <v>0.13085698378439453</v>
      </c>
      <c r="F169" s="1">
        <f t="shared" ref="F169:AT169" si="41">STDEV(F154:F165)</f>
        <v>0.16801680520122333</v>
      </c>
      <c r="G169" s="1">
        <f t="shared" si="41"/>
        <v>0.22902465305204137</v>
      </c>
      <c r="H169" s="1">
        <f t="shared" si="41"/>
        <v>0.20766202354162291</v>
      </c>
      <c r="I169" s="1">
        <f t="shared" si="41"/>
        <v>0.1677405972897858</v>
      </c>
      <c r="J169" s="1">
        <f t="shared" si="41"/>
        <v>0.1918987300608829</v>
      </c>
      <c r="K169" s="1">
        <f t="shared" si="41"/>
        <v>0.23112424156919301</v>
      </c>
      <c r="L169" s="1">
        <f t="shared" si="41"/>
        <v>0.21499984055973512</v>
      </c>
      <c r="M169" s="1">
        <f t="shared" si="41"/>
        <v>0.28994979986518782</v>
      </c>
      <c r="N169" s="1">
        <f t="shared" si="41"/>
        <v>0.17605372026511787</v>
      </c>
      <c r="O169" s="1">
        <f t="shared" si="41"/>
        <v>0.15102590267566907</v>
      </c>
      <c r="P169" s="1">
        <f t="shared" si="41"/>
        <v>0.16863624832743121</v>
      </c>
      <c r="Q169" s="1">
        <f t="shared" si="41"/>
        <v>0.17633439089725494</v>
      </c>
      <c r="R169" s="1">
        <f t="shared" si="41"/>
        <v>0.15637971782242216</v>
      </c>
      <c r="S169" s="1">
        <f t="shared" si="41"/>
        <v>0.25142164699385094</v>
      </c>
      <c r="T169" s="1">
        <f t="shared" si="41"/>
        <v>0.19144700198356165</v>
      </c>
      <c r="U169" s="1">
        <f t="shared" si="41"/>
        <v>0.15852992254335951</v>
      </c>
      <c r="V169" s="1">
        <f t="shared" si="41"/>
        <v>0.13206658100013668</v>
      </c>
      <c r="W169" s="1">
        <f t="shared" si="41"/>
        <v>0.11401203240822566</v>
      </c>
      <c r="X169" s="1">
        <f t="shared" si="41"/>
        <v>0.14689429725541567</v>
      </c>
      <c r="Y169" s="1">
        <f t="shared" si="41"/>
        <v>0.16212298233207723</v>
      </c>
      <c r="Z169" s="1">
        <f t="shared" si="41"/>
        <v>0.14803241759872737</v>
      </c>
      <c r="AA169" s="1">
        <f t="shared" si="41"/>
        <v>0.11747320167033808</v>
      </c>
      <c r="AB169" s="1">
        <f t="shared" si="41"/>
        <v>0.19560837669589909</v>
      </c>
      <c r="AC169" s="1">
        <f t="shared" si="41"/>
        <v>0.16461517452188346</v>
      </c>
      <c r="AD169" s="1">
        <f t="shared" si="41"/>
        <v>0.16466548730563349</v>
      </c>
      <c r="AE169" s="1">
        <f t="shared" si="41"/>
        <v>0.53337772209712353</v>
      </c>
      <c r="AF169" s="1">
        <f t="shared" si="41"/>
        <v>5.6116518247759435E-2</v>
      </c>
      <c r="AG169" s="1">
        <f t="shared" si="41"/>
        <v>8.1431093190779263E-2</v>
      </c>
      <c r="AH169" s="1">
        <f t="shared" si="41"/>
        <v>0.10402947498840608</v>
      </c>
      <c r="AI169" s="1">
        <f t="shared" si="41"/>
        <v>0.10497917473805211</v>
      </c>
      <c r="AJ169" s="1">
        <f t="shared" si="41"/>
        <v>8.3059890502634848E-2</v>
      </c>
      <c r="AK169" s="1">
        <f t="shared" si="41"/>
        <v>0.11152749693190853</v>
      </c>
      <c r="AL169" s="1">
        <f t="shared" si="41"/>
        <v>8.3538628012209237E-2</v>
      </c>
      <c r="AM169" s="1">
        <f t="shared" si="41"/>
        <v>9.324413282585331E-2</v>
      </c>
      <c r="AN169" s="1">
        <f t="shared" si="41"/>
        <v>7.8755846200199903E-2</v>
      </c>
      <c r="AO169" s="1">
        <f t="shared" si="41"/>
        <v>8.0146198750759762E-2</v>
      </c>
      <c r="AP169" s="1">
        <f t="shared" si="41"/>
        <v>9.8003652441746539E-2</v>
      </c>
      <c r="AQ169" s="1">
        <f t="shared" si="41"/>
        <v>0.32349759241096088</v>
      </c>
      <c r="AR169" s="1">
        <f t="shared" si="41"/>
        <v>0.16834548800776014</v>
      </c>
      <c r="AS169" s="1">
        <f t="shared" si="41"/>
        <v>0.13187047704645724</v>
      </c>
      <c r="AT169" s="1">
        <f t="shared" si="41"/>
        <v>8.3468174323482178E-2</v>
      </c>
    </row>
    <row r="170" spans="4:46" x14ac:dyDescent="0.2">
      <c r="D170" s="1" t="s">
        <v>17</v>
      </c>
      <c r="E170" s="1">
        <f t="shared" ref="E170:J170" si="42">COVAR(E155:E165,E154:E164)</f>
        <v>-2.5347249241397317E-3</v>
      </c>
      <c r="F170" s="1">
        <f t="shared" si="42"/>
        <v>-6.2959972731718378E-3</v>
      </c>
      <c r="G170" s="1">
        <f t="shared" si="42"/>
        <v>-5.4973792234559241E-3</v>
      </c>
      <c r="H170" s="1">
        <f t="shared" si="42"/>
        <v>-6.4169567980116521E-3</v>
      </c>
      <c r="I170" s="1">
        <f t="shared" si="42"/>
        <v>-4.592316053387043E-3</v>
      </c>
      <c r="J170" s="1">
        <f t="shared" si="42"/>
        <v>-1.1122177932843322E-2</v>
      </c>
      <c r="K170" s="1">
        <f>COVAR(K157:K165,K156:K164)</f>
        <v>3.7669554283636434E-3</v>
      </c>
      <c r="L170" s="1">
        <f>COVAR(L156:L165,L155:L164)</f>
        <v>-1.988385990569904E-2</v>
      </c>
      <c r="M170" s="1">
        <f>COVAR(M159:M165,M158:M164)</f>
        <v>-3.2233599777058198E-3</v>
      </c>
      <c r="N170" s="1">
        <f t="shared" ref="N170" si="43">COVAR(N155:N165,N154:N164)</f>
        <v>-3.7970447462142521E-3</v>
      </c>
      <c r="O170" s="1">
        <f>COVAR(O159:O165,O158:O164)</f>
        <v>3.1637016154812242E-3</v>
      </c>
      <c r="P170" s="1">
        <f t="shared" ref="P170:AD170" si="44">COVAR(P155:P165,P154:P164)</f>
        <v>-7.5381892695779102E-3</v>
      </c>
      <c r="Q170" s="1">
        <f t="shared" si="44"/>
        <v>-8.4744852696673793E-4</v>
      </c>
      <c r="R170" s="1">
        <f t="shared" si="44"/>
        <v>1.8313956917036355E-3</v>
      </c>
      <c r="S170" s="1">
        <f t="shared" si="44"/>
        <v>1.044942043768632E-2</v>
      </c>
      <c r="T170" s="1">
        <f t="shared" si="44"/>
        <v>7.2054641339807848E-3</v>
      </c>
      <c r="U170" s="1">
        <f t="shared" si="44"/>
        <v>5.1198380046861358E-3</v>
      </c>
      <c r="V170" s="1">
        <f t="shared" si="44"/>
        <v>2.7613664631683872E-3</v>
      </c>
      <c r="W170" s="1">
        <f t="shared" si="44"/>
        <v>-2.0906684351852892E-3</v>
      </c>
      <c r="X170" s="1">
        <f t="shared" si="44"/>
        <v>-6.0071113463111558E-4</v>
      </c>
      <c r="Y170" s="1">
        <f t="shared" si="44"/>
        <v>5.6482706341892961E-3</v>
      </c>
      <c r="Z170" s="1">
        <f t="shared" si="44"/>
        <v>-8.4487051821894622E-3</v>
      </c>
      <c r="AA170" s="1">
        <f t="shared" si="44"/>
        <v>-4.6922126313874565E-3</v>
      </c>
      <c r="AB170" s="1">
        <f t="shared" si="44"/>
        <v>-1.1849317109983182E-2</v>
      </c>
      <c r="AC170" s="1">
        <f t="shared" si="44"/>
        <v>-6.399319556101713E-3</v>
      </c>
      <c r="AD170" s="1">
        <f t="shared" si="44"/>
        <v>3.3381860704786988E-3</v>
      </c>
      <c r="AE170" s="1">
        <f>COVAR(AE160:AE165,AE159:AE164)</f>
        <v>-9.4962112254876094E-2</v>
      </c>
      <c r="AF170" s="1">
        <f t="shared" ref="AF170:AS170" si="45">COVAR(AF155:AF165,AF154:AF164)</f>
        <v>6.8699001304198379E-4</v>
      </c>
      <c r="AG170" s="1">
        <f t="shared" si="45"/>
        <v>1.3596424666979133E-3</v>
      </c>
      <c r="AH170" s="1">
        <f t="shared" si="45"/>
        <v>2.0219146428117141E-3</v>
      </c>
      <c r="AI170" s="1">
        <f t="shared" si="45"/>
        <v>1.1867863803328718E-3</v>
      </c>
      <c r="AJ170" s="1">
        <f t="shared" si="45"/>
        <v>1.0173723129583265E-3</v>
      </c>
      <c r="AK170" s="1">
        <f t="shared" si="45"/>
        <v>-1.4461471532006818E-3</v>
      </c>
      <c r="AL170" s="1">
        <f t="shared" si="45"/>
        <v>1.2480863449264047E-3</v>
      </c>
      <c r="AM170" s="1">
        <f t="shared" si="45"/>
        <v>3.482562168876198E-3</v>
      </c>
      <c r="AN170" s="1">
        <f t="shared" si="45"/>
        <v>1.5850036497526447E-3</v>
      </c>
      <c r="AO170" s="1">
        <f t="shared" si="45"/>
        <v>-8.4837252847351182E-4</v>
      </c>
      <c r="AP170" s="1">
        <f t="shared" si="45"/>
        <v>-1.1478811140087596E-3</v>
      </c>
      <c r="AQ170" s="1">
        <f t="shared" si="45"/>
        <v>7.1007395942888638E-3</v>
      </c>
      <c r="AR170" s="1">
        <f t="shared" si="45"/>
        <v>6.3149993608313613E-3</v>
      </c>
      <c r="AS170" s="1">
        <f t="shared" si="45"/>
        <v>2.0515718374110527E-3</v>
      </c>
      <c r="AT170" s="1">
        <f>COVAR(AT155:AT165,AT154:AT164)</f>
        <v>5.0691877813632217E-4</v>
      </c>
    </row>
    <row r="171" spans="4:46" x14ac:dyDescent="0.2">
      <c r="D171" s="1" t="s">
        <v>18</v>
      </c>
      <c r="E171" s="2">
        <f t="shared" ref="E171:J171" si="46">CORREL(E154:E164,E155:E165)</f>
        <v>-0.15110209986660439</v>
      </c>
      <c r="F171" s="2">
        <f t="shared" si="46"/>
        <v>-0.23057911221116542</v>
      </c>
      <c r="G171" s="2">
        <f t="shared" si="46"/>
        <v>-0.10612164139646101</v>
      </c>
      <c r="H171" s="2">
        <f t="shared" si="46"/>
        <v>-0.15599599786093993</v>
      </c>
      <c r="I171" s="2">
        <f t="shared" si="46"/>
        <v>-0.16584219485511206</v>
      </c>
      <c r="J171" s="2">
        <f t="shared" si="46"/>
        <v>-0.31403077113129557</v>
      </c>
      <c r="K171" s="2">
        <f>CORREL(K156:K164,K157:K165)</f>
        <v>7.1194783119393756E-2</v>
      </c>
      <c r="L171" s="2">
        <f>CORREL(L155:L164,L156:L165)</f>
        <v>-0.4333860212257436</v>
      </c>
      <c r="M171" s="2">
        <f>CORREL(M158:M164,M159:M165)</f>
        <v>-4.4367069320958692E-2</v>
      </c>
      <c r="N171" s="2">
        <f t="shared" ref="N171" si="47">CORREL(N154:N164,N155:N165)</f>
        <v>-0.12455987939502279</v>
      </c>
      <c r="O171" s="2">
        <f>CORREL(O158:O164,O159:O165)</f>
        <v>0.15649308285396374</v>
      </c>
      <c r="P171" s="2">
        <f t="shared" ref="P171:AD171" si="48">CORREL(P154:P164,P155:P165)</f>
        <v>-0.2725077390977772</v>
      </c>
      <c r="Q171" s="2">
        <f t="shared" si="48"/>
        <v>-2.7780822518708063E-2</v>
      </c>
      <c r="R171" s="2">
        <f t="shared" si="48"/>
        <v>8.0999823623334091E-2</v>
      </c>
      <c r="S171" s="2">
        <f t="shared" si="48"/>
        <v>0.20918309138147434</v>
      </c>
      <c r="T171" s="2">
        <f t="shared" si="48"/>
        <v>0.23778853833639316</v>
      </c>
      <c r="U171" s="2">
        <f t="shared" si="48"/>
        <v>0.25304249717048266</v>
      </c>
      <c r="V171" s="2">
        <f t="shared" si="48"/>
        <v>0.16439513061260791</v>
      </c>
      <c r="W171" s="2">
        <f t="shared" si="48"/>
        <v>-0.16598717699708762</v>
      </c>
      <c r="X171" s="2">
        <f t="shared" si="48"/>
        <v>-2.9327056638263595E-2</v>
      </c>
      <c r="Y171" s="2">
        <f t="shared" si="48"/>
        <v>0.23541151093012175</v>
      </c>
      <c r="Z171" s="2">
        <f t="shared" si="48"/>
        <v>-0.42536236934624383</v>
      </c>
      <c r="AA171" s="2">
        <f t="shared" si="48"/>
        <v>-0.34760361781008881</v>
      </c>
      <c r="AB171" s="2">
        <f t="shared" si="48"/>
        <v>-0.3106505500118068</v>
      </c>
      <c r="AC171" s="2">
        <f t="shared" si="48"/>
        <v>-0.24094411430394586</v>
      </c>
      <c r="AD171" s="2">
        <f t="shared" si="48"/>
        <v>0.12918320068797512</v>
      </c>
      <c r="AE171" s="2">
        <f>CORREL(AE159:AE164,AE160:AE165)</f>
        <v>-0.33800241092456812</v>
      </c>
      <c r="AF171" s="2">
        <f t="shared" ref="AF171:AS171" si="49">CORREL(AF154:AF164,AF155:AF165)</f>
        <v>0.22160997512638303</v>
      </c>
      <c r="AG171" s="2">
        <f t="shared" si="49"/>
        <v>0.23191442597589823</v>
      </c>
      <c r="AH171" s="2">
        <f t="shared" si="49"/>
        <v>0.18913928730042975</v>
      </c>
      <c r="AI171" s="2">
        <f t="shared" si="49"/>
        <v>0.10809838082383334</v>
      </c>
      <c r="AJ171" s="2">
        <f t="shared" si="49"/>
        <v>0.14922226783805245</v>
      </c>
      <c r="AK171" s="2">
        <f t="shared" si="49"/>
        <v>-0.11657038080311237</v>
      </c>
      <c r="AL171" s="2">
        <f t="shared" si="49"/>
        <v>0.21116781980203594</v>
      </c>
      <c r="AM171" s="2">
        <f t="shared" si="49"/>
        <v>0.44577679760819222</v>
      </c>
      <c r="AN171" s="2">
        <f t="shared" si="49"/>
        <v>0.308675029565877</v>
      </c>
      <c r="AO171" s="2">
        <f t="shared" si="49"/>
        <v>-0.17046002708394636</v>
      </c>
      <c r="AP171" s="2">
        <f t="shared" si="49"/>
        <v>-0.12757539669000523</v>
      </c>
      <c r="AQ171" s="2">
        <f t="shared" si="49"/>
        <v>6.8811597088508175E-2</v>
      </c>
      <c r="AR171" s="2">
        <f t="shared" si="49"/>
        <v>0.22402338677862033</v>
      </c>
      <c r="AS171" s="2">
        <f t="shared" si="49"/>
        <v>0.12458840841590631</v>
      </c>
      <c r="AT171" s="2">
        <f>CORREL(AT154:AT164,AT155:AT165)</f>
        <v>8.3990737846197178E-2</v>
      </c>
    </row>
    <row r="172" spans="4:46" x14ac:dyDescent="0.2">
      <c r="D172" s="1" t="s">
        <v>19</v>
      </c>
      <c r="E172" s="2">
        <f t="shared" ref="E172:J172" si="50">CORREL(E154:E163,E156:E165)</f>
        <v>3.7433735182387094E-2</v>
      </c>
      <c r="F172" s="2">
        <f t="shared" si="50"/>
        <v>0.36427333394057509</v>
      </c>
      <c r="G172" s="2">
        <f t="shared" si="50"/>
        <v>-0.42518803552134599</v>
      </c>
      <c r="H172" s="2">
        <f t="shared" si="50"/>
        <v>-0.23500386520699149</v>
      </c>
      <c r="I172" s="2">
        <f t="shared" si="50"/>
        <v>-0.26075460139998602</v>
      </c>
      <c r="J172" s="2">
        <f t="shared" si="50"/>
        <v>-0.16887757197082209</v>
      </c>
      <c r="K172" s="2">
        <f>CORREL(K156:K163,K158:K165)</f>
        <v>-0.53169732776501055</v>
      </c>
      <c r="L172" s="2">
        <f>CORREL(L155:L163,L157:L165)</f>
        <v>0.13410085224389268</v>
      </c>
      <c r="M172" s="2">
        <f>CORREL(M157:M163,M159:M165)</f>
        <v>-0.33924963554852683</v>
      </c>
      <c r="N172" s="2">
        <f t="shared" ref="N172" si="51">CORREL(N154:N163,N156:N165)</f>
        <v>-0.10206805289894975</v>
      </c>
      <c r="O172" s="2">
        <f>CORREL(O157:O163,O159:O165)</f>
        <v>-0.84371153352365635</v>
      </c>
      <c r="P172" s="2">
        <f t="shared" ref="P172:AD172" si="52">CORREL(P154:P163,P156:P165)</f>
        <v>-4.8890673684648722E-2</v>
      </c>
      <c r="Q172" s="2">
        <f t="shared" si="52"/>
        <v>-0.30717083338193241</v>
      </c>
      <c r="R172" s="2">
        <f t="shared" si="52"/>
        <v>-0.35673171988024477</v>
      </c>
      <c r="S172" s="2">
        <f t="shared" si="52"/>
        <v>-0.31514044477115533</v>
      </c>
      <c r="T172" s="2">
        <f t="shared" si="52"/>
        <v>-0.27702248639953669</v>
      </c>
      <c r="U172" s="2">
        <f t="shared" si="52"/>
        <v>-0.25349548911572689</v>
      </c>
      <c r="V172" s="2">
        <f t="shared" si="52"/>
        <v>-0.64470856859833281</v>
      </c>
      <c r="W172" s="2">
        <f t="shared" si="52"/>
        <v>-0.54751537971631015</v>
      </c>
      <c r="X172" s="2">
        <f t="shared" si="52"/>
        <v>-0.44363313045353731</v>
      </c>
      <c r="Y172" s="2">
        <f t="shared" si="52"/>
        <v>-0.4488459636873865</v>
      </c>
      <c r="Z172" s="2">
        <f t="shared" si="52"/>
        <v>3.4959291145240073E-2</v>
      </c>
      <c r="AA172" s="2">
        <f t="shared" si="52"/>
        <v>-9.5332392746228026E-2</v>
      </c>
      <c r="AB172" s="2">
        <f t="shared" si="52"/>
        <v>-0.13001118985019433</v>
      </c>
      <c r="AC172" s="2">
        <f t="shared" si="52"/>
        <v>-0.26159872343424401</v>
      </c>
      <c r="AD172" s="2">
        <f t="shared" si="52"/>
        <v>-0.65773095049882591</v>
      </c>
      <c r="AE172" s="2">
        <f>CORREL(AE159:AE163,AE161:AE165)</f>
        <v>-0.50225038624304896</v>
      </c>
      <c r="AF172" s="2">
        <f t="shared" ref="AF172:AS172" si="53">CORREL(AF154:AF163,AF156:AF165)</f>
        <v>-4.7545235870812413E-2</v>
      </c>
      <c r="AG172" s="2">
        <f t="shared" si="53"/>
        <v>-0.60898737936426361</v>
      </c>
      <c r="AH172" s="2">
        <f t="shared" si="53"/>
        <v>-0.40109071932046114</v>
      </c>
      <c r="AI172" s="2">
        <f t="shared" si="53"/>
        <v>-0.61986314941255838</v>
      </c>
      <c r="AJ172" s="2">
        <f t="shared" si="53"/>
        <v>-0.31095700321265585</v>
      </c>
      <c r="AK172" s="2">
        <f t="shared" si="53"/>
        <v>-0.36872298860620795</v>
      </c>
      <c r="AL172" s="2">
        <f t="shared" si="53"/>
        <v>-0.44769108794333345</v>
      </c>
      <c r="AM172" s="2">
        <f t="shared" si="53"/>
        <v>-4.0910119548987489E-2</v>
      </c>
      <c r="AN172" s="2">
        <f t="shared" si="53"/>
        <v>-0.22053705402293358</v>
      </c>
      <c r="AO172" s="2">
        <f t="shared" si="53"/>
        <v>0.20324349271682948</v>
      </c>
      <c r="AP172" s="2">
        <f t="shared" si="53"/>
        <v>-0.19314443890269209</v>
      </c>
      <c r="AQ172" s="2">
        <f t="shared" si="53"/>
        <v>-0.21650729140104455</v>
      </c>
      <c r="AR172" s="2">
        <f t="shared" si="53"/>
        <v>-0.46050572675128942</v>
      </c>
      <c r="AS172" s="2">
        <f t="shared" si="53"/>
        <v>-0.33298538428346425</v>
      </c>
      <c r="AT172" s="2">
        <f>CORREL(AT154:AT163,AT156:AT165)</f>
        <v>-0.38956975842554581</v>
      </c>
    </row>
    <row r="175" spans="4:46" ht="17" thickBot="1" x14ac:dyDescent="0.25">
      <c r="E175" s="85" t="s">
        <v>0</v>
      </c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 t="s">
        <v>61</v>
      </c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  <c r="AF175" s="85" t="s">
        <v>62</v>
      </c>
      <c r="AG175" s="85"/>
      <c r="AH175" s="85"/>
      <c r="AI175" s="85"/>
      <c r="AJ175" s="85"/>
      <c r="AK175" s="85"/>
      <c r="AL175" s="85"/>
      <c r="AM175" s="85"/>
      <c r="AN175" s="85"/>
      <c r="AO175" s="85"/>
      <c r="AP175" s="85"/>
      <c r="AQ175" s="85"/>
      <c r="AR175" s="85"/>
      <c r="AS175" s="85"/>
      <c r="AT175" s="85"/>
    </row>
    <row r="176" spans="4:46" x14ac:dyDescent="0.2">
      <c r="D176" s="3"/>
      <c r="E176" s="3" t="s">
        <v>25</v>
      </c>
      <c r="F176" s="3" t="s">
        <v>26</v>
      </c>
      <c r="G176" s="3" t="s">
        <v>27</v>
      </c>
      <c r="H176" s="3" t="s">
        <v>28</v>
      </c>
      <c r="I176" s="3" t="s">
        <v>29</v>
      </c>
      <c r="J176" s="3" t="s">
        <v>30</v>
      </c>
      <c r="K176" s="3" t="s">
        <v>31</v>
      </c>
      <c r="L176" s="3" t="s">
        <v>32</v>
      </c>
      <c r="M176" s="3" t="s">
        <v>33</v>
      </c>
      <c r="N176" s="3" t="s">
        <v>34</v>
      </c>
      <c r="O176" s="3" t="s">
        <v>35</v>
      </c>
      <c r="P176" s="3" t="s">
        <v>6</v>
      </c>
      <c r="Q176" s="3" t="s">
        <v>99</v>
      </c>
      <c r="R176" s="3" t="s">
        <v>100</v>
      </c>
      <c r="S176" s="3" t="s">
        <v>101</v>
      </c>
      <c r="T176" s="3" t="s">
        <v>102</v>
      </c>
      <c r="U176" s="3" t="s">
        <v>103</v>
      </c>
      <c r="V176" s="3" t="s">
        <v>104</v>
      </c>
      <c r="W176" s="3" t="s">
        <v>105</v>
      </c>
      <c r="X176" s="3" t="s">
        <v>106</v>
      </c>
      <c r="Y176" s="3" t="s">
        <v>5</v>
      </c>
      <c r="Z176" s="3" t="s">
        <v>107</v>
      </c>
      <c r="AA176" s="3" t="s">
        <v>108</v>
      </c>
      <c r="AB176" s="3" t="s">
        <v>109</v>
      </c>
      <c r="AC176" s="3" t="s">
        <v>110</v>
      </c>
      <c r="AD176" s="3" t="s">
        <v>111</v>
      </c>
      <c r="AE176" s="3" t="s">
        <v>6</v>
      </c>
      <c r="AF176" s="3" t="s">
        <v>99</v>
      </c>
      <c r="AG176" s="3" t="s">
        <v>100</v>
      </c>
      <c r="AH176" s="3" t="s">
        <v>113</v>
      </c>
      <c r="AI176" s="3" t="s">
        <v>114</v>
      </c>
      <c r="AJ176" s="3" t="s">
        <v>115</v>
      </c>
      <c r="AK176" s="3" t="s">
        <v>116</v>
      </c>
      <c r="AL176" s="3" t="s">
        <v>117</v>
      </c>
      <c r="AM176" s="3" t="s">
        <v>118</v>
      </c>
      <c r="AN176" s="3" t="s">
        <v>119</v>
      </c>
      <c r="AO176" s="3" t="s">
        <v>120</v>
      </c>
      <c r="AP176" s="3" t="s">
        <v>5</v>
      </c>
      <c r="AQ176" s="3" t="s">
        <v>121</v>
      </c>
      <c r="AR176" s="3" t="s">
        <v>122</v>
      </c>
      <c r="AS176" s="3" t="s">
        <v>123</v>
      </c>
      <c r="AT176" s="3" t="s">
        <v>6</v>
      </c>
    </row>
    <row r="177" spans="3:46" x14ac:dyDescent="0.2">
      <c r="C177" s="87" t="s">
        <v>0</v>
      </c>
      <c r="D177" s="4" t="s">
        <v>25</v>
      </c>
      <c r="E177" s="5">
        <v>1</v>
      </c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</row>
    <row r="178" spans="3:46" x14ac:dyDescent="0.2">
      <c r="C178" s="87"/>
      <c r="D178" s="4" t="s">
        <v>26</v>
      </c>
      <c r="E178" s="5">
        <v>0.51837977446016259</v>
      </c>
      <c r="F178" s="5">
        <v>1</v>
      </c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</row>
    <row r="179" spans="3:46" x14ac:dyDescent="0.2">
      <c r="C179" s="87"/>
      <c r="D179" s="4" t="s">
        <v>27</v>
      </c>
      <c r="E179" s="5">
        <v>0.88288198021404918</v>
      </c>
      <c r="F179" s="5">
        <v>0.33506082117799635</v>
      </c>
      <c r="G179" s="5">
        <v>1</v>
      </c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</row>
    <row r="180" spans="3:46" x14ac:dyDescent="0.2">
      <c r="C180" s="87"/>
      <c r="D180" s="4" t="s">
        <v>28</v>
      </c>
      <c r="E180" s="5">
        <v>0.81857059195024617</v>
      </c>
      <c r="F180" s="5">
        <v>0.28124528045474501</v>
      </c>
      <c r="G180" s="5">
        <v>0.90368560710401491</v>
      </c>
      <c r="H180" s="5">
        <v>1</v>
      </c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</row>
    <row r="181" spans="3:46" x14ac:dyDescent="0.2">
      <c r="C181" s="87"/>
      <c r="D181" s="4" t="s">
        <v>29</v>
      </c>
      <c r="E181" s="5">
        <v>0.84979337522732123</v>
      </c>
      <c r="F181" s="5">
        <v>9.8976387244410435E-2</v>
      </c>
      <c r="G181" s="5">
        <v>0.90090839216335961</v>
      </c>
      <c r="H181" s="5">
        <v>0.8196417359236674</v>
      </c>
      <c r="I181" s="5">
        <v>1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</row>
    <row r="182" spans="3:46" x14ac:dyDescent="0.2">
      <c r="C182" s="87"/>
      <c r="D182" s="4" t="s">
        <v>30</v>
      </c>
      <c r="E182" s="5">
        <v>0.87255917723175924</v>
      </c>
      <c r="F182" s="5">
        <v>0.5043098617782531</v>
      </c>
      <c r="G182" s="5">
        <v>0.94573951229355757</v>
      </c>
      <c r="H182" s="5">
        <v>0.82689568186603568</v>
      </c>
      <c r="I182" s="5">
        <v>0.83195026932315597</v>
      </c>
      <c r="J182" s="5">
        <v>1</v>
      </c>
      <c r="K182" s="5"/>
      <c r="L182" s="5"/>
      <c r="M182" s="5"/>
      <c r="N182" s="5"/>
      <c r="O182" s="5"/>
      <c r="P182" s="5"/>
      <c r="Q182" s="5"/>
      <c r="R182" s="5"/>
      <c r="S182" s="5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</row>
    <row r="183" spans="3:46" x14ac:dyDescent="0.2">
      <c r="C183" s="87"/>
      <c r="D183" s="4" t="s">
        <v>31</v>
      </c>
      <c r="E183" s="5">
        <v>0.65328238735042055</v>
      </c>
      <c r="F183" s="5">
        <v>0.52986472942132345</v>
      </c>
      <c r="G183" s="5">
        <v>0.69978716450180867</v>
      </c>
      <c r="H183" s="5">
        <v>0.63074750701286564</v>
      </c>
      <c r="I183" s="5">
        <v>0.53950144842636072</v>
      </c>
      <c r="J183" s="5">
        <v>0.74429807256366343</v>
      </c>
      <c r="K183" s="5">
        <v>1</v>
      </c>
      <c r="L183" s="5"/>
      <c r="M183" s="5"/>
      <c r="N183" s="5"/>
      <c r="O183" s="5"/>
      <c r="P183" s="5"/>
      <c r="Q183" s="5"/>
      <c r="R183" s="5"/>
      <c r="S183" s="5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</row>
    <row r="184" spans="3:46" x14ac:dyDescent="0.2">
      <c r="C184" s="87"/>
      <c r="D184" s="4" t="s">
        <v>32</v>
      </c>
      <c r="E184" s="5">
        <v>0.90733142327644312</v>
      </c>
      <c r="F184" s="5">
        <v>0.35302397335567959</v>
      </c>
      <c r="G184" s="5">
        <v>0.85261219717079684</v>
      </c>
      <c r="H184" s="5">
        <v>0.89917684198798709</v>
      </c>
      <c r="I184" s="5">
        <v>0.84030967427029113</v>
      </c>
      <c r="J184" s="5">
        <v>0.88369414860226081</v>
      </c>
      <c r="K184" s="5">
        <v>0.62135049399709452</v>
      </c>
      <c r="L184" s="5">
        <v>1</v>
      </c>
      <c r="M184" s="5"/>
      <c r="N184" s="5"/>
      <c r="O184" s="5"/>
      <c r="P184" s="5"/>
      <c r="Q184" s="5"/>
      <c r="R184" s="5"/>
      <c r="S184" s="5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</row>
    <row r="185" spans="3:46" x14ac:dyDescent="0.2">
      <c r="C185" s="87"/>
      <c r="D185" s="4" t="s">
        <v>33</v>
      </c>
      <c r="E185" s="5">
        <v>0.88236850529981825</v>
      </c>
      <c r="F185" s="5">
        <v>0.76384754375274588</v>
      </c>
      <c r="G185" s="5">
        <v>0.86566014987198447</v>
      </c>
      <c r="H185" s="5">
        <v>0.90629560639499784</v>
      </c>
      <c r="I185" s="5">
        <v>0.7696128209448504</v>
      </c>
      <c r="J185" s="5">
        <v>0.91396282590320144</v>
      </c>
      <c r="K185" s="5">
        <v>0.84557038532546569</v>
      </c>
      <c r="L185" s="5">
        <v>0.87733911307716961</v>
      </c>
      <c r="M185" s="5">
        <v>1</v>
      </c>
      <c r="N185" s="5"/>
      <c r="O185" s="5"/>
      <c r="P185" s="5"/>
      <c r="Q185" s="5"/>
      <c r="R185" s="5"/>
      <c r="S185" s="5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</row>
    <row r="186" spans="3:46" x14ac:dyDescent="0.2">
      <c r="C186" s="87"/>
      <c r="D186" s="4" t="s">
        <v>34</v>
      </c>
      <c r="E186" s="5">
        <v>0.83493200562501479</v>
      </c>
      <c r="F186" s="5">
        <v>0.66797277941811084</v>
      </c>
      <c r="G186" s="5">
        <v>0.76136528075262722</v>
      </c>
      <c r="H186" s="5">
        <v>0.77242424650103259</v>
      </c>
      <c r="I186" s="5">
        <v>0.68250257456453867</v>
      </c>
      <c r="J186" s="5">
        <v>0.82880065014864723</v>
      </c>
      <c r="K186" s="5">
        <v>0.78890370023269307</v>
      </c>
      <c r="L186" s="5">
        <v>0.81592605156895981</v>
      </c>
      <c r="M186" s="5">
        <v>0.95641109853118544</v>
      </c>
      <c r="N186" s="5">
        <v>1</v>
      </c>
      <c r="O186" s="5"/>
      <c r="P186" s="5"/>
      <c r="Q186" s="5"/>
      <c r="R186" s="5"/>
      <c r="S186" s="5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</row>
    <row r="187" spans="3:46" x14ac:dyDescent="0.2">
      <c r="C187" s="87"/>
      <c r="D187" s="4" t="s">
        <v>35</v>
      </c>
      <c r="E187" s="5">
        <v>0.69758122909197484</v>
      </c>
      <c r="F187" s="5">
        <v>0.61279791638440295</v>
      </c>
      <c r="G187" s="5">
        <v>0.70688018695423571</v>
      </c>
      <c r="H187" s="5">
        <v>0.70021174519132656</v>
      </c>
      <c r="I187" s="5">
        <v>0.63996251860318321</v>
      </c>
      <c r="J187" s="5">
        <v>0.70734879431109654</v>
      </c>
      <c r="K187" s="5">
        <v>0.91692675695102321</v>
      </c>
      <c r="L187" s="5">
        <v>0.59116979526778102</v>
      </c>
      <c r="M187" s="5">
        <v>0.82422205979179386</v>
      </c>
      <c r="N187" s="5">
        <v>0.7663329163523549</v>
      </c>
      <c r="O187" s="5">
        <v>1</v>
      </c>
      <c r="P187" s="5"/>
      <c r="Q187" s="5"/>
      <c r="R187" s="5"/>
      <c r="S187" s="5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</row>
    <row r="188" spans="3:46" x14ac:dyDescent="0.2">
      <c r="C188" s="87"/>
      <c r="D188" s="4" t="s">
        <v>6</v>
      </c>
      <c r="E188" s="5">
        <v>0.92408424603848294</v>
      </c>
      <c r="F188" s="5">
        <v>0.33590411895651284</v>
      </c>
      <c r="G188" s="5">
        <v>0.90357502738085083</v>
      </c>
      <c r="H188" s="5">
        <v>0.95087056843008899</v>
      </c>
      <c r="I188" s="5">
        <v>0.88570682682953639</v>
      </c>
      <c r="J188" s="5">
        <v>0.85149734575318092</v>
      </c>
      <c r="K188" s="5">
        <v>0.65785770182354519</v>
      </c>
      <c r="L188" s="5">
        <v>0.93942925513709319</v>
      </c>
      <c r="M188" s="5">
        <v>0.89005767081717824</v>
      </c>
      <c r="N188" s="5">
        <v>0.84150972491418707</v>
      </c>
      <c r="O188" s="5">
        <v>0.70910909573102543</v>
      </c>
      <c r="P188" s="5">
        <v>1</v>
      </c>
      <c r="Q188" s="5"/>
      <c r="R188" s="5"/>
      <c r="S188" s="5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</row>
    <row r="189" spans="3:46" x14ac:dyDescent="0.2">
      <c r="C189" s="87" t="s">
        <v>61</v>
      </c>
      <c r="D189" s="4" t="s">
        <v>99</v>
      </c>
      <c r="E189" s="5">
        <v>0.90006476589892281</v>
      </c>
      <c r="F189" s="5">
        <v>0.46084110157742986</v>
      </c>
      <c r="G189" s="5">
        <v>0.92762613980710584</v>
      </c>
      <c r="H189" s="5">
        <v>0.84118115813053362</v>
      </c>
      <c r="I189" s="5">
        <v>0.86342984191372396</v>
      </c>
      <c r="J189" s="5">
        <v>0.88017380091239994</v>
      </c>
      <c r="K189" s="5">
        <v>0.66387772243181487</v>
      </c>
      <c r="L189" s="5">
        <v>0.81406782206141981</v>
      </c>
      <c r="M189" s="5">
        <v>0.90321231620612707</v>
      </c>
      <c r="N189" s="5">
        <v>0.85979365146589704</v>
      </c>
      <c r="O189" s="5">
        <v>0.68268595867618842</v>
      </c>
      <c r="P189" s="5">
        <v>0.88606949236061139</v>
      </c>
      <c r="Q189" s="5">
        <v>1</v>
      </c>
      <c r="R189" s="5"/>
      <c r="S189" s="5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</row>
    <row r="190" spans="3:46" x14ac:dyDescent="0.2">
      <c r="C190" s="87"/>
      <c r="D190" s="4" t="s">
        <v>100</v>
      </c>
      <c r="E190" s="5">
        <v>0.77824846492571187</v>
      </c>
      <c r="F190" s="5">
        <v>0.25490626195268035</v>
      </c>
      <c r="G190" s="5">
        <v>0.82144737731888973</v>
      </c>
      <c r="H190" s="5">
        <v>0.85278269524418637</v>
      </c>
      <c r="I190" s="5">
        <v>0.7372561535663632</v>
      </c>
      <c r="J190" s="5">
        <v>0.68937435710919848</v>
      </c>
      <c r="K190" s="5">
        <v>0.77748238844766393</v>
      </c>
      <c r="L190" s="5">
        <v>0.83466051826985188</v>
      </c>
      <c r="M190" s="5">
        <v>0.94365257531791646</v>
      </c>
      <c r="N190" s="5">
        <v>0.77747795671749098</v>
      </c>
      <c r="O190" s="5">
        <v>0.80908171138452845</v>
      </c>
      <c r="P190" s="5">
        <v>0.86909061283599953</v>
      </c>
      <c r="Q190" s="5">
        <v>0.85386395821247207</v>
      </c>
      <c r="R190" s="5">
        <v>1</v>
      </c>
      <c r="S190" s="5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</row>
    <row r="191" spans="3:46" x14ac:dyDescent="0.2">
      <c r="C191" s="87"/>
      <c r="D191" s="4" t="s">
        <v>101</v>
      </c>
      <c r="E191" s="5">
        <v>0.58427490812291161</v>
      </c>
      <c r="F191" s="5">
        <v>0.14762448913065657</v>
      </c>
      <c r="G191" s="5">
        <v>0.70257481950290968</v>
      </c>
      <c r="H191" s="5">
        <v>0.83508486411588101</v>
      </c>
      <c r="I191" s="5">
        <v>0.58755732688605267</v>
      </c>
      <c r="J191" s="5">
        <v>0.51140188128124586</v>
      </c>
      <c r="K191" s="5">
        <v>0.57297370219512123</v>
      </c>
      <c r="L191" s="5">
        <v>0.6906303961689938</v>
      </c>
      <c r="M191" s="5">
        <v>0.85615158000074554</v>
      </c>
      <c r="N191" s="5">
        <v>0.58522642598776786</v>
      </c>
      <c r="O191" s="5">
        <v>0.68524448284722028</v>
      </c>
      <c r="P191" s="5">
        <v>0.76072357617463504</v>
      </c>
      <c r="Q191" s="5">
        <v>0.74002382428173996</v>
      </c>
      <c r="R191" s="5">
        <v>0.87426603521711965</v>
      </c>
      <c r="S191" s="5">
        <v>1</v>
      </c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</row>
    <row r="192" spans="3:46" x14ac:dyDescent="0.2">
      <c r="C192" s="87"/>
      <c r="D192" s="4" t="s">
        <v>102</v>
      </c>
      <c r="E192" s="5">
        <v>0.58675276598340054</v>
      </c>
      <c r="F192" s="5">
        <v>5.3026611000102801E-2</v>
      </c>
      <c r="G192" s="5">
        <v>0.73174745588256462</v>
      </c>
      <c r="H192" s="5">
        <v>0.85134659215619712</v>
      </c>
      <c r="I192" s="5">
        <v>0.65998777531594188</v>
      </c>
      <c r="J192" s="5">
        <v>0.53757738384032427</v>
      </c>
      <c r="K192" s="5">
        <v>0.51882822310359922</v>
      </c>
      <c r="L192" s="5">
        <v>0.69738044749674599</v>
      </c>
      <c r="M192" s="5">
        <v>0.83287160340189237</v>
      </c>
      <c r="N192" s="5">
        <v>0.57515132278834813</v>
      </c>
      <c r="O192" s="5">
        <v>0.63204832390572385</v>
      </c>
      <c r="P192" s="5">
        <v>0.77867865631832833</v>
      </c>
      <c r="Q192" s="5">
        <v>0.75935760158427701</v>
      </c>
      <c r="R192" s="5">
        <v>0.87113526853311807</v>
      </c>
      <c r="S192" s="5">
        <v>0.98707593914728864</v>
      </c>
      <c r="T192" s="5">
        <v>1</v>
      </c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</row>
    <row r="193" spans="3:46" x14ac:dyDescent="0.2">
      <c r="C193" s="87"/>
      <c r="D193" s="4" t="s">
        <v>103</v>
      </c>
      <c r="E193" s="5">
        <v>0.46351761882019998</v>
      </c>
      <c r="F193" s="5">
        <v>-6.8019798053417305E-2</v>
      </c>
      <c r="G193" s="5">
        <v>0.65037528848442416</v>
      </c>
      <c r="H193" s="5">
        <v>0.74187189838464085</v>
      </c>
      <c r="I193" s="5">
        <v>0.56729401117161438</v>
      </c>
      <c r="J193" s="5">
        <v>0.43231765324996485</v>
      </c>
      <c r="K193" s="5">
        <v>0.73545607238956312</v>
      </c>
      <c r="L193" s="5">
        <v>0.59331626430677009</v>
      </c>
      <c r="M193" s="5">
        <v>0.78383122263652272</v>
      </c>
      <c r="N193" s="5">
        <v>0.48062028146112801</v>
      </c>
      <c r="O193" s="5">
        <v>0.85104953143098216</v>
      </c>
      <c r="P193" s="5">
        <v>0.67104771949625908</v>
      </c>
      <c r="Q193" s="5">
        <v>0.60667449752473568</v>
      </c>
      <c r="R193" s="5">
        <v>0.8748521813386666</v>
      </c>
      <c r="S193" s="5">
        <v>0.89292606095972971</v>
      </c>
      <c r="T193" s="5">
        <v>0.89384853558283828</v>
      </c>
      <c r="U193" s="5">
        <v>1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</row>
    <row r="194" spans="3:46" x14ac:dyDescent="0.2">
      <c r="C194" s="87"/>
      <c r="D194" s="4" t="s">
        <v>104</v>
      </c>
      <c r="E194" s="5">
        <v>0.71464635741633353</v>
      </c>
      <c r="F194" s="5">
        <v>0.34826268018505502</v>
      </c>
      <c r="G194" s="5">
        <v>0.83829263776570095</v>
      </c>
      <c r="H194" s="5">
        <v>0.79170855297618026</v>
      </c>
      <c r="I194" s="5">
        <v>0.69871282734536055</v>
      </c>
      <c r="J194" s="5">
        <v>0.74506891291733546</v>
      </c>
      <c r="K194" s="5">
        <v>0.80824334014159893</v>
      </c>
      <c r="L194" s="5">
        <v>0.70548273145467788</v>
      </c>
      <c r="M194" s="5">
        <v>0.92134519574134988</v>
      </c>
      <c r="N194" s="5">
        <v>0.7878399066054913</v>
      </c>
      <c r="O194" s="5">
        <v>0.82835709595282492</v>
      </c>
      <c r="P194" s="5">
        <v>0.79383496481218152</v>
      </c>
      <c r="Q194" s="5">
        <v>0.8714536600953886</v>
      </c>
      <c r="R194" s="5">
        <v>0.94143217198791518</v>
      </c>
      <c r="S194" s="5">
        <v>0.82608465518791696</v>
      </c>
      <c r="T194" s="5">
        <v>0.8162350150029406</v>
      </c>
      <c r="U194" s="5">
        <v>0.82545846155372626</v>
      </c>
      <c r="V194" s="5">
        <v>1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</row>
    <row r="195" spans="3:46" x14ac:dyDescent="0.2">
      <c r="C195" s="87"/>
      <c r="D195" s="4" t="s">
        <v>105</v>
      </c>
      <c r="E195" s="5">
        <v>0.78296797469192203</v>
      </c>
      <c r="F195" s="5">
        <v>0.24041046795580895</v>
      </c>
      <c r="G195" s="5">
        <v>0.87706190204813927</v>
      </c>
      <c r="H195" s="5">
        <v>0.87543594358302768</v>
      </c>
      <c r="I195" s="5">
        <v>0.84229529723390162</v>
      </c>
      <c r="J195" s="5">
        <v>0.77310346542000163</v>
      </c>
      <c r="K195" s="5">
        <v>0.46079551357849496</v>
      </c>
      <c r="L195" s="5">
        <v>0.71991301169120281</v>
      </c>
      <c r="M195" s="5">
        <v>0.74748965199177353</v>
      </c>
      <c r="N195" s="5">
        <v>0.66245210536479904</v>
      </c>
      <c r="O195" s="5">
        <v>0.63663536889773387</v>
      </c>
      <c r="P195" s="5">
        <v>0.86135758045640998</v>
      </c>
      <c r="Q195" s="5">
        <v>0.85694283001745331</v>
      </c>
      <c r="R195" s="5">
        <v>0.78314446202831567</v>
      </c>
      <c r="S195" s="5">
        <v>0.79811159671093823</v>
      </c>
      <c r="T195" s="5">
        <v>0.8144538499192443</v>
      </c>
      <c r="U195" s="5">
        <v>0.66742480379517477</v>
      </c>
      <c r="V195" s="5">
        <v>0.80119201450972444</v>
      </c>
      <c r="W195" s="5">
        <v>1</v>
      </c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</row>
    <row r="196" spans="3:46" x14ac:dyDescent="0.2">
      <c r="C196" s="87"/>
      <c r="D196" s="4" t="s">
        <v>106</v>
      </c>
      <c r="E196" s="5">
        <v>0.80815886711706042</v>
      </c>
      <c r="F196" s="5">
        <v>0.3714993728784568</v>
      </c>
      <c r="G196" s="5">
        <v>0.86673508218355189</v>
      </c>
      <c r="H196" s="5">
        <v>0.90368600782477593</v>
      </c>
      <c r="I196" s="5">
        <v>0.80085191309975723</v>
      </c>
      <c r="J196" s="5">
        <v>0.79165282700632666</v>
      </c>
      <c r="K196" s="5">
        <v>0.63933841639602418</v>
      </c>
      <c r="L196" s="5">
        <v>0.79014914182117313</v>
      </c>
      <c r="M196" s="5">
        <v>0.90512745916070092</v>
      </c>
      <c r="N196" s="5">
        <v>0.8411976332838581</v>
      </c>
      <c r="O196" s="5">
        <v>0.74873194511437036</v>
      </c>
      <c r="P196" s="5">
        <v>0.90391539908398211</v>
      </c>
      <c r="Q196" s="5">
        <v>0.91448221126340112</v>
      </c>
      <c r="R196" s="5">
        <v>0.90376579092964704</v>
      </c>
      <c r="S196" s="5">
        <v>0.85847464081795044</v>
      </c>
      <c r="T196" s="5">
        <v>0.86356772769128998</v>
      </c>
      <c r="U196" s="5">
        <v>0.74438487353387395</v>
      </c>
      <c r="V196" s="5">
        <v>0.91041875017542406</v>
      </c>
      <c r="W196" s="5">
        <v>0.93519823946859482</v>
      </c>
      <c r="X196" s="5">
        <v>1</v>
      </c>
      <c r="Y196" s="5"/>
      <c r="Z196" s="5"/>
      <c r="AA196" s="5"/>
      <c r="AB196" s="5"/>
      <c r="AC196" s="5"/>
      <c r="AD196" s="5"/>
      <c r="AE196" s="5"/>
      <c r="AF196" s="5"/>
      <c r="AG196" s="5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</row>
    <row r="197" spans="3:46" x14ac:dyDescent="0.2">
      <c r="C197" s="87"/>
      <c r="D197" s="4" t="s">
        <v>5</v>
      </c>
      <c r="E197" s="5">
        <v>0.53911257961748271</v>
      </c>
      <c r="F197" s="5">
        <v>9.6264471853699393E-2</v>
      </c>
      <c r="G197" s="5">
        <v>0.66187244451454652</v>
      </c>
      <c r="H197" s="5">
        <v>0.58454464037833709</v>
      </c>
      <c r="I197" s="5">
        <v>0.54511863750399403</v>
      </c>
      <c r="J197" s="5">
        <v>0.48760519689487142</v>
      </c>
      <c r="K197" s="5">
        <v>0.8133698777710171</v>
      </c>
      <c r="L197" s="5">
        <v>0.50602803835906296</v>
      </c>
      <c r="M197" s="5">
        <v>0.68388568870625155</v>
      </c>
      <c r="N197" s="5">
        <v>0.52535531858414031</v>
      </c>
      <c r="O197" s="5">
        <v>0.75820313184022414</v>
      </c>
      <c r="P197" s="5">
        <v>0.60447980288061642</v>
      </c>
      <c r="Q197" s="5">
        <v>0.6582545877148005</v>
      </c>
      <c r="R197" s="5">
        <v>0.85852349617752821</v>
      </c>
      <c r="S197" s="5">
        <v>0.72834726662292004</v>
      </c>
      <c r="T197" s="5">
        <v>0.72145279283954067</v>
      </c>
      <c r="U197" s="5">
        <v>0.8784206312809637</v>
      </c>
      <c r="V197" s="5">
        <v>0.84389265841025551</v>
      </c>
      <c r="W197" s="5">
        <v>0.52937621203074481</v>
      </c>
      <c r="X197" s="5">
        <v>0.64965618660131108</v>
      </c>
      <c r="Y197" s="5">
        <v>1</v>
      </c>
      <c r="Z197" s="5"/>
      <c r="AA197" s="5"/>
      <c r="AB197" s="5"/>
      <c r="AC197" s="5"/>
      <c r="AD197" s="5"/>
      <c r="AE197" s="5"/>
      <c r="AF197" s="5"/>
      <c r="AG197" s="5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</row>
    <row r="198" spans="3:46" x14ac:dyDescent="0.2">
      <c r="C198" s="87"/>
      <c r="D198" s="4" t="s">
        <v>107</v>
      </c>
      <c r="E198" s="5">
        <v>0.72642923494544476</v>
      </c>
      <c r="F198" s="5">
        <v>0.29917593817904847</v>
      </c>
      <c r="G198" s="5">
        <v>0.68687201245074281</v>
      </c>
      <c r="H198" s="5">
        <v>0.87379482227849936</v>
      </c>
      <c r="I198" s="5">
        <v>0.63489495321080835</v>
      </c>
      <c r="J198" s="5">
        <v>0.67950370167390406</v>
      </c>
      <c r="K198" s="5">
        <v>0.60279950931478099</v>
      </c>
      <c r="L198" s="5">
        <v>0.88458298729456097</v>
      </c>
      <c r="M198" s="5">
        <v>0.78705253625143468</v>
      </c>
      <c r="N198" s="5">
        <v>0.72594561551773795</v>
      </c>
      <c r="O198" s="5">
        <v>0.64433275546197566</v>
      </c>
      <c r="P198" s="5">
        <v>0.8860135550787942</v>
      </c>
      <c r="Q198" s="5">
        <v>0.60577791538652881</v>
      </c>
      <c r="R198" s="5">
        <v>0.70695550007431329</v>
      </c>
      <c r="S198" s="5">
        <v>0.65853351788466552</v>
      </c>
      <c r="T198" s="5">
        <v>0.65229118551662091</v>
      </c>
      <c r="U198" s="5">
        <v>0.58760103669226016</v>
      </c>
      <c r="V198" s="5">
        <v>0.6011568669933488</v>
      </c>
      <c r="W198" s="5">
        <v>0.68296810200699509</v>
      </c>
      <c r="X198" s="5">
        <v>0.74811011650654002</v>
      </c>
      <c r="Y198" s="5">
        <v>0.41682810713342144</v>
      </c>
      <c r="Z198" s="5">
        <v>1</v>
      </c>
      <c r="AA198" s="5"/>
      <c r="AB198" s="5"/>
      <c r="AC198" s="5"/>
      <c r="AD198" s="5"/>
      <c r="AE198" s="5"/>
      <c r="AF198" s="5"/>
      <c r="AG198" s="5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</row>
    <row r="199" spans="3:46" x14ac:dyDescent="0.2">
      <c r="C199" s="87"/>
      <c r="D199" s="4" t="s">
        <v>108</v>
      </c>
      <c r="E199" s="5">
        <v>0.71596494420615087</v>
      </c>
      <c r="F199" s="5">
        <v>0.40521003085713198</v>
      </c>
      <c r="G199" s="5">
        <v>0.75454365606763163</v>
      </c>
      <c r="H199" s="5">
        <v>0.7693988012155879</v>
      </c>
      <c r="I199" s="5">
        <v>0.6601680910001918</v>
      </c>
      <c r="J199" s="5">
        <v>0.83612131033192039</v>
      </c>
      <c r="K199" s="5">
        <v>0.81055582993350495</v>
      </c>
      <c r="L199" s="5">
        <v>0.85418194615808163</v>
      </c>
      <c r="M199" s="5">
        <v>0.85286456749359951</v>
      </c>
      <c r="N199" s="5">
        <v>0.86027651845351394</v>
      </c>
      <c r="O199" s="5">
        <v>0.69104152474505565</v>
      </c>
      <c r="P199" s="5">
        <v>0.80741386963819084</v>
      </c>
      <c r="Q199" s="5">
        <v>0.69336846176667666</v>
      </c>
      <c r="R199" s="5">
        <v>0.72669443137612588</v>
      </c>
      <c r="S199" s="5">
        <v>0.48208031193463052</v>
      </c>
      <c r="T199" s="5">
        <v>0.50032955111066668</v>
      </c>
      <c r="U199" s="5">
        <v>0.51581271889234848</v>
      </c>
      <c r="V199" s="5">
        <v>0.72878007433790593</v>
      </c>
      <c r="W199" s="5">
        <v>0.57304581925398612</v>
      </c>
      <c r="X199" s="5">
        <v>0.72917166401709799</v>
      </c>
      <c r="Y199" s="5">
        <v>0.52952525994230881</v>
      </c>
      <c r="Z199" s="5">
        <v>0.81280451922424446</v>
      </c>
      <c r="AA199" s="5">
        <v>1</v>
      </c>
      <c r="AB199" s="5"/>
      <c r="AC199" s="5"/>
      <c r="AD199" s="5"/>
      <c r="AE199" s="5"/>
      <c r="AF199" s="5"/>
      <c r="AG199" s="5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</row>
    <row r="200" spans="3:46" x14ac:dyDescent="0.2">
      <c r="C200" s="87"/>
      <c r="D200" s="4" t="s">
        <v>109</v>
      </c>
      <c r="E200" s="5">
        <v>0.56879840459410014</v>
      </c>
      <c r="F200" s="5">
        <v>0.3376426272169904</v>
      </c>
      <c r="G200" s="5">
        <v>0.53560879227335634</v>
      </c>
      <c r="H200" s="5">
        <v>0.58690855997211855</v>
      </c>
      <c r="I200" s="5">
        <v>0.4866556955539974</v>
      </c>
      <c r="J200" s="5">
        <v>0.64464486962642897</v>
      </c>
      <c r="K200" s="5">
        <v>0.7744257971011792</v>
      </c>
      <c r="L200" s="5">
        <v>0.73563034695647822</v>
      </c>
      <c r="M200" s="5">
        <v>0.7177756222006666</v>
      </c>
      <c r="N200" s="5">
        <v>0.71104812982126553</v>
      </c>
      <c r="O200" s="5">
        <v>0.6873859738157323</v>
      </c>
      <c r="P200" s="5">
        <v>0.63363530437985915</v>
      </c>
      <c r="Q200" s="5">
        <v>0.42631753756255275</v>
      </c>
      <c r="R200" s="5">
        <v>0.5392619087501086</v>
      </c>
      <c r="S200" s="5">
        <v>0.22265027084995881</v>
      </c>
      <c r="T200" s="5">
        <v>0.23026188434434666</v>
      </c>
      <c r="U200" s="5">
        <v>0.36897119939983541</v>
      </c>
      <c r="V200" s="5">
        <v>0.48443546461833953</v>
      </c>
      <c r="W200" s="5">
        <v>0.31029627161672002</v>
      </c>
      <c r="X200" s="5">
        <v>0.47434645438677547</v>
      </c>
      <c r="Y200" s="5">
        <v>0.38813723584027421</v>
      </c>
      <c r="Z200" s="5">
        <v>0.73075939975562354</v>
      </c>
      <c r="AA200" s="5">
        <v>0.90365500000052168</v>
      </c>
      <c r="AB200" s="5">
        <v>1</v>
      </c>
      <c r="AC200" s="5"/>
      <c r="AD200" s="5"/>
      <c r="AE200" s="5"/>
      <c r="AF200" s="5"/>
      <c r="AG200" s="5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</row>
    <row r="201" spans="3:46" x14ac:dyDescent="0.2">
      <c r="C201" s="87"/>
      <c r="D201" s="4" t="s">
        <v>110</v>
      </c>
      <c r="E201" s="5">
        <v>0.73250814702333256</v>
      </c>
      <c r="F201" s="5">
        <v>0.28737911996504145</v>
      </c>
      <c r="G201" s="5">
        <v>0.73342914582287289</v>
      </c>
      <c r="H201" s="5">
        <v>0.80726729166323929</v>
      </c>
      <c r="I201" s="5">
        <v>0.68232604300325239</v>
      </c>
      <c r="J201" s="5">
        <v>0.72331308093394475</v>
      </c>
      <c r="K201" s="5">
        <v>0.82937368023969538</v>
      </c>
      <c r="L201" s="5">
        <v>0.8728150324475763</v>
      </c>
      <c r="M201" s="5">
        <v>0.90646644485862971</v>
      </c>
      <c r="N201" s="5">
        <v>0.80111288726142926</v>
      </c>
      <c r="O201" s="5">
        <v>0.83963077075245007</v>
      </c>
      <c r="P201" s="5">
        <v>0.84093499532485305</v>
      </c>
      <c r="Q201" s="5">
        <v>0.66527084574161988</v>
      </c>
      <c r="R201" s="5">
        <v>0.83632489584447101</v>
      </c>
      <c r="S201" s="5">
        <v>0.58743091597478336</v>
      </c>
      <c r="T201" s="5">
        <v>0.58663711847743738</v>
      </c>
      <c r="U201" s="5">
        <v>0.68155312082821673</v>
      </c>
      <c r="V201" s="5">
        <v>0.77387542465660042</v>
      </c>
      <c r="W201" s="5">
        <v>0.62984910761155366</v>
      </c>
      <c r="X201" s="5">
        <v>0.76116787689276688</v>
      </c>
      <c r="Y201" s="5">
        <v>0.62881566138999523</v>
      </c>
      <c r="Z201" s="5">
        <v>0.83949595198451166</v>
      </c>
      <c r="AA201" s="5">
        <v>0.90861051597021525</v>
      </c>
      <c r="AB201" s="5">
        <v>0.88308792161117489</v>
      </c>
      <c r="AC201" s="5">
        <v>1</v>
      </c>
      <c r="AD201" s="5"/>
      <c r="AE201" s="5"/>
      <c r="AF201" s="5"/>
      <c r="AG201" s="5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</row>
    <row r="202" spans="3:46" x14ac:dyDescent="0.2">
      <c r="C202" s="87"/>
      <c r="D202" s="4" t="s">
        <v>111</v>
      </c>
      <c r="E202" s="5">
        <v>0.64144922860652287</v>
      </c>
      <c r="F202" s="5">
        <v>0.28052755017004233</v>
      </c>
      <c r="G202" s="5">
        <v>0.76081188574256708</v>
      </c>
      <c r="H202" s="5">
        <v>0.73481933597727311</v>
      </c>
      <c r="I202" s="5">
        <v>0.63429725693609396</v>
      </c>
      <c r="J202" s="5">
        <v>0.61536619282803928</v>
      </c>
      <c r="K202" s="5">
        <v>0.7690887376278851</v>
      </c>
      <c r="L202" s="5">
        <v>0.58483790559706106</v>
      </c>
      <c r="M202" s="5">
        <v>0.83800317555596826</v>
      </c>
      <c r="N202" s="5">
        <v>0.66721325942561149</v>
      </c>
      <c r="O202" s="5">
        <v>0.88495423736814294</v>
      </c>
      <c r="P202" s="5">
        <v>0.72283314571662016</v>
      </c>
      <c r="Q202" s="5">
        <v>0.7770808165939177</v>
      </c>
      <c r="R202" s="5">
        <v>0.9057582147852572</v>
      </c>
      <c r="S202" s="5">
        <v>0.83224727536182508</v>
      </c>
      <c r="T202" s="5">
        <v>0.80250507007648475</v>
      </c>
      <c r="U202" s="5">
        <v>0.87017129209023925</v>
      </c>
      <c r="V202" s="5">
        <v>0.9562588028813892</v>
      </c>
      <c r="W202" s="5">
        <v>0.79880906797659967</v>
      </c>
      <c r="X202" s="5">
        <v>0.86397743651518444</v>
      </c>
      <c r="Y202" s="5">
        <v>0.84862919114905266</v>
      </c>
      <c r="Z202" s="5">
        <v>0.54321484765623784</v>
      </c>
      <c r="AA202" s="5">
        <v>0.57797233585221675</v>
      </c>
      <c r="AB202" s="5">
        <v>0.38422693671874464</v>
      </c>
      <c r="AC202" s="5">
        <v>0.72098755677648096</v>
      </c>
      <c r="AD202" s="5">
        <v>1</v>
      </c>
      <c r="AE202" s="5"/>
      <c r="AF202" s="5"/>
      <c r="AG202" s="5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</row>
    <row r="203" spans="3:46" x14ac:dyDescent="0.2">
      <c r="C203" s="87"/>
      <c r="D203" s="4" t="s">
        <v>6</v>
      </c>
      <c r="E203" s="5">
        <v>0.91996883049762845</v>
      </c>
      <c r="F203" s="5">
        <v>0.62538299244752626</v>
      </c>
      <c r="G203" s="5">
        <v>0.88590183821466384</v>
      </c>
      <c r="H203" s="5">
        <v>0.91850763069919039</v>
      </c>
      <c r="I203" s="5">
        <v>0.8878939028775038</v>
      </c>
      <c r="J203" s="5">
        <v>0.83983777035383422</v>
      </c>
      <c r="K203" s="5">
        <v>0.42743954179999843</v>
      </c>
      <c r="L203" s="5">
        <v>0.79680404148806072</v>
      </c>
      <c r="M203" s="5">
        <v>0.81823718676807822</v>
      </c>
      <c r="N203" s="5">
        <v>0.79798606550149098</v>
      </c>
      <c r="O203" s="5">
        <v>0.59846141793525687</v>
      </c>
      <c r="P203" s="5">
        <v>0.89728815649231997</v>
      </c>
      <c r="Q203" s="5">
        <v>0.9280285602011844</v>
      </c>
      <c r="R203" s="5">
        <v>0.8386608055053395</v>
      </c>
      <c r="S203" s="5">
        <v>0.94032581359750012</v>
      </c>
      <c r="T203" s="5">
        <v>0.93452730737267697</v>
      </c>
      <c r="U203" s="5">
        <v>0.67943426661493811</v>
      </c>
      <c r="V203" s="5">
        <v>0.78705836248318961</v>
      </c>
      <c r="W203" s="5">
        <v>0.97765170418404879</v>
      </c>
      <c r="X203" s="5">
        <v>0.94017082631060689</v>
      </c>
      <c r="Y203" s="5">
        <v>0.46052289617344483</v>
      </c>
      <c r="Z203" s="5">
        <v>0.71327190264850515</v>
      </c>
      <c r="AA203" s="5">
        <v>0.52883856788265116</v>
      </c>
      <c r="AB203" s="5">
        <v>0.28547200781031185</v>
      </c>
      <c r="AC203" s="5">
        <v>0.63084565341013987</v>
      </c>
      <c r="AD203" s="5">
        <v>0.76960312212186943</v>
      </c>
      <c r="AE203" s="5">
        <v>1</v>
      </c>
      <c r="AF203" s="5"/>
      <c r="AG203" s="5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</row>
    <row r="204" spans="3:46" x14ac:dyDescent="0.2">
      <c r="C204" s="87" t="s">
        <v>62</v>
      </c>
      <c r="D204" s="4" t="s">
        <v>99</v>
      </c>
      <c r="E204" s="5">
        <v>0.6190503386763303</v>
      </c>
      <c r="F204" s="5">
        <v>-0.10190131171922588</v>
      </c>
      <c r="G204" s="5">
        <v>0.60262253939560229</v>
      </c>
      <c r="H204" s="5">
        <v>0.47973483528822147</v>
      </c>
      <c r="I204" s="5">
        <v>0.72509491450821806</v>
      </c>
      <c r="J204" s="5">
        <v>0.47848252530201835</v>
      </c>
      <c r="K204" s="5">
        <v>0.60938956549908507</v>
      </c>
      <c r="L204" s="5">
        <v>0.55199836474496256</v>
      </c>
      <c r="M204" s="5">
        <v>0.48945734834970467</v>
      </c>
      <c r="N204" s="5">
        <v>0.43025192734698142</v>
      </c>
      <c r="O204" s="5">
        <v>0.59931541584160986</v>
      </c>
      <c r="P204" s="5">
        <v>0.62603085573044825</v>
      </c>
      <c r="Q204" s="5">
        <v>0.55973073416581243</v>
      </c>
      <c r="R204" s="5">
        <v>0.63956636351717722</v>
      </c>
      <c r="S204" s="5">
        <v>0.39862568272781784</v>
      </c>
      <c r="T204" s="5">
        <v>0.4509358263133848</v>
      </c>
      <c r="U204" s="5">
        <v>0.59289589719659996</v>
      </c>
      <c r="V204" s="5">
        <v>0.53653450729792318</v>
      </c>
      <c r="W204" s="5">
        <v>0.42065958232263911</v>
      </c>
      <c r="X204" s="5">
        <v>0.4547712438557569</v>
      </c>
      <c r="Y204" s="5">
        <v>0.75578365976505191</v>
      </c>
      <c r="Z204" s="5">
        <v>0.42139384697673449</v>
      </c>
      <c r="AA204" s="5">
        <v>0.48530759890838165</v>
      </c>
      <c r="AB204" s="5">
        <v>0.46335924829066349</v>
      </c>
      <c r="AC204" s="5">
        <v>0.57341410166462992</v>
      </c>
      <c r="AD204" s="5">
        <v>0.52502955572956744</v>
      </c>
      <c r="AE204" s="5">
        <v>0.39613418668687833</v>
      </c>
      <c r="AF204" s="5">
        <v>1</v>
      </c>
      <c r="AG204" s="5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</row>
    <row r="205" spans="3:46" x14ac:dyDescent="0.2">
      <c r="C205" s="87"/>
      <c r="D205" s="4" t="s">
        <v>100</v>
      </c>
      <c r="E205" s="5">
        <v>0.69486915658840209</v>
      </c>
      <c r="F205" s="5">
        <v>0.28675215655313008</v>
      </c>
      <c r="G205" s="5">
        <v>0.68885407471441773</v>
      </c>
      <c r="H205" s="5">
        <v>0.46978688092656234</v>
      </c>
      <c r="I205" s="5">
        <v>0.66455093967907264</v>
      </c>
      <c r="J205" s="5">
        <v>0.62630521889108992</v>
      </c>
      <c r="K205" s="5">
        <v>0.79740765332068386</v>
      </c>
      <c r="L205" s="5">
        <v>0.54469901831518497</v>
      </c>
      <c r="M205" s="5">
        <v>0.69982994632559092</v>
      </c>
      <c r="N205" s="5">
        <v>0.61304991899667305</v>
      </c>
      <c r="O205" s="5">
        <v>0.82047595809800244</v>
      </c>
      <c r="P205" s="5">
        <v>0.6139425214883828</v>
      </c>
      <c r="Q205" s="5">
        <v>0.71103937106247828</v>
      </c>
      <c r="R205" s="5">
        <v>0.72654249129542048</v>
      </c>
      <c r="S205" s="5">
        <v>0.44235952736786138</v>
      </c>
      <c r="T205" s="5">
        <v>0.44303545667197425</v>
      </c>
      <c r="U205" s="5">
        <v>0.5627972122773961</v>
      </c>
      <c r="V205" s="5">
        <v>0.77169977395189115</v>
      </c>
      <c r="W205" s="5">
        <v>0.5964260758318326</v>
      </c>
      <c r="X205" s="5">
        <v>0.65535296325347403</v>
      </c>
      <c r="Y205" s="5">
        <v>0.79641729993892674</v>
      </c>
      <c r="Z205" s="5">
        <v>0.35935283840556531</v>
      </c>
      <c r="AA205" s="5">
        <v>0.56665066307234657</v>
      </c>
      <c r="AB205" s="5">
        <v>0.44250129395177329</v>
      </c>
      <c r="AC205" s="5">
        <v>0.61094897115247548</v>
      </c>
      <c r="AD205" s="5">
        <v>0.76659988955079117</v>
      </c>
      <c r="AE205" s="5">
        <v>0.59767696120529623</v>
      </c>
      <c r="AF205" s="5">
        <v>0.76843464420078167</v>
      </c>
      <c r="AG205" s="5">
        <v>1</v>
      </c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</row>
    <row r="206" spans="3:46" x14ac:dyDescent="0.2">
      <c r="C206" s="87"/>
      <c r="D206" s="4" t="s">
        <v>113</v>
      </c>
      <c r="E206" s="5">
        <v>0.73805372420040727</v>
      </c>
      <c r="F206" s="5">
        <v>0.42400016462152973</v>
      </c>
      <c r="G206" s="5">
        <v>0.81570443749108168</v>
      </c>
      <c r="H206" s="5">
        <v>0.67009891719078263</v>
      </c>
      <c r="I206" s="5">
        <v>0.74109366713280012</v>
      </c>
      <c r="J206" s="5">
        <v>0.75313376234609686</v>
      </c>
      <c r="K206" s="5">
        <v>0.78220250778623857</v>
      </c>
      <c r="L206" s="5">
        <v>0.5811528540057036</v>
      </c>
      <c r="M206" s="5">
        <v>0.85772876132034948</v>
      </c>
      <c r="N206" s="5">
        <v>0.77089096480349983</v>
      </c>
      <c r="O206" s="5">
        <v>0.79832936085783113</v>
      </c>
      <c r="P206" s="5">
        <v>0.73283655741863907</v>
      </c>
      <c r="Q206" s="5">
        <v>0.90215402735089123</v>
      </c>
      <c r="R206" s="5">
        <v>0.77749482042811513</v>
      </c>
      <c r="S206" s="5">
        <v>0.67745215789317603</v>
      </c>
      <c r="T206" s="5">
        <v>0.68551688633198105</v>
      </c>
      <c r="U206" s="5">
        <v>0.63956442666057955</v>
      </c>
      <c r="V206" s="5">
        <v>0.86193128456184309</v>
      </c>
      <c r="W206" s="5">
        <v>0.70228420275776338</v>
      </c>
      <c r="X206" s="5">
        <v>0.78694992101863348</v>
      </c>
      <c r="Y206" s="5">
        <v>0.77566885095032401</v>
      </c>
      <c r="Z206" s="5">
        <v>0.4375888545330463</v>
      </c>
      <c r="AA206" s="5">
        <v>0.59279187196735039</v>
      </c>
      <c r="AB206" s="5">
        <v>0.34190557445991593</v>
      </c>
      <c r="AC206" s="5">
        <v>0.55301266426425177</v>
      </c>
      <c r="AD206" s="5">
        <v>0.79982451533908427</v>
      </c>
      <c r="AE206" s="5">
        <v>0.80093837699654513</v>
      </c>
      <c r="AF206" s="5">
        <v>0.64613152980861177</v>
      </c>
      <c r="AG206" s="5">
        <v>0.77939868037704818</v>
      </c>
      <c r="AH206" s="5">
        <v>1</v>
      </c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</row>
    <row r="207" spans="3:46" x14ac:dyDescent="0.2">
      <c r="C207" s="87"/>
      <c r="D207" s="4" t="s">
        <v>114</v>
      </c>
      <c r="E207" s="5">
        <v>0.40500646176885224</v>
      </c>
      <c r="F207" s="5">
        <v>0.27813668736523911</v>
      </c>
      <c r="G207" s="5">
        <v>0.48905931379678613</v>
      </c>
      <c r="H207" s="5">
        <v>0.38509145622354918</v>
      </c>
      <c r="I207" s="5">
        <v>0.39984338235247202</v>
      </c>
      <c r="J207" s="5">
        <v>0.41457825949883226</v>
      </c>
      <c r="K207" s="5">
        <v>0.8626849683732245</v>
      </c>
      <c r="L207" s="5">
        <v>0.3121374156579596</v>
      </c>
      <c r="M207" s="5">
        <v>0.66926762745714186</v>
      </c>
      <c r="N207" s="5">
        <v>0.54083056376999972</v>
      </c>
      <c r="O207" s="5">
        <v>0.91793856125470619</v>
      </c>
      <c r="P207" s="5">
        <v>0.42976074498623407</v>
      </c>
      <c r="Q207" s="5">
        <v>0.5020614135978746</v>
      </c>
      <c r="R207" s="5">
        <v>0.64979897706609568</v>
      </c>
      <c r="S207" s="5">
        <v>0.44540338958731041</v>
      </c>
      <c r="T207" s="5">
        <v>0.40665399214835712</v>
      </c>
      <c r="U207" s="5">
        <v>0.66372418585818815</v>
      </c>
      <c r="V207" s="5">
        <v>0.74284982947958789</v>
      </c>
      <c r="W207" s="5">
        <v>0.38078196905905953</v>
      </c>
      <c r="X207" s="5">
        <v>0.50869611622495969</v>
      </c>
      <c r="Y207" s="5">
        <v>0.79205192158444071</v>
      </c>
      <c r="Z207" s="5">
        <v>0.27704027165690664</v>
      </c>
      <c r="AA207" s="5">
        <v>0.48392914982398383</v>
      </c>
      <c r="AB207" s="5">
        <v>0.46578409296227163</v>
      </c>
      <c r="AC207" s="5">
        <v>0.61916571599004422</v>
      </c>
      <c r="AD207" s="5">
        <v>0.80568867065778416</v>
      </c>
      <c r="AE207" s="5">
        <v>0.30892077485402281</v>
      </c>
      <c r="AF207" s="5">
        <v>0.58489377972006995</v>
      </c>
      <c r="AG207" s="5">
        <v>0.75104309227932742</v>
      </c>
      <c r="AH207" s="5">
        <v>0.71670998497761618</v>
      </c>
      <c r="AI207" s="5">
        <v>1</v>
      </c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</row>
    <row r="208" spans="3:46" x14ac:dyDescent="0.2">
      <c r="C208" s="87"/>
      <c r="D208" s="4" t="s">
        <v>115</v>
      </c>
      <c r="E208" s="5">
        <v>0.48002527995710553</v>
      </c>
      <c r="F208" s="5">
        <v>0.42855114709012743</v>
      </c>
      <c r="G208" s="5">
        <v>0.46622578946979432</v>
      </c>
      <c r="H208" s="5">
        <v>0.31335368097169625</v>
      </c>
      <c r="I208" s="5">
        <v>0.40919319017076855</v>
      </c>
      <c r="J208" s="5">
        <v>0.3770724826418359</v>
      </c>
      <c r="K208" s="5">
        <v>0.64345312674920818</v>
      </c>
      <c r="L208" s="5">
        <v>0.19370503889367288</v>
      </c>
      <c r="M208" s="5">
        <v>0.5952796698737981</v>
      </c>
      <c r="N208" s="5">
        <v>0.53578800778274793</v>
      </c>
      <c r="O208" s="5">
        <v>0.76530718394635922</v>
      </c>
      <c r="P208" s="5">
        <v>0.41448635030838621</v>
      </c>
      <c r="Q208" s="5">
        <v>0.62408974275771723</v>
      </c>
      <c r="R208" s="5">
        <v>0.57302565889565993</v>
      </c>
      <c r="S208" s="5">
        <v>0.5008662457156311</v>
      </c>
      <c r="T208" s="5">
        <v>0.45741655493241551</v>
      </c>
      <c r="U208" s="5">
        <v>0.51144459759147021</v>
      </c>
      <c r="V208" s="5">
        <v>0.67860454485437582</v>
      </c>
      <c r="W208" s="5">
        <v>0.45616262402600505</v>
      </c>
      <c r="X208" s="5">
        <v>0.54402108130650062</v>
      </c>
      <c r="Y208" s="5">
        <v>0.70397536328319699</v>
      </c>
      <c r="Z208" s="5">
        <v>0.14264230500684041</v>
      </c>
      <c r="AA208" s="5">
        <v>0.24446757254460516</v>
      </c>
      <c r="AB208" s="5">
        <v>8.3989709278421629E-2</v>
      </c>
      <c r="AC208" s="5">
        <v>0.30337636066002466</v>
      </c>
      <c r="AD208" s="5">
        <v>0.73067437522479972</v>
      </c>
      <c r="AE208" s="5">
        <v>0.52318067746338981</v>
      </c>
      <c r="AF208" s="5">
        <v>0.52728592069321434</v>
      </c>
      <c r="AG208" s="5">
        <v>0.75088500422956805</v>
      </c>
      <c r="AH208" s="5">
        <v>0.84925363158312184</v>
      </c>
      <c r="AI208" s="5">
        <v>0.80088402390041968</v>
      </c>
      <c r="AJ208" s="5">
        <v>1</v>
      </c>
      <c r="AK208" s="5"/>
      <c r="AL208" s="5"/>
      <c r="AM208" s="5"/>
      <c r="AN208" s="5"/>
      <c r="AO208" s="5"/>
      <c r="AP208" s="5"/>
      <c r="AQ208" s="5"/>
      <c r="AR208" s="5"/>
      <c r="AS208" s="5"/>
      <c r="AT208" s="5"/>
    </row>
    <row r="209" spans="3:46" x14ac:dyDescent="0.2">
      <c r="C209" s="87"/>
      <c r="D209" s="4" t="s">
        <v>116</v>
      </c>
      <c r="E209" s="5">
        <v>0.76132487231914603</v>
      </c>
      <c r="F209" s="5">
        <v>0.39872527654515982</v>
      </c>
      <c r="G209" s="5">
        <v>0.60172626588245415</v>
      </c>
      <c r="H209" s="5">
        <v>0.57229870807770022</v>
      </c>
      <c r="I209" s="5">
        <v>0.64376080869973706</v>
      </c>
      <c r="J209" s="5">
        <v>0.5645277493620644</v>
      </c>
      <c r="K209" s="5">
        <v>0.75078713157246701</v>
      </c>
      <c r="L209" s="5">
        <v>0.67490989990686567</v>
      </c>
      <c r="M209" s="5">
        <v>0.89995432028307787</v>
      </c>
      <c r="N209" s="5">
        <v>0.75507208722275887</v>
      </c>
      <c r="O209" s="5">
        <v>0.88326133824254982</v>
      </c>
      <c r="P209" s="5">
        <v>0.74672086175503216</v>
      </c>
      <c r="Q209" s="5">
        <v>0.70811947822466459</v>
      </c>
      <c r="R209" s="5">
        <v>0.76316872844416317</v>
      </c>
      <c r="S209" s="5">
        <v>0.52906092803372251</v>
      </c>
      <c r="T209" s="5">
        <v>0.50132974632993799</v>
      </c>
      <c r="U209" s="5">
        <v>0.53097570310344067</v>
      </c>
      <c r="V209" s="5">
        <v>0.74264487500425802</v>
      </c>
      <c r="W209" s="5">
        <v>0.59371840502994455</v>
      </c>
      <c r="X209" s="5">
        <v>0.69791522220315805</v>
      </c>
      <c r="Y209" s="5">
        <v>0.61901361553099576</v>
      </c>
      <c r="Z209" s="5">
        <v>0.58628072121448493</v>
      </c>
      <c r="AA209" s="5">
        <v>0.61122038905567944</v>
      </c>
      <c r="AB209" s="5">
        <v>0.51486494747829292</v>
      </c>
      <c r="AC209" s="5">
        <v>0.74371697718548424</v>
      </c>
      <c r="AD209" s="5">
        <v>0.73660190949746229</v>
      </c>
      <c r="AE209" s="5">
        <v>0.8389904859278331</v>
      </c>
      <c r="AF209" s="5">
        <v>0.64280630764988589</v>
      </c>
      <c r="AG209" s="5">
        <v>0.7491867447971704</v>
      </c>
      <c r="AH209" s="5">
        <v>0.71849872148096294</v>
      </c>
      <c r="AI209" s="5">
        <v>0.70734250146613153</v>
      </c>
      <c r="AJ209" s="5">
        <v>0.69368713674347415</v>
      </c>
      <c r="AK209" s="5">
        <v>1</v>
      </c>
      <c r="AL209" s="5"/>
      <c r="AM209" s="5"/>
      <c r="AN209" s="5"/>
      <c r="AO209" s="5"/>
      <c r="AP209" s="5"/>
      <c r="AQ209" s="5"/>
      <c r="AR209" s="5"/>
      <c r="AS209" s="5"/>
      <c r="AT209" s="5"/>
    </row>
    <row r="210" spans="3:46" x14ac:dyDescent="0.2">
      <c r="C210" s="87"/>
      <c r="D210" s="4" t="s">
        <v>117</v>
      </c>
      <c r="E210" s="5">
        <v>0.74266589826486162</v>
      </c>
      <c r="F210" s="5">
        <v>0.41018044638457618</v>
      </c>
      <c r="G210" s="5">
        <v>0.76958684243309228</v>
      </c>
      <c r="H210" s="5">
        <v>0.50750374016995392</v>
      </c>
      <c r="I210" s="5">
        <v>0.73113577739167268</v>
      </c>
      <c r="J210" s="5">
        <v>0.75478277440960462</v>
      </c>
      <c r="K210" s="5">
        <v>0.76626716802032357</v>
      </c>
      <c r="L210" s="5">
        <v>0.55993882673443818</v>
      </c>
      <c r="M210" s="5">
        <v>0.70999818759274647</v>
      </c>
      <c r="N210" s="5">
        <v>0.65554920949822348</v>
      </c>
      <c r="O210" s="5">
        <v>0.78791748409944296</v>
      </c>
      <c r="P210" s="5">
        <v>0.62996259018147704</v>
      </c>
      <c r="Q210" s="5">
        <v>0.78735317270931982</v>
      </c>
      <c r="R210" s="5">
        <v>0.61927838595697982</v>
      </c>
      <c r="S210" s="5">
        <v>0.39626812067466277</v>
      </c>
      <c r="T210" s="5">
        <v>0.41136067332866805</v>
      </c>
      <c r="U210" s="5">
        <v>0.43417043174049519</v>
      </c>
      <c r="V210" s="5">
        <v>0.71142545506520349</v>
      </c>
      <c r="W210" s="5">
        <v>0.64143115768102632</v>
      </c>
      <c r="X210" s="5">
        <v>0.65822632559480287</v>
      </c>
      <c r="Y210" s="5">
        <v>0.67316586344916185</v>
      </c>
      <c r="Z210" s="5">
        <v>0.33548580898731517</v>
      </c>
      <c r="AA210" s="5">
        <v>0.55216683567237257</v>
      </c>
      <c r="AB210" s="5">
        <v>0.38515660774414778</v>
      </c>
      <c r="AC210" s="5">
        <v>0.49380095934422147</v>
      </c>
      <c r="AD210" s="5">
        <v>0.6735735180678909</v>
      </c>
      <c r="AE210" s="5">
        <v>0.67195195990548529</v>
      </c>
      <c r="AF210" s="5">
        <v>0.69985738085234117</v>
      </c>
      <c r="AG210" s="5">
        <v>0.92399825599877439</v>
      </c>
      <c r="AH210" s="5">
        <v>0.85948029889751143</v>
      </c>
      <c r="AI210" s="5">
        <v>0.6474755593035092</v>
      </c>
      <c r="AJ210" s="5">
        <v>0.76109516348314266</v>
      </c>
      <c r="AK210" s="5">
        <v>0.63652712222072561</v>
      </c>
      <c r="AL210" s="5">
        <v>1</v>
      </c>
      <c r="AM210" s="5"/>
      <c r="AN210" s="5"/>
      <c r="AO210" s="5"/>
      <c r="AP210" s="5"/>
      <c r="AQ210" s="5"/>
      <c r="AR210" s="5"/>
      <c r="AS210" s="5"/>
      <c r="AT210" s="5"/>
    </row>
    <row r="211" spans="3:46" x14ac:dyDescent="0.2">
      <c r="C211" s="87"/>
      <c r="D211" s="4" t="s">
        <v>118</v>
      </c>
      <c r="E211" s="5">
        <v>0.52381578964827646</v>
      </c>
      <c r="F211" s="5">
        <v>0.38363640030921764</v>
      </c>
      <c r="G211" s="5">
        <v>0.54666292865717026</v>
      </c>
      <c r="H211" s="5">
        <v>0.39027122482966409</v>
      </c>
      <c r="I211" s="5">
        <v>0.5263959290194945</v>
      </c>
      <c r="J211" s="5">
        <v>0.49166182302030786</v>
      </c>
      <c r="K211" s="5">
        <v>0.6272509940022637</v>
      </c>
      <c r="L211" s="5">
        <v>0.25851569017379822</v>
      </c>
      <c r="M211" s="5">
        <v>0.53105825494208525</v>
      </c>
      <c r="N211" s="5">
        <v>0.53877973986312366</v>
      </c>
      <c r="O211" s="5">
        <v>0.74076517418245491</v>
      </c>
      <c r="P211" s="5">
        <v>0.43917167993713663</v>
      </c>
      <c r="Q211" s="5">
        <v>0.62268516609544877</v>
      </c>
      <c r="R211" s="5">
        <v>0.48287171273589735</v>
      </c>
      <c r="S211" s="5">
        <v>0.39067744459153925</v>
      </c>
      <c r="T211" s="5">
        <v>0.39273142093490448</v>
      </c>
      <c r="U211" s="5">
        <v>0.43123781244733855</v>
      </c>
      <c r="V211" s="5">
        <v>0.53388395325306026</v>
      </c>
      <c r="W211" s="5">
        <v>0.47772647977117283</v>
      </c>
      <c r="X211" s="5">
        <v>0.5340309052276081</v>
      </c>
      <c r="Y211" s="5">
        <v>0.59517666062767072</v>
      </c>
      <c r="Z211" s="5">
        <v>0.18257381043673279</v>
      </c>
      <c r="AA211" s="5">
        <v>0.30338620882802497</v>
      </c>
      <c r="AB211" s="5">
        <v>0.22415240478834131</v>
      </c>
      <c r="AC211" s="5">
        <v>0.29235013709225216</v>
      </c>
      <c r="AD211" s="5">
        <v>0.56724748779921486</v>
      </c>
      <c r="AE211" s="5">
        <v>0.46051489838543685</v>
      </c>
      <c r="AF211" s="5">
        <v>0.56121515711256753</v>
      </c>
      <c r="AG211" s="5">
        <v>0.70982933708129492</v>
      </c>
      <c r="AH211" s="5">
        <v>0.75478888064026617</v>
      </c>
      <c r="AI211" s="5">
        <v>0.60750729343638155</v>
      </c>
      <c r="AJ211" s="5">
        <v>0.78515751399797573</v>
      </c>
      <c r="AK211" s="5">
        <v>0.41190164425598613</v>
      </c>
      <c r="AL211" s="5">
        <v>0.82919284239058744</v>
      </c>
      <c r="AM211" s="5">
        <v>1</v>
      </c>
      <c r="AN211" s="5"/>
      <c r="AO211" s="5"/>
      <c r="AP211" s="5"/>
      <c r="AQ211" s="5"/>
      <c r="AR211" s="5"/>
      <c r="AS211" s="5"/>
      <c r="AT211" s="5"/>
    </row>
    <row r="212" spans="3:46" x14ac:dyDescent="0.2">
      <c r="C212" s="87"/>
      <c r="D212" s="4" t="s">
        <v>119</v>
      </c>
      <c r="E212" s="5">
        <v>0.64017785496054536</v>
      </c>
      <c r="F212" s="5">
        <v>0.5798966065995742</v>
      </c>
      <c r="G212" s="5">
        <v>0.57364939069788057</v>
      </c>
      <c r="H212" s="5">
        <v>0.37288636410124271</v>
      </c>
      <c r="I212" s="5">
        <v>0.52202116188172953</v>
      </c>
      <c r="J212" s="5">
        <v>0.61560963758717657</v>
      </c>
      <c r="K212" s="5">
        <v>0.80274803599869071</v>
      </c>
      <c r="L212" s="5">
        <v>0.42684512705479616</v>
      </c>
      <c r="M212" s="5">
        <v>0.67759894928343056</v>
      </c>
      <c r="N212" s="5">
        <v>0.71412228413827605</v>
      </c>
      <c r="O212" s="5">
        <v>0.80661068175804951</v>
      </c>
      <c r="P212" s="5">
        <v>0.51960979823741615</v>
      </c>
      <c r="Q212" s="5">
        <v>0.66945565280919472</v>
      </c>
      <c r="R212" s="5">
        <v>0.54275410363976639</v>
      </c>
      <c r="S212" s="5">
        <v>0.3037657241288112</v>
      </c>
      <c r="T212" s="5">
        <v>0.28669989039865051</v>
      </c>
      <c r="U212" s="5">
        <v>0.34076729889912738</v>
      </c>
      <c r="V212" s="5">
        <v>0.63293761160706008</v>
      </c>
      <c r="W212" s="5">
        <v>0.45588498132273519</v>
      </c>
      <c r="X212" s="5">
        <v>0.57655247876837623</v>
      </c>
      <c r="Y212" s="5">
        <v>0.60879872490961795</v>
      </c>
      <c r="Z212" s="5">
        <v>0.31016855907911323</v>
      </c>
      <c r="AA212" s="5">
        <v>0.54663890974932638</v>
      </c>
      <c r="AB212" s="5">
        <v>0.44581233928464264</v>
      </c>
      <c r="AC212" s="5">
        <v>0.47120268112916563</v>
      </c>
      <c r="AD212" s="5">
        <v>0.59611086513839495</v>
      </c>
      <c r="AE212" s="5">
        <v>0.50053948802125159</v>
      </c>
      <c r="AF212" s="5">
        <v>0.58939801962261684</v>
      </c>
      <c r="AG212" s="5">
        <v>0.86475490152350443</v>
      </c>
      <c r="AH212" s="5">
        <v>0.79370815690596153</v>
      </c>
      <c r="AI212" s="5">
        <v>0.6860668215056851</v>
      </c>
      <c r="AJ212" s="5">
        <v>0.80837765770692371</v>
      </c>
      <c r="AK212" s="5">
        <v>0.64769534637394377</v>
      </c>
      <c r="AL212" s="5">
        <v>0.91826365913947761</v>
      </c>
      <c r="AM212" s="5">
        <v>0.86007082510055266</v>
      </c>
      <c r="AN212" s="5">
        <v>1</v>
      </c>
      <c r="AO212" s="5"/>
      <c r="AP212" s="5"/>
      <c r="AQ212" s="5"/>
      <c r="AR212" s="5"/>
      <c r="AS212" s="5"/>
      <c r="AT212" s="5"/>
    </row>
    <row r="213" spans="3:46" x14ac:dyDescent="0.2">
      <c r="C213" s="87"/>
      <c r="D213" s="4" t="s">
        <v>120</v>
      </c>
      <c r="E213" s="5">
        <v>0.35135280033858979</v>
      </c>
      <c r="F213" s="5">
        <v>0.50532799219964042</v>
      </c>
      <c r="G213" s="5">
        <v>0.27287166860152262</v>
      </c>
      <c r="H213" s="5">
        <v>0.11494913921453678</v>
      </c>
      <c r="I213" s="5">
        <v>0.29320045229710584</v>
      </c>
      <c r="J213" s="5">
        <v>0.46612728310757445</v>
      </c>
      <c r="K213" s="5">
        <v>0.64589551228092001</v>
      </c>
      <c r="L213" s="5">
        <v>0.32285439225682522</v>
      </c>
      <c r="M213" s="5">
        <v>0.48686374146288719</v>
      </c>
      <c r="N213" s="5">
        <v>0.56072739308325359</v>
      </c>
      <c r="O213" s="5">
        <v>0.50083355060207146</v>
      </c>
      <c r="P213" s="5">
        <v>0.23011226075359861</v>
      </c>
      <c r="Q213" s="5">
        <v>0.35275730931944532</v>
      </c>
      <c r="R213" s="5">
        <v>9.8272571652829113E-2</v>
      </c>
      <c r="S213" s="5">
        <v>-0.15458569374302683</v>
      </c>
      <c r="T213" s="5">
        <v>-0.12266782433548447</v>
      </c>
      <c r="U213" s="5">
        <v>-0.12262923654405958</v>
      </c>
      <c r="V213" s="5">
        <v>0.16691564827342595</v>
      </c>
      <c r="W213" s="5">
        <v>2.6059295951594775E-2</v>
      </c>
      <c r="X213" s="5">
        <v>0.18764949577344336</v>
      </c>
      <c r="Y213" s="5">
        <v>0.12929829640463483</v>
      </c>
      <c r="Z213" s="5">
        <v>0.12903214453952241</v>
      </c>
      <c r="AA213" s="5">
        <v>0.47742901614058914</v>
      </c>
      <c r="AB213" s="5">
        <v>0.50126404978142469</v>
      </c>
      <c r="AC213" s="5">
        <v>0.2367113887817365</v>
      </c>
      <c r="AD213" s="5">
        <v>2.440250048659599E-2</v>
      </c>
      <c r="AE213" s="5">
        <v>-9.4444500651302235E-2</v>
      </c>
      <c r="AF213" s="5">
        <v>0.31181043972027306</v>
      </c>
      <c r="AG213" s="5">
        <v>0.3956635696611257</v>
      </c>
      <c r="AH213" s="5">
        <v>0.4360235847315389</v>
      </c>
      <c r="AI213" s="5">
        <v>0.27113273883192329</v>
      </c>
      <c r="AJ213" s="5">
        <v>0.33258474986842013</v>
      </c>
      <c r="AK213" s="5">
        <v>0.21447430399486672</v>
      </c>
      <c r="AL213" s="5">
        <v>0.57091023565653543</v>
      </c>
      <c r="AM213" s="5">
        <v>0.61940748733790807</v>
      </c>
      <c r="AN213" s="5">
        <v>0.7268197755623641</v>
      </c>
      <c r="AO213" s="5">
        <v>1</v>
      </c>
      <c r="AP213" s="5"/>
      <c r="AQ213" s="5"/>
      <c r="AR213" s="5"/>
      <c r="AS213" s="5"/>
      <c r="AT213" s="5"/>
    </row>
    <row r="214" spans="3:46" x14ac:dyDescent="0.2">
      <c r="C214" s="87"/>
      <c r="D214" s="4" t="s">
        <v>5</v>
      </c>
      <c r="E214" s="5">
        <v>0.39424945015336638</v>
      </c>
      <c r="F214" s="5">
        <v>-0.19067886363571962</v>
      </c>
      <c r="G214" s="5">
        <v>0.5602563809667146</v>
      </c>
      <c r="H214" s="5">
        <v>0.33213817266807205</v>
      </c>
      <c r="I214" s="5">
        <v>0.60942905014031834</v>
      </c>
      <c r="J214" s="5">
        <v>0.41995699818264198</v>
      </c>
      <c r="K214" s="5">
        <v>0.51157645698881016</v>
      </c>
      <c r="L214" s="5">
        <v>0.30876931756401921</v>
      </c>
      <c r="M214" s="5">
        <v>0.32824269890768082</v>
      </c>
      <c r="N214" s="5">
        <v>0.19424137397941926</v>
      </c>
      <c r="O214" s="5">
        <v>0.60632167321863528</v>
      </c>
      <c r="P214" s="5">
        <v>0.36912135130428808</v>
      </c>
      <c r="Q214" s="5">
        <v>0.4312973674673975</v>
      </c>
      <c r="R214" s="5">
        <v>0.48144922154724007</v>
      </c>
      <c r="S214" s="5">
        <v>0.27383267885141427</v>
      </c>
      <c r="T214" s="5">
        <v>0.32305417824067822</v>
      </c>
      <c r="U214" s="5">
        <v>0.53924275885479855</v>
      </c>
      <c r="V214" s="5">
        <v>0.50715496028489138</v>
      </c>
      <c r="W214" s="5">
        <v>0.47568552132062242</v>
      </c>
      <c r="X214" s="5">
        <v>0.39885212011787868</v>
      </c>
      <c r="Y214" s="5">
        <v>0.661828261818448</v>
      </c>
      <c r="Z214" s="5">
        <v>0.12131159631868224</v>
      </c>
      <c r="AA214" s="5">
        <v>0.28628287086080456</v>
      </c>
      <c r="AB214" s="5">
        <v>0.2669663529664929</v>
      </c>
      <c r="AC214" s="5">
        <v>0.39932424292797192</v>
      </c>
      <c r="AD214" s="5">
        <v>0.58145250209510946</v>
      </c>
      <c r="AE214" s="5">
        <v>0.42052241605683388</v>
      </c>
      <c r="AF214" s="5">
        <v>0.73324793472116712</v>
      </c>
      <c r="AG214" s="5">
        <v>0.78178501718101068</v>
      </c>
      <c r="AH214" s="5">
        <v>0.50866409441400884</v>
      </c>
      <c r="AI214" s="5">
        <v>0.60210715388273894</v>
      </c>
      <c r="AJ214" s="5">
        <v>0.46643626394183368</v>
      </c>
      <c r="AK214" s="5">
        <v>0.34771152502114422</v>
      </c>
      <c r="AL214" s="5">
        <v>0.73131064216738473</v>
      </c>
      <c r="AM214" s="5">
        <v>0.63500501745315985</v>
      </c>
      <c r="AN214" s="5">
        <v>0.54576876400526375</v>
      </c>
      <c r="AO214" s="5">
        <v>0.19203054581840998</v>
      </c>
      <c r="AP214" s="5">
        <v>1</v>
      </c>
      <c r="AQ214" s="5"/>
      <c r="AR214" s="5"/>
      <c r="AS214" s="5"/>
      <c r="AT214" s="5"/>
    </row>
    <row r="215" spans="3:46" x14ac:dyDescent="0.2">
      <c r="C215" s="87"/>
      <c r="D215" s="4" t="s">
        <v>121</v>
      </c>
      <c r="E215" s="5">
        <v>0.42807458164799467</v>
      </c>
      <c r="F215" s="5">
        <v>0.73337670859107251</v>
      </c>
      <c r="G215" s="5">
        <v>0.26412637753567164</v>
      </c>
      <c r="H215" s="5">
        <v>0.24765113655435764</v>
      </c>
      <c r="I215" s="5">
        <v>0.18257984831725663</v>
      </c>
      <c r="J215" s="5">
        <v>0.35504439414683731</v>
      </c>
      <c r="K215" s="5">
        <v>0.6121657793159575</v>
      </c>
      <c r="L215" s="5">
        <v>0.33789674579430951</v>
      </c>
      <c r="M215" s="5">
        <v>0.6746543416340266</v>
      </c>
      <c r="N215" s="5">
        <v>0.73435361782631581</v>
      </c>
      <c r="O215" s="5">
        <v>0.56570954454603817</v>
      </c>
      <c r="P215" s="5">
        <v>0.32436402626358474</v>
      </c>
      <c r="Q215" s="5">
        <v>0.51133475108866566</v>
      </c>
      <c r="R215" s="5">
        <v>0.43349828883880676</v>
      </c>
      <c r="S215" s="5">
        <v>0.24498569702076528</v>
      </c>
      <c r="T215" s="5">
        <v>0.19337122253322728</v>
      </c>
      <c r="U215" s="5">
        <v>0.16576887435110577</v>
      </c>
      <c r="V215" s="5">
        <v>0.47472466938389551</v>
      </c>
      <c r="W215" s="5">
        <v>0.14769386501872411</v>
      </c>
      <c r="X215" s="5">
        <v>0.41033205701300274</v>
      </c>
      <c r="Y215" s="5">
        <v>0.33256268944526646</v>
      </c>
      <c r="Z215" s="5">
        <v>0.17443014804120527</v>
      </c>
      <c r="AA215" s="5">
        <v>0.41234383007578801</v>
      </c>
      <c r="AB215" s="5">
        <v>0.37774038901259849</v>
      </c>
      <c r="AC215" s="5">
        <v>0.39080946473324774</v>
      </c>
      <c r="AD215" s="5">
        <v>0.40221701087559686</v>
      </c>
      <c r="AE215" s="5">
        <v>0.28989429277234446</v>
      </c>
      <c r="AF215" s="5">
        <v>0.14525027527960688</v>
      </c>
      <c r="AG215" s="5">
        <v>0.37538179075152717</v>
      </c>
      <c r="AH215" s="5">
        <v>0.56450285092928498</v>
      </c>
      <c r="AI215" s="5">
        <v>0.54084905868175215</v>
      </c>
      <c r="AJ215" s="5">
        <v>0.60701783610467397</v>
      </c>
      <c r="AK215" s="5">
        <v>0.56506560636163095</v>
      </c>
      <c r="AL215" s="5">
        <v>0.3948668826299796</v>
      </c>
      <c r="AM215" s="5">
        <v>0.49634301488088184</v>
      </c>
      <c r="AN215" s="5">
        <v>0.61663492661522445</v>
      </c>
      <c r="AO215" s="5">
        <v>0.57842653972992775</v>
      </c>
      <c r="AP215" s="5">
        <v>-6.1890670907410988E-2</v>
      </c>
      <c r="AQ215" s="5">
        <v>1</v>
      </c>
      <c r="AR215" s="5"/>
      <c r="AS215" s="5"/>
      <c r="AT215" s="5"/>
    </row>
    <row r="216" spans="3:46" x14ac:dyDescent="0.2">
      <c r="C216" s="87"/>
      <c r="D216" s="4" t="s">
        <v>122</v>
      </c>
      <c r="E216" s="5">
        <v>0.3749462451186607</v>
      </c>
      <c r="F216" s="5">
        <v>0.60080843304189935</v>
      </c>
      <c r="G216" s="5">
        <v>0.21968417998116854</v>
      </c>
      <c r="H216" s="5">
        <v>0.20496883240504113</v>
      </c>
      <c r="I216" s="5">
        <v>0.1203728791729663</v>
      </c>
      <c r="J216" s="5">
        <v>0.2851194217221249</v>
      </c>
      <c r="K216" s="5">
        <v>0.77390891238388182</v>
      </c>
      <c r="L216" s="5">
        <v>0.35120851072998754</v>
      </c>
      <c r="M216" s="5">
        <v>0.69867895509318489</v>
      </c>
      <c r="N216" s="5">
        <v>0.63940474829155691</v>
      </c>
      <c r="O216" s="5">
        <v>0.73789739212378636</v>
      </c>
      <c r="P216" s="5">
        <v>0.28451235170607314</v>
      </c>
      <c r="Q216" s="5">
        <v>0.36384039219094261</v>
      </c>
      <c r="R216" s="5">
        <v>0.485506996407497</v>
      </c>
      <c r="S216" s="5">
        <v>0.17678191103784277</v>
      </c>
      <c r="T216" s="5">
        <v>0.10681395656207107</v>
      </c>
      <c r="U216" s="5">
        <v>0.26848777212107627</v>
      </c>
      <c r="V216" s="5">
        <v>0.50069272226888306</v>
      </c>
      <c r="W216" s="5">
        <v>9.1182107006451685E-2</v>
      </c>
      <c r="X216" s="5">
        <v>0.34859120799186033</v>
      </c>
      <c r="Y216" s="5">
        <v>0.43715869179335415</v>
      </c>
      <c r="Z216" s="5">
        <v>0.21382586196984382</v>
      </c>
      <c r="AA216" s="5">
        <v>0.47531305744345764</v>
      </c>
      <c r="AB216" s="5">
        <v>0.56189825085845369</v>
      </c>
      <c r="AC216" s="5">
        <v>0.57379268793082461</v>
      </c>
      <c r="AD216" s="5">
        <v>0.4911682246498682</v>
      </c>
      <c r="AE216" s="5">
        <v>0.10153933323520883</v>
      </c>
      <c r="AF216" s="5">
        <v>0.23147353942726645</v>
      </c>
      <c r="AG216" s="5">
        <v>0.4914183386463184</v>
      </c>
      <c r="AH216" s="5">
        <v>0.41272344725939863</v>
      </c>
      <c r="AI216" s="5">
        <v>0.70357392556886922</v>
      </c>
      <c r="AJ216" s="5">
        <v>0.51977330468594629</v>
      </c>
      <c r="AK216" s="5">
        <v>0.62663661121847625</v>
      </c>
      <c r="AL216" s="5">
        <v>0.35944748285416867</v>
      </c>
      <c r="AM216" s="5">
        <v>0.37963797066171839</v>
      </c>
      <c r="AN216" s="5">
        <v>0.5720307609587415</v>
      </c>
      <c r="AO216" s="5">
        <v>0.42026363011807361</v>
      </c>
      <c r="AP216" s="5">
        <v>0.13590988575487509</v>
      </c>
      <c r="AQ216" s="5">
        <v>0.86575073950247949</v>
      </c>
      <c r="AR216" s="5">
        <v>1</v>
      </c>
      <c r="AS216" s="5"/>
      <c r="AT216" s="5"/>
    </row>
    <row r="217" spans="3:46" x14ac:dyDescent="0.2">
      <c r="C217" s="87"/>
      <c r="D217" s="4" t="s">
        <v>123</v>
      </c>
      <c r="E217" s="5">
        <v>-8.2358980021207895E-2</v>
      </c>
      <c r="F217" s="5">
        <v>0.48638936300440394</v>
      </c>
      <c r="G217" s="5">
        <v>-0.20699689448564079</v>
      </c>
      <c r="H217" s="5">
        <v>-0.25537546751257051</v>
      </c>
      <c r="I217" s="5">
        <v>-0.28455096245613637</v>
      </c>
      <c r="J217" s="5">
        <v>-8.7707503777314538E-2</v>
      </c>
      <c r="K217" s="5">
        <v>0.36963334955335686</v>
      </c>
      <c r="L217" s="5">
        <v>-0.12678585050872465</v>
      </c>
      <c r="M217" s="5">
        <v>0.22732855868557802</v>
      </c>
      <c r="N217" s="5">
        <v>0.26706436212047996</v>
      </c>
      <c r="O217" s="5">
        <v>0.30244551338199605</v>
      </c>
      <c r="P217" s="5">
        <v>-0.22822042976280932</v>
      </c>
      <c r="Q217" s="5">
        <v>-1.9866036911572842E-2</v>
      </c>
      <c r="R217" s="5">
        <v>-2.8338376993241681E-3</v>
      </c>
      <c r="S217" s="5">
        <v>-0.22609960536541837</v>
      </c>
      <c r="T217" s="5">
        <v>-0.28171042944651203</v>
      </c>
      <c r="U217" s="5">
        <v>-0.14389219218827357</v>
      </c>
      <c r="V217" s="5">
        <v>5.6014821220260781E-2</v>
      </c>
      <c r="W217" s="5">
        <v>-0.33222560559669095</v>
      </c>
      <c r="X217" s="5">
        <v>-8.4471319618562773E-2</v>
      </c>
      <c r="Y217" s="5">
        <v>5.6741015146063147E-2</v>
      </c>
      <c r="Z217" s="5">
        <v>-0.28555776765480523</v>
      </c>
      <c r="AA217" s="5">
        <v>5.8236117293939696E-2</v>
      </c>
      <c r="AB217" s="5">
        <v>0.20772996664503954</v>
      </c>
      <c r="AC217" s="5">
        <v>6.2452065730598555E-2</v>
      </c>
      <c r="AD217" s="5">
        <v>4.4575321375038821E-2</v>
      </c>
      <c r="AE217" s="5">
        <v>-0.601631361130186</v>
      </c>
      <c r="AF217" s="5">
        <v>-0.14198946672141374</v>
      </c>
      <c r="AG217" s="5">
        <v>0.12226542332243273</v>
      </c>
      <c r="AH217" s="5">
        <v>7.9690032890769313E-2</v>
      </c>
      <c r="AI217" s="5">
        <v>0.37664613756842424</v>
      </c>
      <c r="AJ217" s="5">
        <v>0.28763161540462345</v>
      </c>
      <c r="AK217" s="5">
        <v>0.11485590998267492</v>
      </c>
      <c r="AL217" s="5">
        <v>7.7662304379719105E-2</v>
      </c>
      <c r="AM217" s="5">
        <v>0.29585101522830509</v>
      </c>
      <c r="AN217" s="5">
        <v>0.35805937401476667</v>
      </c>
      <c r="AO217" s="5">
        <v>0.49346724717658613</v>
      </c>
      <c r="AP217" s="5">
        <v>-7.4437282679689673E-2</v>
      </c>
      <c r="AQ217" s="5">
        <v>0.77757307110134766</v>
      </c>
      <c r="AR217" s="5">
        <v>0.8083779634917867</v>
      </c>
      <c r="AS217" s="5">
        <v>1</v>
      </c>
      <c r="AT217" s="5"/>
    </row>
    <row r="218" spans="3:46" ht="17" thickBot="1" x14ac:dyDescent="0.25">
      <c r="C218" s="87"/>
      <c r="D218" s="6" t="s">
        <v>6</v>
      </c>
      <c r="E218" s="5">
        <v>0.29279085406946598</v>
      </c>
      <c r="F218" s="5">
        <v>-0.22316471873845151</v>
      </c>
      <c r="G218" s="5">
        <v>0.29138126552432986</v>
      </c>
      <c r="H218" s="5">
        <v>1.1858484004677828E-2</v>
      </c>
      <c r="I218" s="5">
        <v>0.49001491986172685</v>
      </c>
      <c r="J218" s="5">
        <v>0.17928568890366758</v>
      </c>
      <c r="K218" s="5">
        <v>0.21574545541082432</v>
      </c>
      <c r="L218" s="5">
        <v>0.19300051751825939</v>
      </c>
      <c r="M218" s="5">
        <v>0.19905618495255648</v>
      </c>
      <c r="N218" s="5">
        <v>8.6769817463934348E-2</v>
      </c>
      <c r="O218" s="5">
        <v>0.32841723695516623</v>
      </c>
      <c r="P218" s="5">
        <v>0.14903978882109864</v>
      </c>
      <c r="Q218" s="5">
        <v>0.36052822764943354</v>
      </c>
      <c r="R218" s="5">
        <v>0.28619061849473032</v>
      </c>
      <c r="S218" s="5">
        <v>3.663226218271888E-2</v>
      </c>
      <c r="T218" s="5">
        <v>0.10818548399206458</v>
      </c>
      <c r="U218" s="5">
        <v>0.18911774870133341</v>
      </c>
      <c r="V218" s="5">
        <v>0.2813571170336821</v>
      </c>
      <c r="W218" s="5">
        <v>0.2477250100901762</v>
      </c>
      <c r="X218" s="5">
        <v>0.20159120397291744</v>
      </c>
      <c r="Y218" s="5">
        <v>0.4140657421311339</v>
      </c>
      <c r="Z218" s="5">
        <v>-0.24058632981935796</v>
      </c>
      <c r="AA218" s="5">
        <v>-7.7615288553789467E-3</v>
      </c>
      <c r="AB218" s="5">
        <v>-5.6734074303171553E-2</v>
      </c>
      <c r="AC218" s="5">
        <v>8.4939882926913068E-2</v>
      </c>
      <c r="AD218" s="5">
        <v>0.30505567119461574</v>
      </c>
      <c r="AE218" s="5">
        <v>0.34189058927771443</v>
      </c>
      <c r="AF218" s="5">
        <v>0.61384387895793235</v>
      </c>
      <c r="AG218" s="5">
        <v>0.65269316655610121</v>
      </c>
      <c r="AH218" s="5">
        <v>0.40229175319423832</v>
      </c>
      <c r="AI218" s="5">
        <v>0.3487157416068542</v>
      </c>
      <c r="AJ218" s="5">
        <v>0.43704182998029911</v>
      </c>
      <c r="AK218" s="5">
        <v>0.3313169878778498</v>
      </c>
      <c r="AL218" s="5">
        <v>0.59823312416278773</v>
      </c>
      <c r="AM218" s="5">
        <v>0.50736187017103707</v>
      </c>
      <c r="AN218" s="5">
        <v>0.45096067413674129</v>
      </c>
      <c r="AO218" s="5">
        <v>0.21663341725152857</v>
      </c>
      <c r="AP218" s="5">
        <v>0.75817442529235135</v>
      </c>
      <c r="AQ218" s="5">
        <v>9.9514688664234657E-2</v>
      </c>
      <c r="AR218" s="5">
        <v>0.1492194418982517</v>
      </c>
      <c r="AS218" s="5">
        <v>0.1043124563296631</v>
      </c>
      <c r="AT218" s="5">
        <v>1</v>
      </c>
    </row>
    <row r="220" spans="3:46" x14ac:dyDescent="0.2">
      <c r="D220" s="1" t="s">
        <v>20</v>
      </c>
      <c r="E220" s="1"/>
      <c r="F220" s="1">
        <f>COUNT(E177:AT218)</f>
        <v>903</v>
      </c>
    </row>
    <row r="221" spans="3:46" x14ac:dyDescent="0.2">
      <c r="D221" s="1" t="s">
        <v>21</v>
      </c>
      <c r="E221" s="1"/>
      <c r="F221" s="1">
        <f>F220-F222-F223</f>
        <v>269</v>
      </c>
    </row>
    <row r="222" spans="3:46" x14ac:dyDescent="0.2">
      <c r="D222" s="1" t="s">
        <v>22</v>
      </c>
      <c r="E222" s="1"/>
      <c r="F222" s="1">
        <f>COUNTIF(E177:AT218,"&gt;0,5")</f>
        <v>604</v>
      </c>
    </row>
    <row r="223" spans="3:46" x14ac:dyDescent="0.2">
      <c r="D223" s="1" t="s">
        <v>23</v>
      </c>
      <c r="E223" s="1"/>
      <c r="F223" s="1">
        <f>COUNTIF(E177:AT218,"&lt;0")</f>
        <v>30</v>
      </c>
    </row>
  </sheetData>
  <mergeCells count="27">
    <mergeCell ref="C177:C188"/>
    <mergeCell ref="C189:C203"/>
    <mergeCell ref="C204:C218"/>
    <mergeCell ref="E152:P152"/>
    <mergeCell ref="Q152:AE152"/>
    <mergeCell ref="AF152:AT152"/>
    <mergeCell ref="E175:P175"/>
    <mergeCell ref="Q175:AE175"/>
    <mergeCell ref="AF175:AT175"/>
    <mergeCell ref="E100:P100"/>
    <mergeCell ref="Q100:AE100"/>
    <mergeCell ref="AF100:AT100"/>
    <mergeCell ref="C102:C113"/>
    <mergeCell ref="C114:C128"/>
    <mergeCell ref="C129:C143"/>
    <mergeCell ref="C27:C38"/>
    <mergeCell ref="C39:C53"/>
    <mergeCell ref="C54:C68"/>
    <mergeCell ref="E76:P76"/>
    <mergeCell ref="Q76:AE76"/>
    <mergeCell ref="AF76:AT76"/>
    <mergeCell ref="E1:P1"/>
    <mergeCell ref="Q1:AE1"/>
    <mergeCell ref="AF1:AT1"/>
    <mergeCell ref="E25:P25"/>
    <mergeCell ref="Q25:AE25"/>
    <mergeCell ref="AF25:AT25"/>
  </mergeCells>
  <conditionalFormatting sqref="D21:M21 O21">
    <cfRule type="containsText" dxfId="179" priority="178" operator="containsText" text="Autokorrelasjon 1-lag">
      <formula>NOT(ISERROR(SEARCH("Autokorrelasjon 1-lag",D21)))</formula>
    </cfRule>
    <cfRule type="cellIs" dxfId="178" priority="179" operator="lessThan">
      <formula>0</formula>
    </cfRule>
    <cfRule type="cellIs" dxfId="177" priority="180" operator="greaterThan">
      <formula>0</formula>
    </cfRule>
  </conditionalFormatting>
  <conditionalFormatting sqref="E22:M22 O22">
    <cfRule type="containsText" dxfId="176" priority="175" operator="containsText" text="Autokorrelasjon 1-lag">
      <formula>NOT(ISERROR(SEARCH("Autokorrelasjon 1-lag",E22)))</formula>
    </cfRule>
    <cfRule type="cellIs" dxfId="175" priority="176" operator="lessThan">
      <formula>0</formula>
    </cfRule>
    <cfRule type="cellIs" dxfId="174" priority="177" operator="greaterThan">
      <formula>0</formula>
    </cfRule>
  </conditionalFormatting>
  <conditionalFormatting sqref="N21">
    <cfRule type="containsText" dxfId="173" priority="172" operator="containsText" text="Autokorrelasjon 1-lag">
      <formula>NOT(ISERROR(SEARCH("Autokorrelasjon 1-lag",N21)))</formula>
    </cfRule>
    <cfRule type="cellIs" dxfId="172" priority="173" operator="lessThan">
      <formula>0</formula>
    </cfRule>
    <cfRule type="cellIs" dxfId="171" priority="174" operator="greaterThan">
      <formula>0</formula>
    </cfRule>
  </conditionalFormatting>
  <conditionalFormatting sqref="N22">
    <cfRule type="containsText" dxfId="170" priority="169" operator="containsText" text="Autokorrelasjon 1-lag">
      <formula>NOT(ISERROR(SEARCH("Autokorrelasjon 1-lag",N22)))</formula>
    </cfRule>
    <cfRule type="cellIs" dxfId="169" priority="170" operator="lessThan">
      <formula>0</formula>
    </cfRule>
    <cfRule type="cellIs" dxfId="168" priority="171" operator="greaterThan">
      <formula>0</formula>
    </cfRule>
  </conditionalFormatting>
  <conditionalFormatting sqref="P21:AE21">
    <cfRule type="containsText" dxfId="167" priority="166" operator="containsText" text="Autokorrelasjon 1-lag">
      <formula>NOT(ISERROR(SEARCH("Autokorrelasjon 1-lag",P21)))</formula>
    </cfRule>
    <cfRule type="cellIs" dxfId="166" priority="167" operator="lessThan">
      <formula>0</formula>
    </cfRule>
    <cfRule type="cellIs" dxfId="165" priority="168" operator="greaterThan">
      <formula>0</formula>
    </cfRule>
  </conditionalFormatting>
  <conditionalFormatting sqref="P22:AE22">
    <cfRule type="containsText" dxfId="164" priority="163" operator="containsText" text="Autokorrelasjon 1-lag">
      <formula>NOT(ISERROR(SEARCH("Autokorrelasjon 1-lag",P22)))</formula>
    </cfRule>
    <cfRule type="cellIs" dxfId="163" priority="164" operator="lessThan">
      <formula>0</formula>
    </cfRule>
    <cfRule type="cellIs" dxfId="162" priority="165" operator="greaterThan">
      <formula>0</formula>
    </cfRule>
  </conditionalFormatting>
  <conditionalFormatting sqref="AF21:AT21">
    <cfRule type="containsText" dxfId="161" priority="160" operator="containsText" text="Autokorrelasjon 1-lag">
      <formula>NOT(ISERROR(SEARCH("Autokorrelasjon 1-lag",AF21)))</formula>
    </cfRule>
    <cfRule type="cellIs" dxfId="160" priority="161" operator="lessThan">
      <formula>0</formula>
    </cfRule>
    <cfRule type="cellIs" dxfId="159" priority="162" operator="greaterThan">
      <formula>0</formula>
    </cfRule>
  </conditionalFormatting>
  <conditionalFormatting sqref="AF22:AT22">
    <cfRule type="containsText" dxfId="158" priority="157" operator="containsText" text="Autokorrelasjon 1-lag">
      <formula>NOT(ISERROR(SEARCH("Autokorrelasjon 1-lag",AF22)))</formula>
    </cfRule>
    <cfRule type="cellIs" dxfId="157" priority="158" operator="lessThan">
      <formula>0</formula>
    </cfRule>
    <cfRule type="cellIs" dxfId="156" priority="159" operator="greaterThan">
      <formula>0</formula>
    </cfRule>
  </conditionalFormatting>
  <conditionalFormatting sqref="E27:S40 E41:R41">
    <cfRule type="containsBlanks" dxfId="155" priority="152">
      <formula>LEN(TRIM(E27))=0</formula>
    </cfRule>
    <cfRule type="cellIs" dxfId="154" priority="153" operator="lessThan">
      <formula>0</formula>
    </cfRule>
    <cfRule type="cellIs" dxfId="153" priority="154" operator="equal">
      <formula>1</formula>
    </cfRule>
    <cfRule type="cellIs" dxfId="152" priority="155" operator="lessThan">
      <formula>0.5</formula>
    </cfRule>
    <cfRule type="cellIs" dxfId="151" priority="156" operator="greaterThan">
      <formula>0.5</formula>
    </cfRule>
  </conditionalFormatting>
  <conditionalFormatting sqref="E42:R56">
    <cfRule type="containsBlanks" dxfId="150" priority="147">
      <formula>LEN(TRIM(E42))=0</formula>
    </cfRule>
    <cfRule type="cellIs" dxfId="149" priority="148" operator="lessThan">
      <formula>0</formula>
    </cfRule>
    <cfRule type="cellIs" dxfId="148" priority="149" operator="equal">
      <formula>1</formula>
    </cfRule>
    <cfRule type="cellIs" dxfId="147" priority="150" operator="lessThan">
      <formula>0.5</formula>
    </cfRule>
    <cfRule type="cellIs" dxfId="146" priority="151" operator="greaterThan">
      <formula>0.5</formula>
    </cfRule>
  </conditionalFormatting>
  <conditionalFormatting sqref="G70:S71 E57:R69">
    <cfRule type="containsBlanks" dxfId="145" priority="142">
      <formula>LEN(TRIM(E57))=0</formula>
    </cfRule>
    <cfRule type="cellIs" dxfId="144" priority="143" operator="lessThan">
      <formula>0</formula>
    </cfRule>
    <cfRule type="cellIs" dxfId="143" priority="144" operator="equal">
      <formula>1</formula>
    </cfRule>
    <cfRule type="cellIs" dxfId="142" priority="145" operator="lessThan">
      <formula>0.5</formula>
    </cfRule>
    <cfRule type="cellIs" dxfId="141" priority="146" operator="greaterThan">
      <formula>0.5</formula>
    </cfRule>
  </conditionalFormatting>
  <conditionalFormatting sqref="S41:AG54">
    <cfRule type="containsBlanks" dxfId="140" priority="137">
      <formula>LEN(TRIM(S41))=0</formula>
    </cfRule>
    <cfRule type="cellIs" dxfId="139" priority="138" operator="lessThan">
      <formula>0</formula>
    </cfRule>
    <cfRule type="cellIs" dxfId="138" priority="139" operator="equal">
      <formula>1</formula>
    </cfRule>
    <cfRule type="cellIs" dxfId="137" priority="140" operator="lessThan">
      <formula>0.5</formula>
    </cfRule>
    <cfRule type="cellIs" dxfId="136" priority="141" operator="greaterThan">
      <formula>0.5</formula>
    </cfRule>
  </conditionalFormatting>
  <conditionalFormatting sqref="S55:AE69">
    <cfRule type="containsBlanks" dxfId="135" priority="132">
      <formula>LEN(TRIM(S55))=0</formula>
    </cfRule>
    <cfRule type="cellIs" dxfId="134" priority="133" operator="lessThan">
      <formula>0</formula>
    </cfRule>
    <cfRule type="cellIs" dxfId="133" priority="134" operator="equal">
      <formula>1</formula>
    </cfRule>
    <cfRule type="cellIs" dxfId="132" priority="135" operator="lessThan">
      <formula>0.5</formula>
    </cfRule>
    <cfRule type="cellIs" dxfId="131" priority="136" operator="greaterThan">
      <formula>0.5</formula>
    </cfRule>
  </conditionalFormatting>
  <conditionalFormatting sqref="AF55:AT69">
    <cfRule type="containsBlanks" dxfId="130" priority="127">
      <formula>LEN(TRIM(AF55))=0</formula>
    </cfRule>
    <cfRule type="cellIs" dxfId="129" priority="128" operator="lessThan">
      <formula>0</formula>
    </cfRule>
    <cfRule type="cellIs" dxfId="128" priority="129" operator="equal">
      <formula>1</formula>
    </cfRule>
    <cfRule type="cellIs" dxfId="127" priority="130" operator="lessThan">
      <formula>0.5</formula>
    </cfRule>
    <cfRule type="cellIs" dxfId="126" priority="131" operator="greaterThan">
      <formula>0.5</formula>
    </cfRule>
  </conditionalFormatting>
  <conditionalFormatting sqref="D96">
    <cfRule type="containsText" dxfId="125" priority="124" operator="containsText" text="Autokorrelasjon 1-lag">
      <formula>NOT(ISERROR(SEARCH("Autokorrelasjon 1-lag",D96)))</formula>
    </cfRule>
    <cfRule type="cellIs" dxfId="124" priority="125" operator="lessThan">
      <formula>0</formula>
    </cfRule>
    <cfRule type="cellIs" dxfId="123" priority="126" operator="greaterThan">
      <formula>0</formula>
    </cfRule>
  </conditionalFormatting>
  <conditionalFormatting sqref="E96:M96 O96">
    <cfRule type="containsText" dxfId="122" priority="121" operator="containsText" text="Autokorrelasjon 1-lag">
      <formula>NOT(ISERROR(SEARCH("Autokorrelasjon 1-lag",E96)))</formula>
    </cfRule>
    <cfRule type="cellIs" dxfId="121" priority="122" operator="lessThan">
      <formula>0</formula>
    </cfRule>
    <cfRule type="cellIs" dxfId="120" priority="123" operator="greaterThan">
      <formula>0</formula>
    </cfRule>
  </conditionalFormatting>
  <conditionalFormatting sqref="E97:M97 O97">
    <cfRule type="containsText" dxfId="119" priority="118" operator="containsText" text="Autokorrelasjon 1-lag">
      <formula>NOT(ISERROR(SEARCH("Autokorrelasjon 1-lag",E97)))</formula>
    </cfRule>
    <cfRule type="cellIs" dxfId="118" priority="119" operator="lessThan">
      <formula>0</formula>
    </cfRule>
    <cfRule type="cellIs" dxfId="117" priority="120" operator="greaterThan">
      <formula>0</formula>
    </cfRule>
  </conditionalFormatting>
  <conditionalFormatting sqref="N96">
    <cfRule type="containsText" dxfId="116" priority="115" operator="containsText" text="Autokorrelasjon 1-lag">
      <formula>NOT(ISERROR(SEARCH("Autokorrelasjon 1-lag",N96)))</formula>
    </cfRule>
    <cfRule type="cellIs" dxfId="115" priority="116" operator="lessThan">
      <formula>0</formula>
    </cfRule>
    <cfRule type="cellIs" dxfId="114" priority="117" operator="greaterThan">
      <formula>0</formula>
    </cfRule>
  </conditionalFormatting>
  <conditionalFormatting sqref="N97">
    <cfRule type="containsText" dxfId="113" priority="112" operator="containsText" text="Autokorrelasjon 1-lag">
      <formula>NOT(ISERROR(SEARCH("Autokorrelasjon 1-lag",N97)))</formula>
    </cfRule>
    <cfRule type="cellIs" dxfId="112" priority="113" operator="lessThan">
      <formula>0</formula>
    </cfRule>
    <cfRule type="cellIs" dxfId="111" priority="114" operator="greaterThan">
      <formula>0</formula>
    </cfRule>
  </conditionalFormatting>
  <conditionalFormatting sqref="P96:AE96">
    <cfRule type="containsText" dxfId="110" priority="109" operator="containsText" text="Autokorrelasjon 1-lag">
      <formula>NOT(ISERROR(SEARCH("Autokorrelasjon 1-lag",P96)))</formula>
    </cfRule>
    <cfRule type="cellIs" dxfId="109" priority="110" operator="lessThan">
      <formula>0</formula>
    </cfRule>
    <cfRule type="cellIs" dxfId="108" priority="111" operator="greaterThan">
      <formula>0</formula>
    </cfRule>
  </conditionalFormatting>
  <conditionalFormatting sqref="P97:AE97">
    <cfRule type="containsText" dxfId="107" priority="106" operator="containsText" text="Autokorrelasjon 1-lag">
      <formula>NOT(ISERROR(SEARCH("Autokorrelasjon 1-lag",P97)))</formula>
    </cfRule>
    <cfRule type="cellIs" dxfId="106" priority="107" operator="lessThan">
      <formula>0</formula>
    </cfRule>
    <cfRule type="cellIs" dxfId="105" priority="108" operator="greaterThan">
      <formula>0</formula>
    </cfRule>
  </conditionalFormatting>
  <conditionalFormatting sqref="AF96:AT96">
    <cfRule type="containsText" dxfId="104" priority="103" operator="containsText" text="Autokorrelasjon 1-lag">
      <formula>NOT(ISERROR(SEARCH("Autokorrelasjon 1-lag",AF96)))</formula>
    </cfRule>
    <cfRule type="cellIs" dxfId="103" priority="104" operator="lessThan">
      <formula>0</formula>
    </cfRule>
    <cfRule type="cellIs" dxfId="102" priority="105" operator="greaterThan">
      <formula>0</formula>
    </cfRule>
  </conditionalFormatting>
  <conditionalFormatting sqref="AF97:AT97">
    <cfRule type="containsText" dxfId="101" priority="100" operator="containsText" text="Autokorrelasjon 1-lag">
      <formula>NOT(ISERROR(SEARCH("Autokorrelasjon 1-lag",AF97)))</formula>
    </cfRule>
    <cfRule type="cellIs" dxfId="100" priority="101" operator="lessThan">
      <formula>0</formula>
    </cfRule>
    <cfRule type="cellIs" dxfId="99" priority="102" operator="greaterThan">
      <formula>0</formula>
    </cfRule>
  </conditionalFormatting>
  <conditionalFormatting sqref="E102:S115 E116:R116">
    <cfRule type="containsBlanks" dxfId="98" priority="95">
      <formula>LEN(TRIM(E102))=0</formula>
    </cfRule>
    <cfRule type="cellIs" dxfId="97" priority="96" operator="lessThan">
      <formula>0</formula>
    </cfRule>
    <cfRule type="cellIs" dxfId="96" priority="97" operator="equal">
      <formula>1</formula>
    </cfRule>
    <cfRule type="cellIs" dxfId="95" priority="98" operator="lessThan">
      <formula>0.5</formula>
    </cfRule>
    <cfRule type="cellIs" dxfId="94" priority="99" operator="greaterThan">
      <formula>0.5</formula>
    </cfRule>
  </conditionalFormatting>
  <conditionalFormatting sqref="E117:R131">
    <cfRule type="containsBlanks" dxfId="93" priority="90">
      <formula>LEN(TRIM(E117))=0</formula>
    </cfRule>
    <cfRule type="cellIs" dxfId="92" priority="91" operator="lessThan">
      <formula>0</formula>
    </cfRule>
    <cfRule type="cellIs" dxfId="91" priority="92" operator="equal">
      <formula>1</formula>
    </cfRule>
    <cfRule type="cellIs" dxfId="90" priority="93" operator="lessThan">
      <formula>0.5</formula>
    </cfRule>
    <cfRule type="cellIs" dxfId="89" priority="94" operator="greaterThan">
      <formula>0.5</formula>
    </cfRule>
  </conditionalFormatting>
  <conditionalFormatting sqref="E132:R143">
    <cfRule type="containsBlanks" dxfId="88" priority="85">
      <formula>LEN(TRIM(E132))=0</formula>
    </cfRule>
    <cfRule type="cellIs" dxfId="87" priority="86" operator="lessThan">
      <formula>0</formula>
    </cfRule>
    <cfRule type="cellIs" dxfId="86" priority="87" operator="equal">
      <formula>1</formula>
    </cfRule>
    <cfRule type="cellIs" dxfId="85" priority="88" operator="lessThan">
      <formula>0.5</formula>
    </cfRule>
    <cfRule type="cellIs" dxfId="84" priority="89" operator="greaterThan">
      <formula>0.5</formula>
    </cfRule>
  </conditionalFormatting>
  <conditionalFormatting sqref="S116:AG129">
    <cfRule type="containsBlanks" dxfId="83" priority="80">
      <formula>LEN(TRIM(S116))=0</formula>
    </cfRule>
    <cfRule type="cellIs" dxfId="82" priority="81" operator="lessThan">
      <formula>0</formula>
    </cfRule>
    <cfRule type="cellIs" dxfId="81" priority="82" operator="equal">
      <formula>1</formula>
    </cfRule>
    <cfRule type="cellIs" dxfId="80" priority="83" operator="lessThan">
      <formula>0.5</formula>
    </cfRule>
    <cfRule type="cellIs" dxfId="79" priority="84" operator="greaterThan">
      <formula>0.5</formula>
    </cfRule>
  </conditionalFormatting>
  <conditionalFormatting sqref="S130:AE143">
    <cfRule type="containsBlanks" dxfId="78" priority="75">
      <formula>LEN(TRIM(S130))=0</formula>
    </cfRule>
    <cfRule type="cellIs" dxfId="77" priority="76" operator="lessThan">
      <formula>0</formula>
    </cfRule>
    <cfRule type="cellIs" dxfId="76" priority="77" operator="equal">
      <formula>1</formula>
    </cfRule>
    <cfRule type="cellIs" dxfId="75" priority="78" operator="lessThan">
      <formula>0.5</formula>
    </cfRule>
    <cfRule type="cellIs" dxfId="74" priority="79" operator="greaterThan">
      <formula>0.5</formula>
    </cfRule>
  </conditionalFormatting>
  <conditionalFormatting sqref="AF130:AT143">
    <cfRule type="containsBlanks" dxfId="73" priority="70">
      <formula>LEN(TRIM(AF130))=0</formula>
    </cfRule>
    <cfRule type="cellIs" dxfId="72" priority="71" operator="lessThan">
      <formula>0</formula>
    </cfRule>
    <cfRule type="cellIs" dxfId="71" priority="72" operator="equal">
      <formula>1</formula>
    </cfRule>
    <cfRule type="cellIs" dxfId="70" priority="73" operator="lessThan">
      <formula>0.5</formula>
    </cfRule>
    <cfRule type="cellIs" dxfId="69" priority="74" operator="greaterThan">
      <formula>0.5</formula>
    </cfRule>
  </conditionalFormatting>
  <conditionalFormatting sqref="D171">
    <cfRule type="containsText" dxfId="68" priority="67" operator="containsText" text="Autokorrelasjon 1-lag">
      <formula>NOT(ISERROR(SEARCH("Autokorrelasjon 1-lag",D171)))</formula>
    </cfRule>
    <cfRule type="cellIs" dxfId="67" priority="68" operator="lessThan">
      <formula>0</formula>
    </cfRule>
    <cfRule type="cellIs" dxfId="66" priority="69" operator="greaterThan">
      <formula>0</formula>
    </cfRule>
  </conditionalFormatting>
  <conditionalFormatting sqref="O171 K171:M171">
    <cfRule type="containsText" dxfId="65" priority="64" operator="containsText" text="Autokorrelasjon 1-lag">
      <formula>NOT(ISERROR(SEARCH("Autokorrelasjon 1-lag",K171)))</formula>
    </cfRule>
    <cfRule type="cellIs" dxfId="64" priority="65" operator="lessThan">
      <formula>0</formula>
    </cfRule>
    <cfRule type="cellIs" dxfId="63" priority="66" operator="greaterThan">
      <formula>0</formula>
    </cfRule>
  </conditionalFormatting>
  <conditionalFormatting sqref="O172 K172:M172">
    <cfRule type="containsText" dxfId="62" priority="61" operator="containsText" text="Autokorrelasjon 1-lag">
      <formula>NOT(ISERROR(SEARCH("Autokorrelasjon 1-lag",K172)))</formula>
    </cfRule>
    <cfRule type="cellIs" dxfId="61" priority="62" operator="lessThan">
      <formula>0</formula>
    </cfRule>
    <cfRule type="cellIs" dxfId="60" priority="63" operator="greaterThan">
      <formula>0</formula>
    </cfRule>
  </conditionalFormatting>
  <conditionalFormatting sqref="AE171">
    <cfRule type="containsText" dxfId="59" priority="58" operator="containsText" text="Autokorrelasjon 1-lag">
      <formula>NOT(ISERROR(SEARCH("Autokorrelasjon 1-lag",AE171)))</formula>
    </cfRule>
    <cfRule type="cellIs" dxfId="58" priority="59" operator="lessThan">
      <formula>0</formula>
    </cfRule>
    <cfRule type="cellIs" dxfId="57" priority="60" operator="greaterThan">
      <formula>0</formula>
    </cfRule>
  </conditionalFormatting>
  <conditionalFormatting sqref="AE172">
    <cfRule type="containsText" dxfId="56" priority="55" operator="containsText" text="Autokorrelasjon 1-lag">
      <formula>NOT(ISERROR(SEARCH("Autokorrelasjon 1-lag",AE172)))</formula>
    </cfRule>
    <cfRule type="cellIs" dxfId="55" priority="56" operator="lessThan">
      <formula>0</formula>
    </cfRule>
    <cfRule type="cellIs" dxfId="54" priority="57" operator="greaterThan">
      <formula>0</formula>
    </cfRule>
  </conditionalFormatting>
  <conditionalFormatting sqref="AF171:AT171">
    <cfRule type="containsText" dxfId="53" priority="52" operator="containsText" text="Autokorrelasjon 1-lag">
      <formula>NOT(ISERROR(SEARCH("Autokorrelasjon 1-lag",AF171)))</formula>
    </cfRule>
    <cfRule type="cellIs" dxfId="52" priority="53" operator="lessThan">
      <formula>0</formula>
    </cfRule>
    <cfRule type="cellIs" dxfId="51" priority="54" operator="greaterThan">
      <formula>0</formula>
    </cfRule>
  </conditionalFormatting>
  <conditionalFormatting sqref="AF172:AT172">
    <cfRule type="containsText" dxfId="50" priority="49" operator="containsText" text="Autokorrelasjon 1-lag">
      <formula>NOT(ISERROR(SEARCH("Autokorrelasjon 1-lag",AF172)))</formula>
    </cfRule>
    <cfRule type="cellIs" dxfId="49" priority="50" operator="lessThan">
      <formula>0</formula>
    </cfRule>
    <cfRule type="cellIs" dxfId="48" priority="51" operator="greaterThan">
      <formula>0</formula>
    </cfRule>
  </conditionalFormatting>
  <conditionalFormatting sqref="P171:AD171">
    <cfRule type="containsText" dxfId="47" priority="46" operator="containsText" text="Autokorrelasjon 1-lag">
      <formula>NOT(ISERROR(SEARCH("Autokorrelasjon 1-lag",P171)))</formula>
    </cfRule>
    <cfRule type="cellIs" dxfId="46" priority="47" operator="lessThan">
      <formula>0</formula>
    </cfRule>
    <cfRule type="cellIs" dxfId="45" priority="48" operator="greaterThan">
      <formula>0</formula>
    </cfRule>
  </conditionalFormatting>
  <conditionalFormatting sqref="P172:AD172">
    <cfRule type="containsText" dxfId="44" priority="43" operator="containsText" text="Autokorrelasjon 1-lag">
      <formula>NOT(ISERROR(SEARCH("Autokorrelasjon 1-lag",P172)))</formula>
    </cfRule>
    <cfRule type="cellIs" dxfId="43" priority="44" operator="lessThan">
      <formula>0</formula>
    </cfRule>
    <cfRule type="cellIs" dxfId="42" priority="45" operator="greaterThan">
      <formula>0</formula>
    </cfRule>
  </conditionalFormatting>
  <conditionalFormatting sqref="N171">
    <cfRule type="containsText" dxfId="41" priority="40" operator="containsText" text="Autokorrelasjon 1-lag">
      <formula>NOT(ISERROR(SEARCH("Autokorrelasjon 1-lag",N171)))</formula>
    </cfRule>
    <cfRule type="cellIs" dxfId="40" priority="41" operator="lessThan">
      <formula>0</formula>
    </cfRule>
    <cfRule type="cellIs" dxfId="39" priority="42" operator="greaterThan">
      <formula>0</formula>
    </cfRule>
  </conditionalFormatting>
  <conditionalFormatting sqref="N172">
    <cfRule type="containsText" dxfId="38" priority="37" operator="containsText" text="Autokorrelasjon 1-lag">
      <formula>NOT(ISERROR(SEARCH("Autokorrelasjon 1-lag",N172)))</formula>
    </cfRule>
    <cfRule type="cellIs" dxfId="37" priority="38" operator="lessThan">
      <formula>0</formula>
    </cfRule>
    <cfRule type="cellIs" dxfId="36" priority="39" operator="greaterThan">
      <formula>0</formula>
    </cfRule>
  </conditionalFormatting>
  <conditionalFormatting sqref="E171:J171">
    <cfRule type="containsText" dxfId="35" priority="34" operator="containsText" text="Autokorrelasjon 1-lag">
      <formula>NOT(ISERROR(SEARCH("Autokorrelasjon 1-lag",E171)))</formula>
    </cfRule>
    <cfRule type="cellIs" dxfId="34" priority="35" operator="lessThan">
      <formula>0</formula>
    </cfRule>
    <cfRule type="cellIs" dxfId="33" priority="36" operator="greaterThan">
      <formula>0</formula>
    </cfRule>
  </conditionalFormatting>
  <conditionalFormatting sqref="E172:J172">
    <cfRule type="containsText" dxfId="32" priority="31" operator="containsText" text="Autokorrelasjon 1-lag">
      <formula>NOT(ISERROR(SEARCH("Autokorrelasjon 1-lag",E172)))</formula>
    </cfRule>
    <cfRule type="cellIs" dxfId="31" priority="32" operator="lessThan">
      <formula>0</formula>
    </cfRule>
    <cfRule type="cellIs" dxfId="30" priority="33" operator="greaterThan">
      <formula>0</formula>
    </cfRule>
  </conditionalFormatting>
  <conditionalFormatting sqref="E177:S190 E191:R191">
    <cfRule type="containsBlanks" dxfId="29" priority="26">
      <formula>LEN(TRIM(E177))=0</formula>
    </cfRule>
    <cfRule type="cellIs" dxfId="28" priority="27" operator="lessThan">
      <formula>0</formula>
    </cfRule>
    <cfRule type="cellIs" dxfId="27" priority="28" operator="equal">
      <formula>1</formula>
    </cfRule>
    <cfRule type="cellIs" dxfId="26" priority="29" operator="lessThan">
      <formula>0.5</formula>
    </cfRule>
    <cfRule type="cellIs" dxfId="25" priority="30" operator="greaterThan">
      <formula>0.5</formula>
    </cfRule>
  </conditionalFormatting>
  <conditionalFormatting sqref="E192:R206">
    <cfRule type="containsBlanks" dxfId="24" priority="21">
      <formula>LEN(TRIM(E192))=0</formula>
    </cfRule>
    <cfRule type="cellIs" dxfId="23" priority="22" operator="lessThan">
      <formula>0</formula>
    </cfRule>
    <cfRule type="cellIs" dxfId="22" priority="23" operator="equal">
      <formula>1</formula>
    </cfRule>
    <cfRule type="cellIs" dxfId="21" priority="24" operator="lessThan">
      <formula>0.5</formula>
    </cfRule>
    <cfRule type="cellIs" dxfId="20" priority="25" operator="greaterThan">
      <formula>0.5</formula>
    </cfRule>
  </conditionalFormatting>
  <conditionalFormatting sqref="E207:R218">
    <cfRule type="containsBlanks" dxfId="19" priority="16">
      <formula>LEN(TRIM(E207))=0</formula>
    </cfRule>
    <cfRule type="cellIs" dxfId="18" priority="17" operator="lessThan">
      <formula>0</formula>
    </cfRule>
    <cfRule type="cellIs" dxfId="17" priority="18" operator="equal">
      <formula>1</formula>
    </cfRule>
    <cfRule type="cellIs" dxfId="16" priority="19" operator="lessThan">
      <formula>0.5</formula>
    </cfRule>
    <cfRule type="cellIs" dxfId="15" priority="20" operator="greaterThan">
      <formula>0.5</formula>
    </cfRule>
  </conditionalFormatting>
  <conditionalFormatting sqref="S191:AG204">
    <cfRule type="containsBlanks" dxfId="14" priority="11">
      <formula>LEN(TRIM(S191))=0</formula>
    </cfRule>
    <cfRule type="cellIs" dxfId="13" priority="12" operator="lessThan">
      <formula>0</formula>
    </cfRule>
    <cfRule type="cellIs" dxfId="12" priority="13" operator="equal">
      <formula>1</formula>
    </cfRule>
    <cfRule type="cellIs" dxfId="11" priority="14" operator="lessThan">
      <formula>0.5</formula>
    </cfRule>
    <cfRule type="cellIs" dxfId="10" priority="15" operator="greaterThan">
      <formula>0.5</formula>
    </cfRule>
  </conditionalFormatting>
  <conditionalFormatting sqref="S205:AE218">
    <cfRule type="containsBlanks" dxfId="9" priority="6">
      <formula>LEN(TRIM(S205))=0</formula>
    </cfRule>
    <cfRule type="cellIs" dxfId="8" priority="7" operator="lessThan">
      <formula>0</formula>
    </cfRule>
    <cfRule type="cellIs" dxfId="7" priority="8" operator="equal">
      <formula>1</formula>
    </cfRule>
    <cfRule type="cellIs" dxfId="6" priority="9" operator="lessThan">
      <formula>0.5</formula>
    </cfRule>
    <cfRule type="cellIs" dxfId="5" priority="10" operator="greaterThan">
      <formula>0.5</formula>
    </cfRule>
  </conditionalFormatting>
  <conditionalFormatting sqref="AF205:AT218">
    <cfRule type="containsBlanks" dxfId="4" priority="1">
      <formula>LEN(TRIM(AF205))=0</formula>
    </cfRule>
    <cfRule type="cellIs" dxfId="3" priority="2" operator="lessThan">
      <formula>0</formula>
    </cfRule>
    <cfRule type="cellIs" dxfId="2" priority="3" operator="equal">
      <formula>1</formula>
    </cfRule>
    <cfRule type="cellIs" dxfId="1" priority="4" operator="lessThan">
      <formula>0.5</formula>
    </cfRule>
    <cfRule type="cellIs" dxfId="0" priority="5" operator="greaterThan">
      <formula>0.5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5"/>
  <sheetViews>
    <sheetView topLeftCell="A32" workbookViewId="0">
      <selection activeCell="K79" sqref="K79"/>
    </sheetView>
  </sheetViews>
  <sheetFormatPr baseColWidth="10" defaultRowHeight="15" x14ac:dyDescent="0.2"/>
  <cols>
    <col min="1" max="4" width="10.83203125" style="1"/>
    <col min="5" max="10" width="12.6640625" style="1" bestFit="1" customWidth="1"/>
    <col min="11" max="13" width="10.83203125" style="1"/>
    <col min="14" max="19" width="11.83203125" style="1" bestFit="1" customWidth="1"/>
    <col min="20" max="22" width="10.83203125" style="1"/>
    <col min="23" max="28" width="11.83203125" style="1" bestFit="1" customWidth="1"/>
    <col min="29" max="16384" width="10.83203125" style="1"/>
  </cols>
  <sheetData>
    <row r="1" spans="1:37" x14ac:dyDescent="0.2">
      <c r="B1" s="1" t="s">
        <v>124</v>
      </c>
      <c r="C1" s="1" t="s">
        <v>125</v>
      </c>
      <c r="E1" s="1" t="s">
        <v>3</v>
      </c>
      <c r="F1" s="1" t="s">
        <v>4</v>
      </c>
      <c r="G1" s="1" t="s">
        <v>5</v>
      </c>
      <c r="H1" s="1" t="s">
        <v>82</v>
      </c>
      <c r="I1" s="1" t="s">
        <v>6</v>
      </c>
      <c r="J1" s="1" t="s">
        <v>7</v>
      </c>
      <c r="L1" s="1" t="s">
        <v>98</v>
      </c>
      <c r="N1" s="1" t="s">
        <v>3</v>
      </c>
      <c r="O1" s="1" t="s">
        <v>4</v>
      </c>
      <c r="P1" s="1" t="s">
        <v>5</v>
      </c>
      <c r="Q1" s="1" t="s">
        <v>82</v>
      </c>
      <c r="R1" s="1" t="s">
        <v>6</v>
      </c>
      <c r="S1" s="1" t="s">
        <v>7</v>
      </c>
    </row>
    <row r="2" spans="1:37" x14ac:dyDescent="0.2">
      <c r="A2" s="1">
        <v>1999</v>
      </c>
      <c r="B2" s="1">
        <v>0.94319999999999993</v>
      </c>
      <c r="C2" s="1">
        <v>1999</v>
      </c>
      <c r="E2" s="5">
        <v>268.92374456696643</v>
      </c>
      <c r="F2" s="5">
        <v>261.54891916463049</v>
      </c>
      <c r="G2" s="5">
        <v>396.77253736719445</v>
      </c>
      <c r="H2" s="5">
        <v>253.52347409283041</v>
      </c>
      <c r="I2" s="5">
        <v>287.68123771705967</v>
      </c>
      <c r="J2" s="5">
        <v>267.02837805749766</v>
      </c>
      <c r="K2" s="5"/>
      <c r="L2" s="5"/>
      <c r="M2" s="5"/>
      <c r="N2" s="5">
        <v>183.7559089301183</v>
      </c>
      <c r="O2" s="5">
        <v>205.90499500003386</v>
      </c>
      <c r="P2" s="5">
        <v>99.168629126182324</v>
      </c>
      <c r="Q2" s="5">
        <v>341.04728986587298</v>
      </c>
      <c r="R2" s="5">
        <v>161.52775033209781</v>
      </c>
      <c r="S2" s="5">
        <v>208.11019581284077</v>
      </c>
      <c r="W2" s="5"/>
      <c r="X2" s="5"/>
      <c r="Y2" s="5"/>
      <c r="Z2" s="5"/>
      <c r="AA2" s="5"/>
      <c r="AB2" s="5"/>
      <c r="AF2" s="5"/>
      <c r="AG2" s="5"/>
      <c r="AH2" s="5"/>
      <c r="AI2" s="5"/>
      <c r="AJ2" s="5"/>
      <c r="AK2" s="5"/>
    </row>
    <row r="3" spans="1:37" x14ac:dyDescent="0.2">
      <c r="A3" s="1">
        <v>2000</v>
      </c>
      <c r="B3" s="1">
        <v>0.93230000000000002</v>
      </c>
      <c r="C3" s="1">
        <v>2000</v>
      </c>
      <c r="E3" s="5">
        <v>283.95889463246311</v>
      </c>
      <c r="F3" s="5">
        <v>275.61222146386922</v>
      </c>
      <c r="G3" s="5">
        <v>421.35477830604771</v>
      </c>
      <c r="H3" s="5">
        <v>267.62325816154538</v>
      </c>
      <c r="I3" s="5">
        <v>306.79978480451734</v>
      </c>
      <c r="J3" s="5">
        <v>281.67963769908084</v>
      </c>
      <c r="K3" s="5"/>
      <c r="L3" s="5"/>
      <c r="M3" s="5"/>
      <c r="N3" s="5">
        <v>199.53401817244844</v>
      </c>
      <c r="O3" s="5">
        <v>242.79483095174243</v>
      </c>
      <c r="P3" s="5">
        <v>107.63964317672956</v>
      </c>
      <c r="Q3" s="5">
        <v>382.08520331287264</v>
      </c>
      <c r="R3" s="5">
        <v>177.06676837237072</v>
      </c>
      <c r="S3" s="5">
        <v>240.62562416091316</v>
      </c>
      <c r="W3" s="5"/>
      <c r="X3" s="5"/>
      <c r="Y3" s="5"/>
      <c r="Z3" s="5"/>
      <c r="AA3" s="5"/>
      <c r="AB3" s="5"/>
      <c r="AF3" s="5"/>
      <c r="AG3" s="5"/>
      <c r="AH3" s="5"/>
      <c r="AI3" s="5"/>
      <c r="AJ3" s="5"/>
      <c r="AK3" s="5"/>
    </row>
    <row r="4" spans="1:37" x14ac:dyDescent="0.2">
      <c r="A4" s="1">
        <v>2001</v>
      </c>
      <c r="B4" s="1">
        <v>0.85489999999999999</v>
      </c>
      <c r="C4" s="1">
        <v>2001</v>
      </c>
      <c r="E4" s="5">
        <v>299.98439880994079</v>
      </c>
      <c r="F4" s="5">
        <v>291.16463326396536</v>
      </c>
      <c r="G4" s="5">
        <v>453.44364134463433</v>
      </c>
      <c r="H4" s="5">
        <v>281.88428605548035</v>
      </c>
      <c r="I4" s="5">
        <v>324.82013036468788</v>
      </c>
      <c r="J4" s="5">
        <v>297.6660838570545</v>
      </c>
      <c r="K4" s="5"/>
      <c r="L4" s="5"/>
      <c r="M4" s="5"/>
      <c r="N4" s="5">
        <v>203.24253748079974</v>
      </c>
      <c r="O4" s="5">
        <v>236.20945819287212</v>
      </c>
      <c r="P4" s="5">
        <v>104.1790178846334</v>
      </c>
      <c r="Q4" s="5">
        <v>403.95144278770402</v>
      </c>
      <c r="R4" s="5">
        <v>178.07279092355517</v>
      </c>
      <c r="S4" s="5">
        <v>238.13493238778597</v>
      </c>
      <c r="W4" s="5"/>
      <c r="X4" s="5"/>
      <c r="Y4" s="5"/>
      <c r="Z4" s="5"/>
      <c r="AA4" s="5"/>
      <c r="AB4" s="5"/>
      <c r="AF4" s="5"/>
      <c r="AG4" s="5"/>
      <c r="AH4" s="5"/>
      <c r="AI4" s="5"/>
      <c r="AJ4" s="5"/>
      <c r="AK4" s="5"/>
    </row>
    <row r="5" spans="1:37" x14ac:dyDescent="0.2">
      <c r="A5" s="1">
        <v>2002</v>
      </c>
      <c r="B5" s="1">
        <v>0.79480000000000006</v>
      </c>
      <c r="C5" s="1">
        <v>2002</v>
      </c>
      <c r="E5" s="5">
        <v>316.58358554149066</v>
      </c>
      <c r="F5" s="5">
        <v>308.81159758975446</v>
      </c>
      <c r="G5" s="5">
        <v>488.10967979161649</v>
      </c>
      <c r="H5" s="5">
        <v>295.55761893074492</v>
      </c>
      <c r="I5" s="5">
        <v>346.23279307053667</v>
      </c>
      <c r="J5" s="5">
        <v>315.26975839027688</v>
      </c>
      <c r="K5" s="5"/>
      <c r="L5" s="5"/>
      <c r="M5" s="5"/>
      <c r="N5" s="5">
        <v>206.29477293592515</v>
      </c>
      <c r="O5" s="5">
        <v>222.05800782686222</v>
      </c>
      <c r="P5" s="5">
        <v>102.71197937268377</v>
      </c>
      <c r="Q5" s="5">
        <v>425.51853150357238</v>
      </c>
      <c r="R5" s="5">
        <v>178.08673402308449</v>
      </c>
      <c r="S5" s="5">
        <v>230.12835969104381</v>
      </c>
      <c r="W5" s="5"/>
      <c r="X5" s="5"/>
      <c r="Y5" s="5"/>
      <c r="Z5" s="5"/>
      <c r="AA5" s="5"/>
      <c r="AB5" s="5"/>
      <c r="AF5" s="5"/>
      <c r="AG5" s="5"/>
      <c r="AH5" s="5"/>
      <c r="AI5" s="5"/>
      <c r="AJ5" s="5"/>
      <c r="AK5" s="5"/>
    </row>
    <row r="6" spans="1:37" x14ac:dyDescent="0.2">
      <c r="A6" s="1">
        <v>2003</v>
      </c>
      <c r="B6" s="1">
        <v>0.92769999999999997</v>
      </c>
      <c r="C6" s="1">
        <v>2003</v>
      </c>
      <c r="E6" s="5">
        <v>334.15292981321107</v>
      </c>
      <c r="F6" s="5">
        <v>327.64431846296685</v>
      </c>
      <c r="G6" s="5">
        <v>524.32517272762743</v>
      </c>
      <c r="H6" s="5">
        <v>309.14174265442085</v>
      </c>
      <c r="I6" s="5">
        <v>373.75553025729982</v>
      </c>
      <c r="J6" s="5">
        <v>334.03660060914399</v>
      </c>
      <c r="K6" s="5"/>
      <c r="L6" s="5"/>
      <c r="M6" s="5"/>
      <c r="N6" s="5">
        <v>205.2470636726155</v>
      </c>
      <c r="O6" s="5">
        <v>205.41342779219192</v>
      </c>
      <c r="P6" s="5">
        <v>99.392174131389581</v>
      </c>
      <c r="Q6" s="5">
        <v>445.63985609536923</v>
      </c>
      <c r="R6" s="5">
        <v>172.74163878811564</v>
      </c>
      <c r="S6" s="5">
        <v>219.09119644473765</v>
      </c>
      <c r="W6" s="5"/>
      <c r="X6" s="5"/>
      <c r="Y6" s="5"/>
      <c r="Z6" s="5"/>
      <c r="AA6" s="5"/>
      <c r="AB6" s="5"/>
      <c r="AF6" s="5"/>
      <c r="AG6" s="5"/>
      <c r="AH6" s="5"/>
      <c r="AI6" s="5"/>
      <c r="AJ6" s="5"/>
      <c r="AK6" s="5"/>
    </row>
    <row r="7" spans="1:37" x14ac:dyDescent="0.2">
      <c r="A7" s="1">
        <v>2004</v>
      </c>
      <c r="B7" s="1">
        <v>0.91320000000000012</v>
      </c>
      <c r="C7" s="1">
        <v>2004</v>
      </c>
      <c r="E7" s="5">
        <v>353.52290635686535</v>
      </c>
      <c r="F7" s="5">
        <v>347.25304457661105</v>
      </c>
      <c r="G7" s="5">
        <v>566.54435996082884</v>
      </c>
      <c r="H7" s="5">
        <v>322.45017101899663</v>
      </c>
      <c r="I7" s="5">
        <v>396.36803884229067</v>
      </c>
      <c r="J7" s="5">
        <v>353.36035072510248</v>
      </c>
      <c r="K7" s="5"/>
      <c r="L7" s="5"/>
      <c r="M7" s="5"/>
      <c r="N7" s="5">
        <v>210.03590868693132</v>
      </c>
      <c r="O7" s="5">
        <v>202.14230111997239</v>
      </c>
      <c r="P7" s="5">
        <v>97.003750369360048</v>
      </c>
      <c r="Q7" s="5">
        <v>479.70046680862322</v>
      </c>
      <c r="R7" s="5">
        <v>169.5235829766402</v>
      </c>
      <c r="S7" s="5">
        <v>219.05235157560799</v>
      </c>
      <c r="W7" s="5"/>
      <c r="X7" s="5"/>
      <c r="Y7" s="5"/>
      <c r="Z7" s="5"/>
      <c r="AA7" s="5"/>
      <c r="AB7" s="5"/>
      <c r="AF7" s="5"/>
      <c r="AG7" s="5"/>
      <c r="AH7" s="5"/>
      <c r="AI7" s="5"/>
      <c r="AJ7" s="5"/>
      <c r="AK7" s="5"/>
    </row>
    <row r="8" spans="1:37" x14ac:dyDescent="0.2">
      <c r="A8" s="1">
        <v>2005</v>
      </c>
      <c r="B8" s="1">
        <v>0.85049999999999992</v>
      </c>
      <c r="C8" s="1">
        <v>2005</v>
      </c>
      <c r="E8" s="5">
        <v>373.87522007583004</v>
      </c>
      <c r="F8" s="5">
        <v>366.3089373761016</v>
      </c>
      <c r="G8" s="5">
        <v>614.91569079654039</v>
      </c>
      <c r="H8" s="5">
        <v>335.76604103637999</v>
      </c>
      <c r="I8" s="5">
        <v>418.70983863008695</v>
      </c>
      <c r="J8" s="5">
        <v>372.43820538868067</v>
      </c>
      <c r="K8" s="5"/>
      <c r="L8" s="5"/>
      <c r="M8" s="5"/>
      <c r="N8" s="5">
        <v>233.11637662790255</v>
      </c>
      <c r="O8" s="5">
        <v>213.36206804402568</v>
      </c>
      <c r="P8" s="5">
        <v>102.25356423822471</v>
      </c>
      <c r="Q8" s="5">
        <v>532.16041391872091</v>
      </c>
      <c r="R8" s="5">
        <v>180.89466549488941</v>
      </c>
      <c r="S8" s="5">
        <v>234.31285270047431</v>
      </c>
      <c r="W8" s="5"/>
      <c r="X8" s="5"/>
      <c r="Y8" s="5"/>
      <c r="Z8" s="5"/>
      <c r="AA8" s="5"/>
      <c r="AB8" s="5"/>
      <c r="AF8" s="5"/>
      <c r="AG8" s="5"/>
      <c r="AH8" s="5"/>
      <c r="AI8" s="5"/>
      <c r="AJ8" s="5"/>
      <c r="AK8" s="5"/>
    </row>
    <row r="9" spans="1:37" x14ac:dyDescent="0.2">
      <c r="A9" s="1">
        <v>2006</v>
      </c>
      <c r="B9" s="1">
        <v>0.91120000000000001</v>
      </c>
      <c r="C9" s="1">
        <v>2006</v>
      </c>
      <c r="E9" s="5">
        <v>394.27635704714186</v>
      </c>
      <c r="F9" s="5">
        <v>385.47898299580515</v>
      </c>
      <c r="G9" s="5">
        <v>656.92876001353966</v>
      </c>
      <c r="H9" s="5">
        <v>348.26251439846379</v>
      </c>
      <c r="I9" s="5">
        <v>441.24769124304476</v>
      </c>
      <c r="J9" s="5">
        <v>391.44350354674185</v>
      </c>
      <c r="K9" s="5"/>
      <c r="L9" s="5"/>
      <c r="M9" s="5"/>
      <c r="N9" s="5">
        <v>262.34420487821939</v>
      </c>
      <c r="O9" s="5">
        <v>233.82161278324895</v>
      </c>
      <c r="P9" s="5">
        <v>119.20721541427879</v>
      </c>
      <c r="Q9" s="5">
        <v>598.34323560426071</v>
      </c>
      <c r="R9" s="5">
        <v>206.93691276032945</v>
      </c>
      <c r="S9" s="5">
        <v>259.04394165830706</v>
      </c>
      <c r="W9" s="5"/>
      <c r="X9" s="5"/>
      <c r="Y9" s="5"/>
      <c r="Z9" s="5"/>
      <c r="AA9" s="5"/>
      <c r="AB9" s="5"/>
      <c r="AF9" s="5"/>
      <c r="AG9" s="5"/>
      <c r="AH9" s="5"/>
      <c r="AI9" s="5"/>
      <c r="AJ9" s="5"/>
      <c r="AK9" s="5"/>
    </row>
    <row r="10" spans="1:37" x14ac:dyDescent="0.2">
      <c r="A10" s="1">
        <v>2007</v>
      </c>
      <c r="B10" s="1">
        <v>0.84549999999999992</v>
      </c>
      <c r="C10" s="1">
        <v>2007</v>
      </c>
      <c r="E10" s="5">
        <v>414.07585115188527</v>
      </c>
      <c r="F10" s="5">
        <v>404.59238014917764</v>
      </c>
      <c r="G10" s="5">
        <v>698.03430346373489</v>
      </c>
      <c r="H10" s="5">
        <v>359.59292186815486</v>
      </c>
      <c r="I10" s="5">
        <v>462.93166178518692</v>
      </c>
      <c r="J10" s="5">
        <v>410.205586393489</v>
      </c>
      <c r="K10" s="5"/>
      <c r="L10" s="5"/>
      <c r="M10" s="5"/>
      <c r="N10" s="5">
        <v>292.50995821382332</v>
      </c>
      <c r="O10" s="5">
        <v>255.86577664674425</v>
      </c>
      <c r="P10" s="5">
        <v>127.41910246612991</v>
      </c>
      <c r="Q10" s="5">
        <v>647.16194052856531</v>
      </c>
      <c r="R10" s="5">
        <v>222.90006759804385</v>
      </c>
      <c r="S10" s="5">
        <v>283.63210765217775</v>
      </c>
      <c r="W10" s="5"/>
      <c r="X10" s="5"/>
      <c r="Y10" s="5"/>
      <c r="Z10" s="5"/>
      <c r="AA10" s="5"/>
      <c r="AB10" s="5"/>
      <c r="AF10" s="5"/>
      <c r="AG10" s="5"/>
      <c r="AH10" s="5"/>
      <c r="AI10" s="5"/>
      <c r="AJ10" s="5"/>
      <c r="AK10" s="5"/>
    </row>
    <row r="11" spans="1:37" x14ac:dyDescent="0.2">
      <c r="A11" s="1">
        <v>2008</v>
      </c>
      <c r="B11" s="1">
        <v>0.9042</v>
      </c>
      <c r="C11" s="1">
        <v>2008</v>
      </c>
      <c r="E11" s="5">
        <v>435.69102465786483</v>
      </c>
      <c r="F11" s="5">
        <v>424.92480608043246</v>
      </c>
      <c r="G11" s="5">
        <v>743.56610383064935</v>
      </c>
      <c r="H11" s="5">
        <v>370.73149241948192</v>
      </c>
      <c r="I11" s="5">
        <v>489.23326302901086</v>
      </c>
      <c r="J11" s="5">
        <v>430.18825928794416</v>
      </c>
      <c r="K11" s="5"/>
      <c r="L11" s="5"/>
      <c r="M11" s="5"/>
      <c r="N11" s="5">
        <v>266.90199841601918</v>
      </c>
      <c r="O11" s="5">
        <v>235.1331006979469</v>
      </c>
      <c r="P11" s="5">
        <v>119.77454244603345</v>
      </c>
      <c r="Q11" s="5">
        <v>607.75942106328955</v>
      </c>
      <c r="R11" s="5">
        <v>205.01461075399035</v>
      </c>
      <c r="S11" s="5">
        <v>261.16643093816094</v>
      </c>
      <c r="W11" s="5"/>
      <c r="X11" s="5"/>
      <c r="Y11" s="5"/>
      <c r="Z11" s="5"/>
      <c r="AA11" s="5"/>
      <c r="AB11" s="5"/>
      <c r="AF11" s="5"/>
      <c r="AG11" s="5"/>
      <c r="AH11" s="5"/>
      <c r="AI11" s="5"/>
      <c r="AJ11" s="5"/>
      <c r="AK11" s="5"/>
    </row>
    <row r="12" spans="1:37" x14ac:dyDescent="0.2">
      <c r="A12" s="1">
        <v>2009</v>
      </c>
      <c r="B12" s="1">
        <v>0.80830000000000002</v>
      </c>
      <c r="C12" s="1">
        <v>2009</v>
      </c>
      <c r="E12" s="5">
        <v>460.01238688182855</v>
      </c>
      <c r="F12" s="5">
        <v>448.21552959642946</v>
      </c>
      <c r="G12" s="5">
        <v>797.53204966158717</v>
      </c>
      <c r="H12" s="5">
        <v>384.34727379527379</v>
      </c>
      <c r="I12" s="5">
        <v>518.27512798893895</v>
      </c>
      <c r="J12" s="5">
        <v>453.20040587968595</v>
      </c>
      <c r="K12" s="5"/>
      <c r="L12" s="5"/>
      <c r="M12" s="5"/>
      <c r="N12" s="5">
        <v>254.7408757601917</v>
      </c>
      <c r="O12" s="5">
        <v>221.70222744614998</v>
      </c>
      <c r="P12" s="5">
        <v>111.62836440046834</v>
      </c>
      <c r="Q12" s="5">
        <v>662.94628598163627</v>
      </c>
      <c r="R12" s="5">
        <v>194.97502476390636</v>
      </c>
      <c r="S12" s="5">
        <v>250.71170365791852</v>
      </c>
      <c r="W12" s="5"/>
      <c r="X12" s="5"/>
      <c r="Y12" s="5"/>
      <c r="Z12" s="5"/>
      <c r="AA12" s="5"/>
      <c r="AB12" s="5"/>
      <c r="AF12" s="5"/>
      <c r="AG12" s="5"/>
      <c r="AH12" s="5"/>
      <c r="AI12" s="5"/>
      <c r="AJ12" s="5"/>
      <c r="AK12" s="5"/>
    </row>
    <row r="13" spans="1:37" x14ac:dyDescent="0.2">
      <c r="A13" s="1">
        <v>2010</v>
      </c>
      <c r="B13" s="1">
        <v>0.86750000000000005</v>
      </c>
      <c r="C13" s="1">
        <v>2010</v>
      </c>
      <c r="E13" s="5">
        <v>485.82680999399878</v>
      </c>
      <c r="F13" s="5">
        <v>471.97144570212276</v>
      </c>
      <c r="G13" s="5">
        <v>856.73867569192942</v>
      </c>
      <c r="H13" s="5">
        <v>396.23767166576863</v>
      </c>
      <c r="I13" s="5">
        <v>547.91678555649753</v>
      </c>
      <c r="J13" s="5">
        <v>476.91565799872046</v>
      </c>
      <c r="K13" s="5"/>
      <c r="L13" s="5"/>
      <c r="M13" s="5"/>
      <c r="N13" s="5">
        <v>262.75823344664195</v>
      </c>
      <c r="O13" s="5">
        <v>233.3870876841448</v>
      </c>
      <c r="P13" s="5">
        <v>108.75186889241488</v>
      </c>
      <c r="Q13" s="5">
        <v>703.37268420616783</v>
      </c>
      <c r="R13" s="5">
        <v>210.19011529388501</v>
      </c>
      <c r="S13" s="5">
        <v>262.94242340916639</v>
      </c>
      <c r="W13" s="5"/>
      <c r="X13" s="5"/>
      <c r="Y13" s="5"/>
      <c r="Z13" s="5"/>
      <c r="AA13" s="5"/>
      <c r="AB13" s="5"/>
      <c r="AF13" s="5"/>
      <c r="AG13" s="5"/>
      <c r="AH13" s="5"/>
      <c r="AI13" s="5"/>
      <c r="AJ13" s="5"/>
      <c r="AK13" s="5"/>
    </row>
    <row r="14" spans="1:37" x14ac:dyDescent="0.2">
      <c r="A14" s="1">
        <v>2011</v>
      </c>
      <c r="B14" s="1">
        <v>0.8701000000000001</v>
      </c>
      <c r="C14" s="1">
        <v>2011</v>
      </c>
      <c r="E14" s="5">
        <v>512.45347138665886</v>
      </c>
      <c r="F14" s="5">
        <v>496.70548689129913</v>
      </c>
      <c r="G14" s="5">
        <v>914.47806469698151</v>
      </c>
      <c r="H14" s="5">
        <v>410.5196226795224</v>
      </c>
      <c r="I14" s="5">
        <v>578.48988469040751</v>
      </c>
      <c r="J14" s="5">
        <v>501.4196798898264</v>
      </c>
      <c r="K14" s="5"/>
      <c r="L14" s="5"/>
      <c r="M14" s="5"/>
      <c r="N14" s="5">
        <v>275.90226738581339</v>
      </c>
      <c r="O14" s="5">
        <v>245.14494245200189</v>
      </c>
      <c r="P14" s="5">
        <v>111.67424911329185</v>
      </c>
      <c r="Q14" s="5">
        <v>732.37449840769864</v>
      </c>
      <c r="R14" s="5">
        <v>216.79859761378242</v>
      </c>
      <c r="S14" s="5">
        <v>275.57717497336961</v>
      </c>
      <c r="W14" s="5"/>
      <c r="X14" s="5"/>
      <c r="Y14" s="5"/>
      <c r="Z14" s="5"/>
      <c r="AA14" s="5"/>
      <c r="AB14" s="5"/>
      <c r="AF14" s="5"/>
      <c r="AG14" s="5"/>
      <c r="AH14" s="5"/>
      <c r="AI14" s="5"/>
      <c r="AJ14" s="5"/>
      <c r="AK14" s="5"/>
    </row>
    <row r="15" spans="1:37" x14ac:dyDescent="0.2">
      <c r="A15" s="1">
        <v>2012</v>
      </c>
      <c r="B15" s="1">
        <v>0.85699999999999998</v>
      </c>
      <c r="C15" s="1">
        <v>2012</v>
      </c>
      <c r="E15" s="5">
        <v>540.58076129739413</v>
      </c>
      <c r="F15" s="5">
        <v>522.21662839187707</v>
      </c>
      <c r="G15" s="5">
        <v>980.76702499415592</v>
      </c>
      <c r="H15" s="5">
        <v>426.46178275862121</v>
      </c>
      <c r="I15" s="5">
        <v>609.9473547340333</v>
      </c>
      <c r="J15" s="5">
        <v>527.08299095217171</v>
      </c>
      <c r="K15" s="5"/>
      <c r="L15" s="5"/>
      <c r="M15" s="5"/>
      <c r="N15" s="5">
        <v>277.11063654628305</v>
      </c>
      <c r="O15" s="5">
        <v>248.54169528911109</v>
      </c>
      <c r="P15" s="5">
        <v>109.25927114136709</v>
      </c>
      <c r="Q15" s="5">
        <v>752.2247035750911</v>
      </c>
      <c r="R15" s="5">
        <v>217.84493268544583</v>
      </c>
      <c r="S15" s="5">
        <v>278.9909423437872</v>
      </c>
      <c r="W15" s="5"/>
      <c r="X15" s="5"/>
      <c r="Y15" s="5"/>
      <c r="Z15" s="5"/>
      <c r="AA15" s="5"/>
      <c r="AB15" s="5"/>
      <c r="AF15" s="5"/>
      <c r="AG15" s="5"/>
      <c r="AH15" s="5"/>
      <c r="AI15" s="5"/>
      <c r="AJ15" s="5"/>
      <c r="AK15" s="5"/>
    </row>
    <row r="17" spans="1:28" x14ac:dyDescent="0.2">
      <c r="C17" s="1">
        <v>2000</v>
      </c>
      <c r="E17" s="20">
        <f>(E3-E2)/E2</f>
        <v>5.5908599999999926E-2</v>
      </c>
      <c r="F17" s="20">
        <f t="shared" ref="F17:J18" si="0">(F3-F2)/F2</f>
        <v>5.3769299999999853E-2</v>
      </c>
      <c r="G17" s="20">
        <f t="shared" si="0"/>
        <v>6.1955500000000115E-2</v>
      </c>
      <c r="H17" s="20">
        <f t="shared" si="0"/>
        <v>5.5615299999999909E-2</v>
      </c>
      <c r="I17" s="20">
        <f t="shared" si="0"/>
        <v>6.6457399999999819E-2</v>
      </c>
      <c r="J17" s="20">
        <f t="shared" si="0"/>
        <v>5.4867800000000043E-2</v>
      </c>
      <c r="N17" s="20">
        <f>(N3-N2)/N2</f>
        <v>8.5864500000000024E-2</v>
      </c>
      <c r="O17" s="20">
        <f t="shared" ref="O17:S18" si="1">(O3-O2)/O2</f>
        <v>0.17915949999999997</v>
      </c>
      <c r="P17" s="20">
        <f t="shared" si="1"/>
        <v>8.5420300000000074E-2</v>
      </c>
      <c r="Q17" s="20">
        <f t="shared" si="1"/>
        <v>0.12032910000000011</v>
      </c>
      <c r="R17" s="20">
        <f t="shared" si="1"/>
        <v>9.6200299999999989E-2</v>
      </c>
      <c r="S17" s="20">
        <f t="shared" si="1"/>
        <v>0.15624140000000006</v>
      </c>
      <c r="W17" s="20"/>
      <c r="X17" s="20"/>
      <c r="Y17" s="20"/>
      <c r="Z17" s="20"/>
      <c r="AA17" s="20"/>
      <c r="AB17" s="20"/>
    </row>
    <row r="18" spans="1:28" x14ac:dyDescent="0.2">
      <c r="A18" s="1" t="s">
        <v>126</v>
      </c>
      <c r="C18" s="1">
        <v>2001</v>
      </c>
      <c r="E18" s="20">
        <f>(E4-E3)/E3</f>
        <v>5.6435999999999938E-2</v>
      </c>
      <c r="F18" s="20">
        <f t="shared" si="0"/>
        <v>5.6428600000000169E-2</v>
      </c>
      <c r="G18" s="20">
        <f t="shared" si="0"/>
        <v>7.6156399999999833E-2</v>
      </c>
      <c r="H18" s="20">
        <f t="shared" si="0"/>
        <v>5.3287699999999938E-2</v>
      </c>
      <c r="I18" s="20">
        <f t="shared" si="0"/>
        <v>5.8736500000000025E-2</v>
      </c>
      <c r="J18" s="20">
        <f t="shared" si="0"/>
        <v>5.6754000000000089E-2</v>
      </c>
      <c r="N18" s="20">
        <f>(N4-N3)/N3</f>
        <v>1.8585899999999947E-2</v>
      </c>
      <c r="O18" s="20">
        <f t="shared" si="1"/>
        <v>-2.7123200000000028E-2</v>
      </c>
      <c r="P18" s="20">
        <f t="shared" si="1"/>
        <v>-3.2150099999999952E-2</v>
      </c>
      <c r="Q18" s="20">
        <f t="shared" si="1"/>
        <v>5.7228699999999987E-2</v>
      </c>
      <c r="R18" s="20">
        <f t="shared" si="1"/>
        <v>5.6815999999999794E-3</v>
      </c>
      <c r="S18" s="20">
        <f t="shared" si="1"/>
        <v>-1.03509E-2</v>
      </c>
      <c r="U18" s="20"/>
      <c r="W18" s="20"/>
      <c r="X18" s="20"/>
      <c r="Y18" s="20"/>
      <c r="Z18" s="20"/>
      <c r="AA18" s="20"/>
      <c r="AB18" s="20"/>
    </row>
    <row r="19" spans="1:28" x14ac:dyDescent="0.2">
      <c r="A19" s="1">
        <v>0.4</v>
      </c>
      <c r="C19" s="1">
        <v>2002</v>
      </c>
      <c r="E19" s="20">
        <f t="shared" ref="E19:J29" si="2">(E5-E4)/E4</f>
        <v>5.5333500000000063E-2</v>
      </c>
      <c r="F19" s="20">
        <f t="shared" si="2"/>
        <v>6.0608200000000119E-2</v>
      </c>
      <c r="G19" s="20">
        <f t="shared" si="2"/>
        <v>7.6450600000000118E-2</v>
      </c>
      <c r="H19" s="20">
        <f t="shared" si="2"/>
        <v>4.8506899999999992E-2</v>
      </c>
      <c r="I19" s="20">
        <f t="shared" si="2"/>
        <v>6.5921599999999941E-2</v>
      </c>
      <c r="J19" s="20">
        <f t="shared" si="2"/>
        <v>5.9139000000000094E-2</v>
      </c>
      <c r="N19" s="20">
        <f t="shared" ref="N19:S29" si="3">(N5-N4)/N4</f>
        <v>1.5017700000000031E-2</v>
      </c>
      <c r="O19" s="20">
        <f t="shared" si="3"/>
        <v>-5.991060000000005E-2</v>
      </c>
      <c r="P19" s="20">
        <f t="shared" si="3"/>
        <v>-1.4081900000000053E-2</v>
      </c>
      <c r="Q19" s="20">
        <f t="shared" si="3"/>
        <v>5.3390299999999995E-2</v>
      </c>
      <c r="R19" s="20">
        <f t="shared" si="3"/>
        <v>7.829999999999758E-5</v>
      </c>
      <c r="S19" s="20">
        <f t="shared" si="3"/>
        <v>-3.3622000000000062E-2</v>
      </c>
      <c r="W19" s="20"/>
      <c r="X19" s="20"/>
      <c r="Y19" s="20"/>
      <c r="Z19" s="20"/>
      <c r="AA19" s="20"/>
      <c r="AB19" s="20"/>
    </row>
    <row r="20" spans="1:28" x14ac:dyDescent="0.2">
      <c r="C20" s="1">
        <v>2003</v>
      </c>
      <c r="E20" s="20">
        <f t="shared" si="2"/>
        <v>5.5496699999999892E-2</v>
      </c>
      <c r="F20" s="20">
        <f t="shared" si="2"/>
        <v>6.0984500000000046E-2</v>
      </c>
      <c r="G20" s="20">
        <f t="shared" si="2"/>
        <v>7.4195400000000092E-2</v>
      </c>
      <c r="H20" s="20">
        <f t="shared" si="2"/>
        <v>4.596099999999987E-2</v>
      </c>
      <c r="I20" s="20">
        <f t="shared" si="2"/>
        <v>7.9492000000000146E-2</v>
      </c>
      <c r="J20" s="20">
        <f t="shared" si="2"/>
        <v>5.9526299999999914E-2</v>
      </c>
      <c r="N20" s="20">
        <f t="shared" si="3"/>
        <v>-5.0786999999998693E-3</v>
      </c>
      <c r="O20" s="20">
        <f t="shared" si="3"/>
        <v>-7.4956000000000064E-2</v>
      </c>
      <c r="P20" s="20">
        <f t="shared" si="3"/>
        <v>-3.232149999999992E-2</v>
      </c>
      <c r="Q20" s="20">
        <f t="shared" si="3"/>
        <v>4.7286600000000054E-2</v>
      </c>
      <c r="R20" s="20">
        <f t="shared" si="3"/>
        <v>-3.0013999999999968E-2</v>
      </c>
      <c r="S20" s="20">
        <f t="shared" si="3"/>
        <v>-4.7960899999999917E-2</v>
      </c>
      <c r="W20" s="20"/>
      <c r="X20" s="20"/>
      <c r="Y20" s="20"/>
      <c r="Z20" s="20"/>
      <c r="AA20" s="20"/>
      <c r="AB20" s="20"/>
    </row>
    <row r="21" spans="1:28" x14ac:dyDescent="0.2">
      <c r="C21" s="1">
        <v>2004</v>
      </c>
      <c r="E21" s="20">
        <f t="shared" si="2"/>
        <v>5.7967399999999829E-2</v>
      </c>
      <c r="F21" s="20">
        <f t="shared" si="2"/>
        <v>5.984759999999982E-2</v>
      </c>
      <c r="G21" s="20">
        <f t="shared" si="2"/>
        <v>8.0521000000000231E-2</v>
      </c>
      <c r="H21" s="20">
        <f t="shared" si="2"/>
        <v>4.3049600000000063E-2</v>
      </c>
      <c r="I21" s="20">
        <f t="shared" si="2"/>
        <v>6.0500800000000007E-2</v>
      </c>
      <c r="J21" s="20">
        <f t="shared" si="2"/>
        <v>5.784919999999999E-2</v>
      </c>
      <c r="N21" s="20">
        <f t="shared" si="3"/>
        <v>2.3332099999999967E-2</v>
      </c>
      <c r="O21" s="20">
        <f t="shared" si="3"/>
        <v>-1.592459999999999E-2</v>
      </c>
      <c r="P21" s="20">
        <f t="shared" si="3"/>
        <v>-2.4030300000000011E-2</v>
      </c>
      <c r="Q21" s="20">
        <f t="shared" si="3"/>
        <v>7.6430800000000104E-2</v>
      </c>
      <c r="R21" s="20">
        <f t="shared" si="3"/>
        <v>-1.862929999999997E-2</v>
      </c>
      <c r="S21" s="20">
        <f t="shared" si="3"/>
        <v>-1.7730000000004424E-4</v>
      </c>
      <c r="W21" s="20"/>
      <c r="X21" s="20"/>
      <c r="Y21" s="20"/>
      <c r="Z21" s="20"/>
      <c r="AA21" s="20"/>
      <c r="AB21" s="20"/>
    </row>
    <row r="22" spans="1:28" x14ac:dyDescent="0.2">
      <c r="C22" s="1">
        <v>2005</v>
      </c>
      <c r="E22" s="20">
        <f t="shared" si="2"/>
        <v>5.7569999999999878E-2</v>
      </c>
      <c r="F22" s="20">
        <f t="shared" si="2"/>
        <v>5.4876099999999955E-2</v>
      </c>
      <c r="G22" s="20">
        <f t="shared" si="2"/>
        <v>8.5379599999999931E-2</v>
      </c>
      <c r="H22" s="20">
        <f t="shared" si="2"/>
        <v>4.1295899999999934E-2</v>
      </c>
      <c r="I22" s="20">
        <f t="shared" si="2"/>
        <v>5.6366300000000168E-2</v>
      </c>
      <c r="J22" s="20">
        <f t="shared" si="2"/>
        <v>5.3989800000000157E-2</v>
      </c>
      <c r="N22" s="20">
        <f t="shared" si="3"/>
        <v>0.10988819999999994</v>
      </c>
      <c r="O22" s="20">
        <f t="shared" si="3"/>
        <v>5.5504300000000027E-2</v>
      </c>
      <c r="P22" s="20">
        <f t="shared" si="3"/>
        <v>5.4119700000000083E-2</v>
      </c>
      <c r="Q22" s="20">
        <f t="shared" si="3"/>
        <v>0.10935980000000003</v>
      </c>
      <c r="R22" s="20">
        <f t="shared" si="3"/>
        <v>6.7076700000000045E-2</v>
      </c>
      <c r="S22" s="20">
        <f t="shared" si="3"/>
        <v>6.9666000000000075E-2</v>
      </c>
      <c r="W22" s="20"/>
      <c r="X22" s="20"/>
      <c r="Y22" s="20"/>
      <c r="Z22" s="20"/>
      <c r="AA22" s="20"/>
      <c r="AB22" s="20"/>
    </row>
    <row r="23" spans="1:28" x14ac:dyDescent="0.2">
      <c r="C23" s="1">
        <v>2006</v>
      </c>
      <c r="E23" s="20">
        <f t="shared" si="2"/>
        <v>5.4566700000000051E-2</v>
      </c>
      <c r="F23" s="20">
        <f t="shared" si="2"/>
        <v>5.2333000000000088E-2</v>
      </c>
      <c r="G23" s="20">
        <f t="shared" si="2"/>
        <v>6.8323300000000003E-2</v>
      </c>
      <c r="H23" s="20">
        <f t="shared" si="2"/>
        <v>3.7217800000000065E-2</v>
      </c>
      <c r="I23" s="20">
        <f t="shared" si="2"/>
        <v>5.3826899999999948E-2</v>
      </c>
      <c r="J23" s="20">
        <f t="shared" si="2"/>
        <v>5.1029400000000107E-2</v>
      </c>
      <c r="N23" s="20">
        <f t="shared" si="3"/>
        <v>0.12537870000000012</v>
      </c>
      <c r="O23" s="20">
        <f t="shared" si="3"/>
        <v>9.589120000000001E-2</v>
      </c>
      <c r="P23" s="20">
        <f t="shared" si="3"/>
        <v>0.16580010000000001</v>
      </c>
      <c r="Q23" s="20">
        <f t="shared" si="3"/>
        <v>0.12436629999999997</v>
      </c>
      <c r="R23" s="20">
        <f t="shared" si="3"/>
        <v>0.14396359999999989</v>
      </c>
      <c r="S23" s="20">
        <f t="shared" si="3"/>
        <v>0.10554729999999991</v>
      </c>
      <c r="W23" s="20"/>
      <c r="X23" s="20"/>
      <c r="Y23" s="20"/>
      <c r="Z23" s="20"/>
      <c r="AA23" s="20"/>
      <c r="AB23" s="20"/>
    </row>
    <row r="24" spans="1:28" x14ac:dyDescent="0.2">
      <c r="C24" s="1">
        <v>2007</v>
      </c>
      <c r="E24" s="20">
        <f t="shared" si="2"/>
        <v>5.0217299999999951E-2</v>
      </c>
      <c r="F24" s="20">
        <f t="shared" si="2"/>
        <v>4.9583499999999961E-2</v>
      </c>
      <c r="G24" s="20">
        <f t="shared" si="2"/>
        <v>6.2572300000000025E-2</v>
      </c>
      <c r="H24" s="20">
        <f t="shared" si="2"/>
        <v>3.2534100000000017E-2</v>
      </c>
      <c r="I24" s="20">
        <f t="shared" si="2"/>
        <v>4.9142399999999913E-2</v>
      </c>
      <c r="J24" s="20">
        <f t="shared" si="2"/>
        <v>4.7930500000000098E-2</v>
      </c>
      <c r="N24" s="20">
        <f t="shared" si="3"/>
        <v>0.11498539999999974</v>
      </c>
      <c r="O24" s="20">
        <f t="shared" si="3"/>
        <v>9.427769999999995E-2</v>
      </c>
      <c r="P24" s="20">
        <f t="shared" si="3"/>
        <v>6.8887499999999921E-2</v>
      </c>
      <c r="Q24" s="20">
        <f t="shared" si="3"/>
        <v>8.1589800000000143E-2</v>
      </c>
      <c r="R24" s="20">
        <f t="shared" si="3"/>
        <v>7.7140200000000159E-2</v>
      </c>
      <c r="S24" s="20">
        <f t="shared" si="3"/>
        <v>9.4918900000000028E-2</v>
      </c>
      <c r="W24" s="20"/>
      <c r="X24" s="20"/>
      <c r="Y24" s="20"/>
      <c r="Z24" s="20"/>
      <c r="AA24" s="20"/>
      <c r="AB24" s="20"/>
    </row>
    <row r="25" spans="1:28" x14ac:dyDescent="0.2">
      <c r="C25" s="1">
        <v>2008</v>
      </c>
      <c r="E25" s="20">
        <f t="shared" si="2"/>
        <v>5.2200999999999984E-2</v>
      </c>
      <c r="F25" s="20">
        <f t="shared" si="2"/>
        <v>5.0254100000000072E-2</v>
      </c>
      <c r="G25" s="20">
        <f t="shared" si="2"/>
        <v>6.5228599999999845E-2</v>
      </c>
      <c r="H25" s="20">
        <f t="shared" si="2"/>
        <v>3.097550000000009E-2</v>
      </c>
      <c r="I25" s="20">
        <f t="shared" si="2"/>
        <v>5.681530000000002E-2</v>
      </c>
      <c r="J25" s="20">
        <f t="shared" si="2"/>
        <v>4.8713800000000043E-2</v>
      </c>
      <c r="N25" s="20">
        <f t="shared" si="3"/>
        <v>-8.7545600000000168E-2</v>
      </c>
      <c r="O25" s="20">
        <f t="shared" si="3"/>
        <v>-8.1029499999999949E-2</v>
      </c>
      <c r="P25" s="20">
        <f t="shared" si="3"/>
        <v>-5.9995400000000101E-2</v>
      </c>
      <c r="Q25" s="20">
        <f t="shared" si="3"/>
        <v>-6.0885100000000011E-2</v>
      </c>
      <c r="R25" s="20">
        <f t="shared" si="3"/>
        <v>-8.0239799999999889E-2</v>
      </c>
      <c r="S25" s="20">
        <f t="shared" si="3"/>
        <v>-7.9207100000000003E-2</v>
      </c>
      <c r="W25" s="20"/>
      <c r="X25" s="20"/>
      <c r="Y25" s="20"/>
      <c r="Z25" s="20"/>
      <c r="AA25" s="20"/>
      <c r="AB25" s="20"/>
    </row>
    <row r="26" spans="1:28" x14ac:dyDescent="0.2">
      <c r="C26" s="1">
        <v>2009</v>
      </c>
      <c r="E26" s="20">
        <f t="shared" si="2"/>
        <v>5.5822500000000136E-2</v>
      </c>
      <c r="F26" s="20">
        <f t="shared" si="2"/>
        <v>5.4811399999999968E-2</v>
      </c>
      <c r="G26" s="20">
        <f t="shared" si="2"/>
        <v>7.2577200000000008E-2</v>
      </c>
      <c r="H26" s="20">
        <f t="shared" si="2"/>
        <v>3.6726800000000108E-2</v>
      </c>
      <c r="I26" s="20">
        <f t="shared" si="2"/>
        <v>5.9361999999999894E-2</v>
      </c>
      <c r="J26" s="20">
        <f t="shared" si="2"/>
        <v>5.3493199999999831E-2</v>
      </c>
      <c r="N26" s="20">
        <f t="shared" si="3"/>
        <v>-4.5563999999999945E-2</v>
      </c>
      <c r="O26" s="20">
        <f t="shared" si="3"/>
        <v>-5.712029999999995E-2</v>
      </c>
      <c r="P26" s="20">
        <f t="shared" si="3"/>
        <v>-6.8012600000000117E-2</v>
      </c>
      <c r="Q26" s="20">
        <f t="shared" si="3"/>
        <v>9.0803799999999976E-2</v>
      </c>
      <c r="R26" s="20">
        <f t="shared" si="3"/>
        <v>-4.8970100000000044E-2</v>
      </c>
      <c r="S26" s="20">
        <f t="shared" si="3"/>
        <v>-4.0030899999999987E-2</v>
      </c>
      <c r="W26" s="20"/>
      <c r="X26" s="20"/>
      <c r="Y26" s="20"/>
      <c r="Z26" s="20"/>
      <c r="AA26" s="20"/>
      <c r="AB26" s="20"/>
    </row>
    <row r="27" spans="1:28" x14ac:dyDescent="0.2">
      <c r="C27" s="1">
        <v>2010</v>
      </c>
      <c r="E27" s="20">
        <f t="shared" si="2"/>
        <v>5.6116800000000078E-2</v>
      </c>
      <c r="F27" s="20">
        <f t="shared" si="2"/>
        <v>5.3001099999999968E-2</v>
      </c>
      <c r="G27" s="20">
        <f t="shared" si="2"/>
        <v>7.4237300000000131E-2</v>
      </c>
      <c r="H27" s="20">
        <f t="shared" si="2"/>
        <v>3.0936599999999922E-2</v>
      </c>
      <c r="I27" s="20">
        <f t="shared" si="2"/>
        <v>5.7192899999999991E-2</v>
      </c>
      <c r="J27" s="20">
        <f t="shared" si="2"/>
        <v>5.2328399999999907E-2</v>
      </c>
      <c r="N27" s="20">
        <f t="shared" si="3"/>
        <v>3.1472600000000177E-2</v>
      </c>
      <c r="O27" s="20">
        <f t="shared" si="3"/>
        <v>5.2705200000000008E-2</v>
      </c>
      <c r="P27" s="20">
        <f t="shared" si="3"/>
        <v>-2.5768499999999979E-2</v>
      </c>
      <c r="Q27" s="20">
        <f t="shared" si="3"/>
        <v>6.0979899999999976E-2</v>
      </c>
      <c r="R27" s="20">
        <f t="shared" si="3"/>
        <v>7.80360999999999E-2</v>
      </c>
      <c r="S27" s="20">
        <f t="shared" si="3"/>
        <v>4.8783999999999911E-2</v>
      </c>
      <c r="W27" s="20"/>
      <c r="X27" s="20"/>
      <c r="Y27" s="20"/>
      <c r="Z27" s="20"/>
      <c r="AA27" s="20"/>
      <c r="AB27" s="20"/>
    </row>
    <row r="28" spans="1:28" x14ac:dyDescent="0.2">
      <c r="C28" s="1">
        <v>2011</v>
      </c>
      <c r="E28" s="20">
        <f t="shared" si="2"/>
        <v>5.4806899999999978E-2</v>
      </c>
      <c r="F28" s="20">
        <f t="shared" si="2"/>
        <v>5.2405800000000127E-2</v>
      </c>
      <c r="G28" s="20">
        <f t="shared" si="2"/>
        <v>6.739439999999991E-2</v>
      </c>
      <c r="H28" s="20">
        <f t="shared" si="2"/>
        <v>3.6043899999999927E-2</v>
      </c>
      <c r="I28" s="20">
        <f t="shared" si="2"/>
        <v>5.5798800000000148E-2</v>
      </c>
      <c r="J28" s="20">
        <f t="shared" si="2"/>
        <v>5.1380200000000167E-2</v>
      </c>
      <c r="N28" s="20">
        <f t="shared" si="3"/>
        <v>5.0023300000000118E-2</v>
      </c>
      <c r="O28" s="20">
        <f t="shared" si="3"/>
        <v>5.0379200000000061E-2</v>
      </c>
      <c r="P28" s="20">
        <f t="shared" si="3"/>
        <v>2.6872000000000014E-2</v>
      </c>
      <c r="Q28" s="20">
        <f t="shared" si="3"/>
        <v>4.1232499999999984E-2</v>
      </c>
      <c r="R28" s="20">
        <f t="shared" si="3"/>
        <v>3.1440500000000066E-2</v>
      </c>
      <c r="S28" s="20">
        <f t="shared" si="3"/>
        <v>4.805139999999998E-2</v>
      </c>
      <c r="W28" s="20"/>
      <c r="X28" s="20"/>
      <c r="Y28" s="20"/>
      <c r="Z28" s="20"/>
      <c r="AA28" s="20"/>
      <c r="AB28" s="20"/>
    </row>
    <row r="29" spans="1:28" x14ac:dyDescent="0.2">
      <c r="C29" s="1">
        <v>2012</v>
      </c>
      <c r="E29" s="20">
        <f t="shared" si="2"/>
        <v>5.4887500000000061E-2</v>
      </c>
      <c r="F29" s="20">
        <f t="shared" si="2"/>
        <v>5.1360699999999974E-2</v>
      </c>
      <c r="G29" s="20">
        <f t="shared" si="2"/>
        <v>7.2488300000000228E-2</v>
      </c>
      <c r="H29" s="20">
        <f t="shared" si="2"/>
        <v>3.8834099999999934E-2</v>
      </c>
      <c r="I29" s="20">
        <f t="shared" si="2"/>
        <v>5.4378599999999992E-2</v>
      </c>
      <c r="J29" s="20">
        <f t="shared" si="2"/>
        <v>5.1181300000000284E-2</v>
      </c>
      <c r="N29" s="20">
        <f t="shared" si="3"/>
        <v>4.379700000000041E-3</v>
      </c>
      <c r="O29" s="20">
        <f t="shared" si="3"/>
        <v>1.3856100000000086E-2</v>
      </c>
      <c r="P29" s="20">
        <f t="shared" si="3"/>
        <v>-2.1625199999999976E-2</v>
      </c>
      <c r="Q29" s="20">
        <f t="shared" si="3"/>
        <v>2.7103900000000049E-2</v>
      </c>
      <c r="R29" s="20">
        <f t="shared" si="3"/>
        <v>4.8263000000000403E-3</v>
      </c>
      <c r="S29" s="20">
        <f t="shared" si="3"/>
        <v>1.2387699999999918E-2</v>
      </c>
      <c r="W29" s="20"/>
      <c r="X29" s="20"/>
      <c r="Y29" s="20"/>
      <c r="Z29" s="20"/>
      <c r="AA29" s="20"/>
      <c r="AB29" s="20"/>
    </row>
    <row r="32" spans="1:28" x14ac:dyDescent="0.2">
      <c r="C32" s="1" t="s">
        <v>125</v>
      </c>
      <c r="E32" s="1" t="s">
        <v>3</v>
      </c>
      <c r="F32" s="1" t="s">
        <v>4</v>
      </c>
      <c r="G32" s="1" t="s">
        <v>5</v>
      </c>
      <c r="H32" s="1" t="s">
        <v>82</v>
      </c>
      <c r="I32" s="1" t="s">
        <v>6</v>
      </c>
      <c r="J32" s="1" t="s">
        <v>7</v>
      </c>
      <c r="L32" s="1" t="s">
        <v>98</v>
      </c>
      <c r="N32" s="1" t="s">
        <v>3</v>
      </c>
      <c r="O32" s="1" t="s">
        <v>4</v>
      </c>
      <c r="P32" s="1" t="s">
        <v>5</v>
      </c>
      <c r="Q32" s="1" t="s">
        <v>82</v>
      </c>
      <c r="R32" s="1" t="s">
        <v>6</v>
      </c>
      <c r="S32" s="1" t="s">
        <v>7</v>
      </c>
    </row>
    <row r="33" spans="3:28" x14ac:dyDescent="0.2">
      <c r="C33" s="1">
        <v>1999</v>
      </c>
      <c r="E33" s="5">
        <f t="shared" ref="E33:J46" si="4">E2*$B2</f>
        <v>253.64887587556271</v>
      </c>
      <c r="F33" s="5">
        <f t="shared" si="4"/>
        <v>246.69294055607946</v>
      </c>
      <c r="G33" s="5">
        <f t="shared" si="4"/>
        <v>374.23585724473776</v>
      </c>
      <c r="H33" s="5">
        <f t="shared" si="4"/>
        <v>239.12334076435764</v>
      </c>
      <c r="I33" s="5">
        <f t="shared" si="4"/>
        <v>271.34094341473065</v>
      </c>
      <c r="J33" s="5">
        <f t="shared" si="4"/>
        <v>251.86116618383178</v>
      </c>
      <c r="N33" s="5">
        <f t="shared" ref="N33:S46" si="5">N2*$B2</f>
        <v>173.31857330288756</v>
      </c>
      <c r="O33" s="5">
        <f t="shared" si="5"/>
        <v>194.20959128403192</v>
      </c>
      <c r="P33" s="5">
        <f t="shared" si="5"/>
        <v>93.535850991815167</v>
      </c>
      <c r="Q33" s="5">
        <f t="shared" si="5"/>
        <v>321.67580380149138</v>
      </c>
      <c r="R33" s="5">
        <f t="shared" si="5"/>
        <v>152.35297411323464</v>
      </c>
      <c r="S33" s="5">
        <f t="shared" si="5"/>
        <v>196.28953669067141</v>
      </c>
    </row>
    <row r="34" spans="3:28" x14ac:dyDescent="0.2">
      <c r="C34" s="1">
        <v>2000</v>
      </c>
      <c r="E34" s="5">
        <f t="shared" si="4"/>
        <v>264.73487746584539</v>
      </c>
      <c r="F34" s="5">
        <f t="shared" si="4"/>
        <v>256.9532740707653</v>
      </c>
      <c r="G34" s="5">
        <f t="shared" si="4"/>
        <v>392.82905981472828</v>
      </c>
      <c r="H34" s="5">
        <f t="shared" si="4"/>
        <v>249.50516358400876</v>
      </c>
      <c r="I34" s="5">
        <f t="shared" si="4"/>
        <v>286.02943937325153</v>
      </c>
      <c r="J34" s="5">
        <f t="shared" si="4"/>
        <v>262.60992622685308</v>
      </c>
      <c r="N34" s="5">
        <f t="shared" si="5"/>
        <v>186.02556514217369</v>
      </c>
      <c r="O34" s="5">
        <f t="shared" si="5"/>
        <v>226.35762089630947</v>
      </c>
      <c r="P34" s="5">
        <f t="shared" si="5"/>
        <v>100.35243933366498</v>
      </c>
      <c r="Q34" s="5">
        <f t="shared" si="5"/>
        <v>356.21803504859116</v>
      </c>
      <c r="R34" s="5">
        <f t="shared" si="5"/>
        <v>165.07934815356123</v>
      </c>
      <c r="S34" s="5">
        <f t="shared" si="5"/>
        <v>224.33526940521935</v>
      </c>
      <c r="W34" s="5"/>
      <c r="X34" s="5"/>
      <c r="Y34" s="5"/>
      <c r="Z34" s="5"/>
      <c r="AA34" s="5"/>
      <c r="AB34" s="5"/>
    </row>
    <row r="35" spans="3:28" x14ac:dyDescent="0.2">
      <c r="C35" s="1">
        <v>2001</v>
      </c>
      <c r="E35" s="5">
        <f t="shared" si="4"/>
        <v>256.4566625426184</v>
      </c>
      <c r="F35" s="5">
        <f t="shared" si="4"/>
        <v>248.91664497736397</v>
      </c>
      <c r="G35" s="5">
        <f t="shared" si="4"/>
        <v>387.64896898552786</v>
      </c>
      <c r="H35" s="5">
        <f t="shared" si="4"/>
        <v>240.98287614883014</v>
      </c>
      <c r="I35" s="5">
        <f t="shared" si="4"/>
        <v>277.68872944877165</v>
      </c>
      <c r="J35" s="5">
        <f t="shared" si="4"/>
        <v>254.47473508939589</v>
      </c>
      <c r="N35" s="5">
        <f t="shared" si="5"/>
        <v>173.75204529233571</v>
      </c>
      <c r="O35" s="5">
        <f t="shared" si="5"/>
        <v>201.93546580908637</v>
      </c>
      <c r="P35" s="5">
        <f t="shared" si="5"/>
        <v>89.062642389573085</v>
      </c>
      <c r="Q35" s="5">
        <f t="shared" si="5"/>
        <v>345.33808843920815</v>
      </c>
      <c r="R35" s="5">
        <f t="shared" si="5"/>
        <v>152.23442896054732</v>
      </c>
      <c r="S35" s="5">
        <f t="shared" si="5"/>
        <v>203.58155369831823</v>
      </c>
      <c r="W35" s="5"/>
      <c r="X35" s="5"/>
      <c r="Y35" s="5"/>
      <c r="Z35" s="5"/>
      <c r="AA35" s="5"/>
      <c r="AB35" s="5"/>
    </row>
    <row r="36" spans="3:28" x14ac:dyDescent="0.2">
      <c r="C36" s="1">
        <v>2002</v>
      </c>
      <c r="E36" s="5">
        <f t="shared" si="4"/>
        <v>251.62063378837681</v>
      </c>
      <c r="F36" s="5">
        <f t="shared" si="4"/>
        <v>245.44345776433687</v>
      </c>
      <c r="G36" s="5">
        <f t="shared" si="4"/>
        <v>387.94957349837682</v>
      </c>
      <c r="H36" s="5">
        <f t="shared" si="4"/>
        <v>234.90919552615608</v>
      </c>
      <c r="I36" s="5">
        <f t="shared" si="4"/>
        <v>275.1858239324626</v>
      </c>
      <c r="J36" s="5">
        <f t="shared" si="4"/>
        <v>250.57640396859207</v>
      </c>
      <c r="N36" s="5">
        <f t="shared" si="5"/>
        <v>163.96308552947332</v>
      </c>
      <c r="O36" s="5">
        <f t="shared" si="5"/>
        <v>176.4917046207901</v>
      </c>
      <c r="P36" s="5">
        <f t="shared" si="5"/>
        <v>81.635481205409064</v>
      </c>
      <c r="Q36" s="5">
        <f t="shared" si="5"/>
        <v>338.20212883903935</v>
      </c>
      <c r="R36" s="5">
        <f t="shared" si="5"/>
        <v>141.54333620154756</v>
      </c>
      <c r="S36" s="5">
        <f t="shared" si="5"/>
        <v>182.90602028244163</v>
      </c>
      <c r="W36" s="5"/>
      <c r="X36" s="5"/>
      <c r="Y36" s="5"/>
      <c r="Z36" s="5"/>
      <c r="AA36" s="5"/>
      <c r="AB36" s="5"/>
    </row>
    <row r="37" spans="3:28" x14ac:dyDescent="0.2">
      <c r="C37" s="1">
        <v>2003</v>
      </c>
      <c r="E37" s="5">
        <f t="shared" si="4"/>
        <v>309.99367298771591</v>
      </c>
      <c r="F37" s="5">
        <f t="shared" si="4"/>
        <v>303.95563423809432</v>
      </c>
      <c r="G37" s="5">
        <f t="shared" si="4"/>
        <v>486.41646273941996</v>
      </c>
      <c r="H37" s="5">
        <f t="shared" si="4"/>
        <v>286.79079466050621</v>
      </c>
      <c r="I37" s="5">
        <f t="shared" si="4"/>
        <v>346.73300541969701</v>
      </c>
      <c r="J37" s="5">
        <f t="shared" si="4"/>
        <v>309.88575438510287</v>
      </c>
      <c r="N37" s="5">
        <f t="shared" si="5"/>
        <v>190.4077009690854</v>
      </c>
      <c r="O37" s="5">
        <f t="shared" si="5"/>
        <v>190.56203696281645</v>
      </c>
      <c r="P37" s="5">
        <f t="shared" si="5"/>
        <v>92.206119941690105</v>
      </c>
      <c r="Q37" s="5">
        <f t="shared" si="5"/>
        <v>413.42009449967401</v>
      </c>
      <c r="R37" s="5">
        <f t="shared" si="5"/>
        <v>160.25241830373488</v>
      </c>
      <c r="S37" s="5">
        <f t="shared" si="5"/>
        <v>203.2509029417831</v>
      </c>
      <c r="W37" s="5"/>
      <c r="X37" s="5"/>
      <c r="Y37" s="5"/>
      <c r="Z37" s="5"/>
      <c r="AA37" s="5"/>
      <c r="AB37" s="5"/>
    </row>
    <row r="38" spans="3:28" x14ac:dyDescent="0.2">
      <c r="C38" s="1">
        <v>2004</v>
      </c>
      <c r="E38" s="5">
        <f t="shared" si="4"/>
        <v>322.83711808508946</v>
      </c>
      <c r="F38" s="5">
        <f t="shared" si="4"/>
        <v>317.11148030736126</v>
      </c>
      <c r="G38" s="5">
        <f t="shared" si="4"/>
        <v>517.36830951622892</v>
      </c>
      <c r="H38" s="5">
        <f t="shared" si="4"/>
        <v>294.46149617454773</v>
      </c>
      <c r="I38" s="5">
        <f t="shared" si="4"/>
        <v>361.96329307077991</v>
      </c>
      <c r="J38" s="5">
        <f t="shared" si="4"/>
        <v>322.68867228216362</v>
      </c>
      <c r="N38" s="5">
        <f t="shared" si="5"/>
        <v>191.80479181290571</v>
      </c>
      <c r="O38" s="5">
        <f t="shared" si="5"/>
        <v>184.5963493827588</v>
      </c>
      <c r="P38" s="5">
        <f t="shared" si="5"/>
        <v>88.583824837299602</v>
      </c>
      <c r="Q38" s="5">
        <f t="shared" si="5"/>
        <v>438.06246628963476</v>
      </c>
      <c r="R38" s="5">
        <f t="shared" si="5"/>
        <v>154.80893597426785</v>
      </c>
      <c r="S38" s="5">
        <f t="shared" si="5"/>
        <v>200.03860745884523</v>
      </c>
      <c r="W38" s="5"/>
      <c r="X38" s="5"/>
      <c r="Y38" s="5"/>
      <c r="Z38" s="5"/>
      <c r="AA38" s="5"/>
      <c r="AB38" s="5"/>
    </row>
    <row r="39" spans="3:28" x14ac:dyDescent="0.2">
      <c r="C39" s="1">
        <v>2005</v>
      </c>
      <c r="E39" s="5">
        <f t="shared" si="4"/>
        <v>317.98087467449341</v>
      </c>
      <c r="F39" s="5">
        <f t="shared" si="4"/>
        <v>311.54575123837441</v>
      </c>
      <c r="G39" s="5">
        <f t="shared" si="4"/>
        <v>522.98579502245752</v>
      </c>
      <c r="H39" s="5">
        <f t="shared" si="4"/>
        <v>285.56901790144116</v>
      </c>
      <c r="I39" s="5">
        <f t="shared" si="4"/>
        <v>356.11271775488893</v>
      </c>
      <c r="J39" s="5">
        <f t="shared" si="4"/>
        <v>316.75869368307286</v>
      </c>
      <c r="N39" s="5">
        <f t="shared" si="5"/>
        <v>198.2654783220311</v>
      </c>
      <c r="O39" s="5">
        <f t="shared" si="5"/>
        <v>181.46443887144383</v>
      </c>
      <c r="P39" s="5">
        <f t="shared" si="5"/>
        <v>86.966656384610104</v>
      </c>
      <c r="Q39" s="5">
        <f t="shared" si="5"/>
        <v>452.60243203787206</v>
      </c>
      <c r="R39" s="5">
        <f t="shared" si="5"/>
        <v>153.85091300340343</v>
      </c>
      <c r="S39" s="5">
        <f t="shared" si="5"/>
        <v>199.28308122175338</v>
      </c>
      <c r="W39" s="5"/>
      <c r="X39" s="5"/>
      <c r="Y39" s="5"/>
      <c r="Z39" s="5"/>
      <c r="AA39" s="5"/>
      <c r="AB39" s="5"/>
    </row>
    <row r="40" spans="3:28" x14ac:dyDescent="0.2">
      <c r="C40" s="1">
        <v>2006</v>
      </c>
      <c r="E40" s="5">
        <f t="shared" si="4"/>
        <v>359.26461654135568</v>
      </c>
      <c r="F40" s="5">
        <f t="shared" si="4"/>
        <v>351.24844930577768</v>
      </c>
      <c r="G40" s="5">
        <f t="shared" si="4"/>
        <v>598.59348612433735</v>
      </c>
      <c r="H40" s="5">
        <f t="shared" si="4"/>
        <v>317.33680311988019</v>
      </c>
      <c r="I40" s="5">
        <f t="shared" si="4"/>
        <v>402.06489626066241</v>
      </c>
      <c r="J40" s="5">
        <f t="shared" si="4"/>
        <v>356.68332043179117</v>
      </c>
      <c r="N40" s="5">
        <f t="shared" si="5"/>
        <v>239.04803948503351</v>
      </c>
      <c r="O40" s="5">
        <f t="shared" si="5"/>
        <v>213.05825356809646</v>
      </c>
      <c r="P40" s="5">
        <f t="shared" si="5"/>
        <v>108.62161468549084</v>
      </c>
      <c r="Q40" s="5">
        <f t="shared" si="5"/>
        <v>545.21035628260233</v>
      </c>
      <c r="R40" s="5">
        <f t="shared" si="5"/>
        <v>188.56091490721221</v>
      </c>
      <c r="S40" s="5">
        <f t="shared" si="5"/>
        <v>236.04083963904941</v>
      </c>
      <c r="W40" s="5"/>
      <c r="X40" s="5"/>
      <c r="Y40" s="5"/>
      <c r="Z40" s="5"/>
      <c r="AA40" s="5"/>
      <c r="AB40" s="5"/>
    </row>
    <row r="41" spans="3:28" x14ac:dyDescent="0.2">
      <c r="C41" s="1">
        <v>2007</v>
      </c>
      <c r="E41" s="5">
        <f t="shared" si="4"/>
        <v>350.10113214891896</v>
      </c>
      <c r="F41" s="5">
        <f t="shared" si="4"/>
        <v>342.08285741612968</v>
      </c>
      <c r="G41" s="5">
        <f t="shared" si="4"/>
        <v>590.18800357858777</v>
      </c>
      <c r="H41" s="5">
        <f t="shared" si="4"/>
        <v>304.03581543952492</v>
      </c>
      <c r="I41" s="5">
        <f t="shared" si="4"/>
        <v>391.40872003937551</v>
      </c>
      <c r="J41" s="5">
        <f t="shared" si="4"/>
        <v>346.82882329569492</v>
      </c>
      <c r="N41" s="5">
        <f t="shared" si="5"/>
        <v>247.3171696697876</v>
      </c>
      <c r="O41" s="5">
        <f t="shared" si="5"/>
        <v>216.33451415482224</v>
      </c>
      <c r="P41" s="5">
        <f t="shared" si="5"/>
        <v>107.73285113511284</v>
      </c>
      <c r="Q41" s="5">
        <f t="shared" si="5"/>
        <v>547.17542071690195</v>
      </c>
      <c r="R41" s="5">
        <f t="shared" si="5"/>
        <v>188.46200715414605</v>
      </c>
      <c r="S41" s="5">
        <f t="shared" si="5"/>
        <v>239.81094701991626</v>
      </c>
      <c r="W41" s="5"/>
      <c r="X41" s="5"/>
      <c r="Y41" s="5"/>
      <c r="Z41" s="5"/>
      <c r="AA41" s="5"/>
      <c r="AB41" s="5"/>
    </row>
    <row r="42" spans="3:28" x14ac:dyDescent="0.2">
      <c r="C42" s="1">
        <v>2008</v>
      </c>
      <c r="E42" s="5">
        <f t="shared" si="4"/>
        <v>393.9518244956414</v>
      </c>
      <c r="F42" s="5">
        <f t="shared" si="4"/>
        <v>384.21700965792701</v>
      </c>
      <c r="G42" s="5">
        <f t="shared" si="4"/>
        <v>672.33247108367311</v>
      </c>
      <c r="H42" s="5">
        <f t="shared" si="4"/>
        <v>335.21541544569556</v>
      </c>
      <c r="I42" s="5">
        <f t="shared" si="4"/>
        <v>442.36471643083161</v>
      </c>
      <c r="J42" s="5">
        <f t="shared" si="4"/>
        <v>388.97622404815911</v>
      </c>
      <c r="N42" s="5">
        <f t="shared" si="5"/>
        <v>241.33278696776455</v>
      </c>
      <c r="O42" s="5">
        <f t="shared" si="5"/>
        <v>212.60734965108358</v>
      </c>
      <c r="P42" s="5">
        <f t="shared" si="5"/>
        <v>108.30014127970345</v>
      </c>
      <c r="Q42" s="5">
        <f t="shared" si="5"/>
        <v>549.53606852542646</v>
      </c>
      <c r="R42" s="5">
        <f t="shared" si="5"/>
        <v>185.37421104375807</v>
      </c>
      <c r="S42" s="5">
        <f t="shared" si="5"/>
        <v>236.14668685428512</v>
      </c>
      <c r="W42" s="5"/>
      <c r="X42" s="5"/>
      <c r="Y42" s="5"/>
      <c r="Z42" s="5"/>
      <c r="AA42" s="5"/>
      <c r="AB42" s="5"/>
    </row>
    <row r="43" spans="3:28" x14ac:dyDescent="0.2">
      <c r="C43" s="1">
        <v>2009</v>
      </c>
      <c r="E43" s="5">
        <f t="shared" si="4"/>
        <v>371.82801231658203</v>
      </c>
      <c r="F43" s="5">
        <f t="shared" si="4"/>
        <v>362.29261257279393</v>
      </c>
      <c r="G43" s="5">
        <f t="shared" si="4"/>
        <v>644.64515574146094</v>
      </c>
      <c r="H43" s="5">
        <f t="shared" si="4"/>
        <v>310.66790140871979</v>
      </c>
      <c r="I43" s="5">
        <f t="shared" si="4"/>
        <v>418.92178595345933</v>
      </c>
      <c r="J43" s="5">
        <f t="shared" si="4"/>
        <v>366.32188807255017</v>
      </c>
      <c r="N43" s="5">
        <f t="shared" si="5"/>
        <v>205.90704987696296</v>
      </c>
      <c r="O43" s="5">
        <f t="shared" si="5"/>
        <v>179.20191044472304</v>
      </c>
      <c r="P43" s="5">
        <f t="shared" si="5"/>
        <v>90.229206944898564</v>
      </c>
      <c r="Q43" s="5">
        <f t="shared" si="5"/>
        <v>535.85948295895662</v>
      </c>
      <c r="R43" s="5">
        <f t="shared" si="5"/>
        <v>157.59831251666552</v>
      </c>
      <c r="S43" s="5">
        <f t="shared" si="5"/>
        <v>202.65027006669555</v>
      </c>
      <c r="W43" s="5"/>
      <c r="X43" s="5"/>
      <c r="Y43" s="5"/>
      <c r="Z43" s="5"/>
      <c r="AA43" s="5"/>
      <c r="AB43" s="5"/>
    </row>
    <row r="44" spans="3:28" x14ac:dyDescent="0.2">
      <c r="C44" s="1">
        <v>2010</v>
      </c>
      <c r="E44" s="5">
        <f t="shared" si="4"/>
        <v>421.45475766979399</v>
      </c>
      <c r="F44" s="5">
        <f t="shared" si="4"/>
        <v>409.4352291465915</v>
      </c>
      <c r="G44" s="5">
        <f t="shared" si="4"/>
        <v>743.22080116274878</v>
      </c>
      <c r="H44" s="5">
        <f t="shared" si="4"/>
        <v>343.7361801700543</v>
      </c>
      <c r="I44" s="5">
        <f t="shared" si="4"/>
        <v>475.31781147026163</v>
      </c>
      <c r="J44" s="5">
        <f t="shared" si="4"/>
        <v>413.72433331389004</v>
      </c>
      <c r="N44" s="5">
        <f t="shared" si="5"/>
        <v>227.9427675149619</v>
      </c>
      <c r="O44" s="5">
        <f t="shared" si="5"/>
        <v>202.46329856599561</v>
      </c>
      <c r="P44" s="5">
        <f t="shared" si="5"/>
        <v>94.342246264169916</v>
      </c>
      <c r="Q44" s="5">
        <f t="shared" si="5"/>
        <v>610.17580354885058</v>
      </c>
      <c r="R44" s="5">
        <f t="shared" si="5"/>
        <v>182.33992501744527</v>
      </c>
      <c r="S44" s="5">
        <f t="shared" si="5"/>
        <v>228.10255230745187</v>
      </c>
      <c r="W44" s="5"/>
      <c r="X44" s="5"/>
      <c r="Y44" s="5"/>
      <c r="Z44" s="5"/>
      <c r="AA44" s="5"/>
      <c r="AB44" s="5"/>
    </row>
    <row r="45" spans="3:28" x14ac:dyDescent="0.2">
      <c r="C45" s="1">
        <v>2011</v>
      </c>
      <c r="E45" s="5">
        <f t="shared" si="4"/>
        <v>445.88576545353192</v>
      </c>
      <c r="F45" s="5">
        <f t="shared" si="4"/>
        <v>432.18344414411945</v>
      </c>
      <c r="G45" s="5">
        <f t="shared" si="4"/>
        <v>795.68736409284372</v>
      </c>
      <c r="H45" s="5">
        <f t="shared" si="4"/>
        <v>357.19312369345249</v>
      </c>
      <c r="I45" s="5">
        <f t="shared" si="4"/>
        <v>503.34404866912365</v>
      </c>
      <c r="J45" s="5">
        <f t="shared" si="4"/>
        <v>436.28526347213801</v>
      </c>
      <c r="N45" s="5">
        <f t="shared" si="5"/>
        <v>240.06256285239627</v>
      </c>
      <c r="O45" s="5">
        <f t="shared" si="5"/>
        <v>213.30061442748686</v>
      </c>
      <c r="P45" s="5">
        <f t="shared" si="5"/>
        <v>97.167764153475247</v>
      </c>
      <c r="Q45" s="5">
        <f t="shared" si="5"/>
        <v>637.23905106453867</v>
      </c>
      <c r="R45" s="5">
        <f t="shared" si="5"/>
        <v>188.63645978375212</v>
      </c>
      <c r="S45" s="5">
        <f t="shared" si="5"/>
        <v>239.77969994432891</v>
      </c>
      <c r="W45" s="5"/>
      <c r="X45" s="5"/>
      <c r="Y45" s="5"/>
      <c r="Z45" s="5"/>
      <c r="AA45" s="5"/>
      <c r="AB45" s="5"/>
    </row>
    <row r="46" spans="3:28" x14ac:dyDescent="0.2">
      <c r="C46" s="1">
        <v>2012</v>
      </c>
      <c r="E46" s="5">
        <f t="shared" si="4"/>
        <v>463.27771243186675</v>
      </c>
      <c r="F46" s="5">
        <f t="shared" si="4"/>
        <v>447.53965053183862</v>
      </c>
      <c r="G46" s="5">
        <f t="shared" si="4"/>
        <v>840.51734041999157</v>
      </c>
      <c r="H46" s="5">
        <f t="shared" si="4"/>
        <v>365.47774782413836</v>
      </c>
      <c r="I46" s="5">
        <f t="shared" si="4"/>
        <v>522.72488300706652</v>
      </c>
      <c r="J46" s="5">
        <f t="shared" si="4"/>
        <v>451.71012324601116</v>
      </c>
      <c r="N46" s="5">
        <f t="shared" si="5"/>
        <v>237.48381552016457</v>
      </c>
      <c r="O46" s="5">
        <f t="shared" si="5"/>
        <v>213.0002328627682</v>
      </c>
      <c r="P46" s="5">
        <f t="shared" si="5"/>
        <v>93.635195368151599</v>
      </c>
      <c r="Q46" s="5">
        <f t="shared" si="5"/>
        <v>644.65657096385303</v>
      </c>
      <c r="R46" s="5">
        <f t="shared" si="5"/>
        <v>186.69310731142707</v>
      </c>
      <c r="S46" s="5">
        <f t="shared" si="5"/>
        <v>239.09523758862562</v>
      </c>
    </row>
    <row r="47" spans="3:28" x14ac:dyDescent="0.2">
      <c r="E47" s="5"/>
      <c r="F47" s="5"/>
      <c r="G47" s="5"/>
      <c r="H47" s="5"/>
      <c r="I47" s="5"/>
      <c r="J47" s="5"/>
      <c r="N47" s="5"/>
      <c r="O47" s="5"/>
      <c r="P47" s="5"/>
      <c r="Q47" s="5"/>
      <c r="R47" s="5"/>
      <c r="S47" s="5"/>
      <c r="U47" s="1" t="s">
        <v>8</v>
      </c>
      <c r="W47" s="1" t="s">
        <v>3</v>
      </c>
      <c r="X47" s="1" t="s">
        <v>4</v>
      </c>
      <c r="Y47" s="1" t="s">
        <v>5</v>
      </c>
      <c r="Z47" s="1" t="s">
        <v>82</v>
      </c>
      <c r="AA47" s="1" t="s">
        <v>6</v>
      </c>
      <c r="AB47" s="1" t="s">
        <v>7</v>
      </c>
    </row>
    <row r="48" spans="3:28" x14ac:dyDescent="0.2">
      <c r="C48" s="1">
        <v>2000</v>
      </c>
      <c r="E48" s="20">
        <f>(E34-E33)/E33</f>
        <v>4.3706093914334339E-2</v>
      </c>
      <c r="F48" s="20">
        <f t="shared" ref="F48:J49" si="6">(F34-F33)/F33</f>
        <v>4.1591516528838045E-2</v>
      </c>
      <c r="G48" s="20">
        <f t="shared" si="6"/>
        <v>4.9683113496607541E-2</v>
      </c>
      <c r="H48" s="20">
        <f t="shared" si="6"/>
        <v>4.3416183407548707E-2</v>
      </c>
      <c r="I48" s="20">
        <f t="shared" si="6"/>
        <v>5.4132987722646339E-2</v>
      </c>
      <c r="J48" s="20">
        <f t="shared" si="6"/>
        <v>4.2677321819338532E-2</v>
      </c>
      <c r="N48" s="20">
        <f>(N34-N33)/N33</f>
        <v>7.3315811439779652E-2</v>
      </c>
      <c r="O48" s="20">
        <f t="shared" ref="O48:S49" si="7">(O34-O33)/O33</f>
        <v>0.1655326567536049</v>
      </c>
      <c r="P48" s="20">
        <f t="shared" si="7"/>
        <v>7.2876744794317341E-2</v>
      </c>
      <c r="Q48" s="20">
        <f t="shared" si="7"/>
        <v>0.10738212460771857</v>
      </c>
      <c r="R48" s="20">
        <f t="shared" si="7"/>
        <v>8.3532166762086676E-2</v>
      </c>
      <c r="S48" s="20">
        <f t="shared" si="7"/>
        <v>0.14287940756997466</v>
      </c>
      <c r="V48" s="1">
        <v>2001</v>
      </c>
      <c r="W48" s="20">
        <f>(N49-((1-$A$19)*N48))/$A$19</f>
        <v>-0.2749177107507883</v>
      </c>
      <c r="X48" s="20">
        <f t="shared" ref="X48:AB59" si="8">(O49-((1-$A$19)*O48))/$A$19</f>
        <v>-0.51802874936938637</v>
      </c>
      <c r="Y48" s="20">
        <f t="shared" si="8"/>
        <v>-0.39056879221560992</v>
      </c>
      <c r="Z48" s="20">
        <f t="shared" si="8"/>
        <v>-0.23743054068718672</v>
      </c>
      <c r="AA48" s="20">
        <f t="shared" si="8"/>
        <v>-0.31982469055930524</v>
      </c>
      <c r="AB48" s="20">
        <f t="shared" si="8"/>
        <v>-0.44559923687786229</v>
      </c>
    </row>
    <row r="49" spans="3:28" x14ac:dyDescent="0.2">
      <c r="C49" s="1">
        <v>2001</v>
      </c>
      <c r="E49" s="20">
        <f>(E35-E34)/E34</f>
        <v>-3.1269831170224228E-2</v>
      </c>
      <c r="F49" s="20">
        <f t="shared" si="6"/>
        <v>-3.1276616818620616E-2</v>
      </c>
      <c r="G49" s="20">
        <f t="shared" si="6"/>
        <v>-1.3186628381422528E-2</v>
      </c>
      <c r="H49" s="20">
        <f t="shared" si="6"/>
        <v>-3.4156757771103781E-2</v>
      </c>
      <c r="I49" s="20">
        <f t="shared" si="6"/>
        <v>-2.9160319800493498E-2</v>
      </c>
      <c r="J49" s="20">
        <f t="shared" si="6"/>
        <v>-3.0978231685079859E-2</v>
      </c>
      <c r="N49" s="20">
        <f>(N35-N34)/N34</f>
        <v>-6.597759743644753E-2</v>
      </c>
      <c r="O49" s="20">
        <f t="shared" si="7"/>
        <v>-0.10789190569559164</v>
      </c>
      <c r="P49" s="20">
        <f t="shared" si="7"/>
        <v>-0.11250147000965358</v>
      </c>
      <c r="Q49" s="20">
        <f t="shared" si="7"/>
        <v>-3.0542941510243563E-2</v>
      </c>
      <c r="R49" s="20">
        <f t="shared" si="7"/>
        <v>-7.781057616647008E-2</v>
      </c>
      <c r="S49" s="20">
        <f t="shared" si="7"/>
        <v>-9.2512050209160132E-2</v>
      </c>
      <c r="V49" s="1">
        <v>2002</v>
      </c>
      <c r="W49" s="20">
        <f>(N50-((1-$A$19)*N49))/$A$19</f>
        <v>-4.1880287784970736E-2</v>
      </c>
      <c r="X49" s="20">
        <f t="shared" si="8"/>
        <v>-0.1531608105407159</v>
      </c>
      <c r="Y49" s="20">
        <f t="shared" si="8"/>
        <v>-3.9729179124015288E-2</v>
      </c>
      <c r="Z49" s="20">
        <f t="shared" si="8"/>
        <v>-5.8448155975423036E-3</v>
      </c>
      <c r="AA49" s="20">
        <f t="shared" si="8"/>
        <v>-5.8853696985526928E-2</v>
      </c>
      <c r="AB49" s="20">
        <f t="shared" si="8"/>
        <v>-0.11512935596477203</v>
      </c>
    </row>
    <row r="50" spans="3:28" x14ac:dyDescent="0.2">
      <c r="C50" s="1">
        <v>2002</v>
      </c>
      <c r="E50" s="20">
        <f t="shared" ref="E50:J60" si="9">(E36-E35)/E35</f>
        <v>-1.8857099309860733E-2</v>
      </c>
      <c r="F50" s="20">
        <f t="shared" si="9"/>
        <v>-1.3953213989940079E-2</v>
      </c>
      <c r="G50" s="20">
        <f t="shared" si="9"/>
        <v>7.7545546847613482E-4</v>
      </c>
      <c r="H50" s="20">
        <f t="shared" si="9"/>
        <v>-2.5203785097672161E-2</v>
      </c>
      <c r="I50" s="20">
        <f t="shared" si="9"/>
        <v>-9.0133493040119774E-3</v>
      </c>
      <c r="J50" s="20">
        <f t="shared" si="9"/>
        <v>-1.5319128319101502E-2</v>
      </c>
      <c r="N50" s="20">
        <f t="shared" ref="N50:S60" si="10">(N36-N35)/N35</f>
        <v>-5.6338673575856812E-2</v>
      </c>
      <c r="O50" s="20">
        <f t="shared" si="10"/>
        <v>-0.12599946763364134</v>
      </c>
      <c r="P50" s="20">
        <f t="shared" si="10"/>
        <v>-8.3392553655398258E-2</v>
      </c>
      <c r="Q50" s="20">
        <f t="shared" si="10"/>
        <v>-2.066369114516306E-2</v>
      </c>
      <c r="R50" s="20">
        <f t="shared" si="10"/>
        <v>-7.0227824494092816E-2</v>
      </c>
      <c r="S50" s="20">
        <f t="shared" si="10"/>
        <v>-0.10155897251140489</v>
      </c>
      <c r="V50" s="1">
        <v>2003</v>
      </c>
      <c r="W50" s="20">
        <f t="shared" ref="W50:W59" si="11">(N51-((1-$A$19)*N50))/$A$19</f>
        <v>0.48771790596645276</v>
      </c>
      <c r="X50" s="20">
        <f t="shared" si="8"/>
        <v>0.38830506078614363</v>
      </c>
      <c r="Y50" s="20">
        <f t="shared" si="8"/>
        <v>0.4488034267651807</v>
      </c>
      <c r="Z50" s="20">
        <f t="shared" si="8"/>
        <v>0.58700893260350184</v>
      </c>
      <c r="AA50" s="20">
        <f t="shared" si="8"/>
        <v>0.43578968653983069</v>
      </c>
      <c r="AB50" s="20">
        <f t="shared" si="8"/>
        <v>0.43041682146841564</v>
      </c>
    </row>
    <row r="51" spans="3:28" x14ac:dyDescent="0.2">
      <c r="C51" s="1">
        <v>2003</v>
      </c>
      <c r="E51" s="20">
        <f t="shared" si="9"/>
        <v>0.23198828458731729</v>
      </c>
      <c r="F51" s="20">
        <f t="shared" si="9"/>
        <v>0.23839370992702547</v>
      </c>
      <c r="G51" s="20">
        <f t="shared" si="9"/>
        <v>0.25381362931555101</v>
      </c>
      <c r="H51" s="20">
        <f t="shared" si="9"/>
        <v>0.22085810228988392</v>
      </c>
      <c r="I51" s="20">
        <f t="shared" si="9"/>
        <v>0.25999588374433802</v>
      </c>
      <c r="J51" s="20">
        <f t="shared" si="9"/>
        <v>0.2366916815676898</v>
      </c>
      <c r="N51" s="20">
        <f t="shared" si="10"/>
        <v>0.16128395824106703</v>
      </c>
      <c r="O51" s="20">
        <f t="shared" si="10"/>
        <v>7.9722343734272658E-2</v>
      </c>
      <c r="P51" s="20">
        <f t="shared" si="10"/>
        <v>0.12948583851283335</v>
      </c>
      <c r="Q51" s="20">
        <f t="shared" si="10"/>
        <v>0.22240535835430289</v>
      </c>
      <c r="R51" s="20">
        <f t="shared" si="10"/>
        <v>0.13217917991947661</v>
      </c>
      <c r="S51" s="20">
        <f t="shared" si="10"/>
        <v>0.11123134508052333</v>
      </c>
      <c r="V51" s="1">
        <v>2004</v>
      </c>
      <c r="W51" s="20">
        <f t="shared" si="11"/>
        <v>-0.22358252429703204</v>
      </c>
      <c r="X51" s="20">
        <f t="shared" si="8"/>
        <v>-0.19784789180061105</v>
      </c>
      <c r="Y51" s="20">
        <f t="shared" si="8"/>
        <v>-0.29244065267061864</v>
      </c>
      <c r="Z51" s="20">
        <f t="shared" si="8"/>
        <v>-0.18459271318090933</v>
      </c>
      <c r="AA51" s="20">
        <f t="shared" si="8"/>
        <v>-0.28318920956876942</v>
      </c>
      <c r="AB51" s="20">
        <f t="shared" si="8"/>
        <v>-0.2063584716468706</v>
      </c>
    </row>
    <row r="52" spans="3:28" x14ac:dyDescent="0.2">
      <c r="C52" s="1">
        <v>2004</v>
      </c>
      <c r="E52" s="20">
        <f t="shared" si="9"/>
        <v>4.1431313657432266E-2</v>
      </c>
      <c r="F52" s="20">
        <f t="shared" si="9"/>
        <v>4.3282126032122552E-2</v>
      </c>
      <c r="G52" s="20">
        <f t="shared" si="9"/>
        <v>6.3632399698178591E-2</v>
      </c>
      <c r="H52" s="20">
        <f t="shared" si="9"/>
        <v>2.6746679659372809E-2</v>
      </c>
      <c r="I52" s="20">
        <f t="shared" si="9"/>
        <v>4.3925116481621541E-2</v>
      </c>
      <c r="J52" s="20">
        <f t="shared" si="9"/>
        <v>4.1314961129675684E-2</v>
      </c>
      <c r="N52" s="20">
        <f t="shared" si="10"/>
        <v>7.3373652258273943E-3</v>
      </c>
      <c r="O52" s="20">
        <f t="shared" si="10"/>
        <v>-3.130575047968083E-2</v>
      </c>
      <c r="P52" s="20">
        <f t="shared" si="10"/>
        <v>-3.9284757960547444E-2</v>
      </c>
      <c r="Q52" s="20">
        <f t="shared" si="10"/>
        <v>5.9606129740217985E-2</v>
      </c>
      <c r="R52" s="20">
        <f t="shared" si="10"/>
        <v>-3.39681758758218E-2</v>
      </c>
      <c r="S52" s="20">
        <f t="shared" si="10"/>
        <v>-1.580458161043425E-2</v>
      </c>
      <c r="V52" s="1">
        <v>2005</v>
      </c>
      <c r="W52" s="20">
        <f t="shared" si="11"/>
        <v>7.3203090630377735E-2</v>
      </c>
      <c r="X52" s="20">
        <f t="shared" si="8"/>
        <v>4.5429641722148119E-3</v>
      </c>
      <c r="Y52" s="20">
        <f t="shared" si="8"/>
        <v>1.3287640800873392E-2</v>
      </c>
      <c r="Z52" s="20">
        <f t="shared" si="8"/>
        <v>-6.4303567325351037E-3</v>
      </c>
      <c r="AA52" s="20">
        <f t="shared" si="8"/>
        <v>3.5481209690867647E-2</v>
      </c>
      <c r="AB52" s="20">
        <f t="shared" si="8"/>
        <v>1.4264617159409219E-2</v>
      </c>
    </row>
    <row r="53" spans="3:28" x14ac:dyDescent="0.2">
      <c r="C53" s="1">
        <v>2005</v>
      </c>
      <c r="E53" s="20">
        <f t="shared" si="9"/>
        <v>-1.5042394875164575E-2</v>
      </c>
      <c r="F53" s="20">
        <f t="shared" si="9"/>
        <v>-1.7551332621550803E-2</v>
      </c>
      <c r="G53" s="20">
        <f t="shared" si="9"/>
        <v>1.0857807490144299E-2</v>
      </c>
      <c r="H53" s="20">
        <f t="shared" si="9"/>
        <v>-3.0199120729303731E-2</v>
      </c>
      <c r="I53" s="20">
        <f t="shared" si="9"/>
        <v>-1.6163449244415318E-2</v>
      </c>
      <c r="J53" s="20">
        <f t="shared" si="9"/>
        <v>-1.8376779566360173E-2</v>
      </c>
      <c r="N53" s="20">
        <f t="shared" si="10"/>
        <v>3.3683655387647532E-2</v>
      </c>
      <c r="O53" s="20">
        <f t="shared" si="10"/>
        <v>-1.6966264618922571E-2</v>
      </c>
      <c r="P53" s="20">
        <f t="shared" si="10"/>
        <v>-1.8255798455979109E-2</v>
      </c>
      <c r="Q53" s="20">
        <f t="shared" si="10"/>
        <v>3.3191535151116745E-2</v>
      </c>
      <c r="R53" s="20">
        <f t="shared" si="10"/>
        <v>-6.188421649146022E-3</v>
      </c>
      <c r="S53" s="20">
        <f t="shared" si="10"/>
        <v>-3.7769021024968616E-3</v>
      </c>
      <c r="V53" s="1">
        <v>2006</v>
      </c>
      <c r="W53" s="20">
        <f t="shared" si="11"/>
        <v>0.46371634948760648</v>
      </c>
      <c r="X53" s="20">
        <f t="shared" si="8"/>
        <v>0.46071118834519781</v>
      </c>
      <c r="Y53" s="20">
        <f t="shared" si="8"/>
        <v>0.64989119656697925</v>
      </c>
      <c r="Z53" s="20">
        <f t="shared" si="8"/>
        <v>0.4617428929229429</v>
      </c>
      <c r="AA53" s="20">
        <f t="shared" si="8"/>
        <v>0.57330271571886904</v>
      </c>
      <c r="AB53" s="20">
        <f t="shared" si="8"/>
        <v>0.46679027896209357</v>
      </c>
    </row>
    <row r="54" spans="3:28" x14ac:dyDescent="0.2">
      <c r="C54" s="1">
        <v>2006</v>
      </c>
      <c r="E54" s="20">
        <f t="shared" si="9"/>
        <v>0.12983089599059405</v>
      </c>
      <c r="F54" s="20">
        <f t="shared" si="9"/>
        <v>0.12743777730746639</v>
      </c>
      <c r="G54" s="20">
        <f t="shared" si="9"/>
        <v>0.14456930154027062</v>
      </c>
      <c r="H54" s="20">
        <f t="shared" si="9"/>
        <v>0.11124380877131108</v>
      </c>
      <c r="I54" s="20">
        <f t="shared" si="9"/>
        <v>0.12903829662551447</v>
      </c>
      <c r="J54" s="20">
        <f t="shared" si="9"/>
        <v>0.12604113965902439</v>
      </c>
      <c r="N54" s="20">
        <f t="shared" si="10"/>
        <v>0.20569673302763111</v>
      </c>
      <c r="O54" s="20">
        <f t="shared" si="10"/>
        <v>0.17410471656672558</v>
      </c>
      <c r="P54" s="20">
        <f t="shared" si="10"/>
        <v>0.24900299955320424</v>
      </c>
      <c r="Q54" s="20">
        <f t="shared" si="10"/>
        <v>0.20461207825984723</v>
      </c>
      <c r="R54" s="20">
        <f t="shared" si="10"/>
        <v>0.22560803329806001</v>
      </c>
      <c r="S54" s="20">
        <f t="shared" si="10"/>
        <v>0.18444997032333932</v>
      </c>
      <c r="V54" s="1">
        <v>2007</v>
      </c>
      <c r="W54" s="20">
        <f t="shared" si="11"/>
        <v>-0.22206530449096462</v>
      </c>
      <c r="X54" s="20">
        <f t="shared" si="8"/>
        <v>-0.22271382597497913</v>
      </c>
      <c r="Y54" s="20">
        <f t="shared" si="8"/>
        <v>-0.39395999414433697</v>
      </c>
      <c r="Z54" s="20">
        <f t="shared" si="8"/>
        <v>-0.29790753820847105</v>
      </c>
      <c r="AA54" s="20">
        <f t="shared" si="8"/>
        <v>-0.3397234000897591</v>
      </c>
      <c r="AB54" s="20">
        <f t="shared" si="8"/>
        <v>-0.23674428727276181</v>
      </c>
    </row>
    <row r="55" spans="3:28" x14ac:dyDescent="0.2">
      <c r="C55" s="1">
        <v>2007</v>
      </c>
      <c r="E55" s="20">
        <f t="shared" si="9"/>
        <v>-2.5506225691396156E-2</v>
      </c>
      <c r="F55" s="20">
        <f t="shared" si="9"/>
        <v>-2.6094326986391719E-2</v>
      </c>
      <c r="G55" s="20">
        <f t="shared" si="9"/>
        <v>-1.404205481782277E-2</v>
      </c>
      <c r="H55" s="20">
        <f t="shared" si="9"/>
        <v>-4.1914418843283535E-2</v>
      </c>
      <c r="I55" s="20">
        <f t="shared" si="9"/>
        <v>-2.6503622475856237E-2</v>
      </c>
      <c r="J55" s="20">
        <f t="shared" si="9"/>
        <v>-2.7628141187445124E-2</v>
      </c>
      <c r="N55" s="20">
        <f t="shared" si="10"/>
        <v>3.4591918020192798E-2</v>
      </c>
      <c r="O55" s="20">
        <f t="shared" si="10"/>
        <v>1.5377299550043686E-2</v>
      </c>
      <c r="P55" s="20">
        <f t="shared" si="10"/>
        <v>-8.1821979258122606E-3</v>
      </c>
      <c r="Q55" s="20">
        <f t="shared" si="10"/>
        <v>3.6042316725199107E-3</v>
      </c>
      <c r="R55" s="20">
        <f t="shared" si="10"/>
        <v>-5.2454005706765062E-4</v>
      </c>
      <c r="S55" s="20">
        <f t="shared" si="10"/>
        <v>1.597226728489886E-2</v>
      </c>
      <c r="V55" s="1">
        <v>2008</v>
      </c>
      <c r="W55" s="20">
        <f t="shared" si="11"/>
        <v>-0.11238087383691274</v>
      </c>
      <c r="X55" s="20">
        <f t="shared" si="8"/>
        <v>-6.6137723127548981E-2</v>
      </c>
      <c r="Y55" s="20">
        <f t="shared" si="8"/>
        <v>2.5437576368316252E-2</v>
      </c>
      <c r="Z55" s="20">
        <f t="shared" si="8"/>
        <v>5.3792603563889273E-3</v>
      </c>
      <c r="AA55" s="20">
        <f t="shared" si="8"/>
        <v>-4.0173648696184006E-2</v>
      </c>
      <c r="AB55" s="20">
        <f t="shared" si="8"/>
        <v>-6.2157868165668498E-2</v>
      </c>
    </row>
    <row r="56" spans="3:28" x14ac:dyDescent="0.2">
      <c r="C56" s="1">
        <v>2008</v>
      </c>
      <c r="E56" s="20">
        <f t="shared" si="9"/>
        <v>0.12525150112359568</v>
      </c>
      <c r="F56" s="20">
        <f t="shared" si="9"/>
        <v>0.12316943491425197</v>
      </c>
      <c r="G56" s="20">
        <f t="shared" si="9"/>
        <v>0.13918356016558242</v>
      </c>
      <c r="H56" s="20">
        <f t="shared" si="9"/>
        <v>0.10255239160260214</v>
      </c>
      <c r="I56" s="20">
        <f t="shared" si="9"/>
        <v>0.13018615524541699</v>
      </c>
      <c r="J56" s="20">
        <f t="shared" si="9"/>
        <v>0.12152219746895343</v>
      </c>
      <c r="N56" s="20">
        <f t="shared" si="10"/>
        <v>-2.4197198722649423E-2</v>
      </c>
      <c r="O56" s="20">
        <f t="shared" si="10"/>
        <v>-1.7228709520993382E-2</v>
      </c>
      <c r="P56" s="20">
        <f t="shared" si="10"/>
        <v>5.2657117918391448E-3</v>
      </c>
      <c r="Q56" s="20">
        <f t="shared" si="10"/>
        <v>4.3142431460675172E-3</v>
      </c>
      <c r="R56" s="20">
        <f t="shared" si="10"/>
        <v>-1.6384183512714194E-2</v>
      </c>
      <c r="S56" s="20">
        <f t="shared" si="10"/>
        <v>-1.5279786895328086E-2</v>
      </c>
      <c r="V56" s="1">
        <v>2009</v>
      </c>
      <c r="W56" s="20">
        <f t="shared" si="11"/>
        <v>-0.33068435343117719</v>
      </c>
      <c r="X56" s="20">
        <f t="shared" si="8"/>
        <v>-0.36696366677911568</v>
      </c>
      <c r="Y56" s="20">
        <f t="shared" si="8"/>
        <v>-0.42504793889988024</v>
      </c>
      <c r="Z56" s="20">
        <f t="shared" si="8"/>
        <v>-6.8690145022131735E-2</v>
      </c>
      <c r="AA56" s="20">
        <f t="shared" si="8"/>
        <v>-0.3500159936703226</v>
      </c>
      <c r="AB56" s="20">
        <f t="shared" si="8"/>
        <v>-0.33169483102064395</v>
      </c>
    </row>
    <row r="57" spans="3:28" x14ac:dyDescent="0.2">
      <c r="C57" s="1">
        <v>2009</v>
      </c>
      <c r="E57" s="20">
        <f t="shared" si="9"/>
        <v>-5.6158674242424135E-2</v>
      </c>
      <c r="F57" s="20">
        <f t="shared" si="9"/>
        <v>-5.7062536363636354E-2</v>
      </c>
      <c r="G57" s="20">
        <f t="shared" si="9"/>
        <v>-4.1180987878787774E-2</v>
      </c>
      <c r="H57" s="20">
        <f t="shared" si="9"/>
        <v>-7.3229072727272693E-2</v>
      </c>
      <c r="I57" s="20">
        <f t="shared" si="9"/>
        <v>-5.2994575757575865E-2</v>
      </c>
      <c r="J57" s="20">
        <f t="shared" si="9"/>
        <v>-5.8240927272727373E-2</v>
      </c>
      <c r="N57" s="20">
        <f t="shared" si="10"/>
        <v>-0.14679206060606054</v>
      </c>
      <c r="O57" s="20">
        <f t="shared" si="10"/>
        <v>-0.15712269242424229</v>
      </c>
      <c r="P57" s="20">
        <f t="shared" si="10"/>
        <v>-0.16685974848484861</v>
      </c>
      <c r="Q57" s="20">
        <f t="shared" si="10"/>
        <v>-2.4887512121212183E-2</v>
      </c>
      <c r="R57" s="20">
        <f t="shared" si="10"/>
        <v>-0.14983690757575754</v>
      </c>
      <c r="S57" s="20">
        <f t="shared" si="10"/>
        <v>-0.14184580454545445</v>
      </c>
      <c r="V57" s="1">
        <v>2010</v>
      </c>
      <c r="W57" s="20">
        <f t="shared" si="11"/>
        <v>0.48773256851641522</v>
      </c>
      <c r="X57" s="20">
        <f t="shared" si="8"/>
        <v>0.56019771239610583</v>
      </c>
      <c r="Y57" s="20">
        <f t="shared" si="8"/>
        <v>0.36425048580410108</v>
      </c>
      <c r="Z57" s="20">
        <f t="shared" si="8"/>
        <v>0.38404679227559502</v>
      </c>
      <c r="AA57" s="20">
        <f t="shared" si="8"/>
        <v>0.61723438137477071</v>
      </c>
      <c r="AB57" s="20">
        <f t="shared" si="8"/>
        <v>0.52676140754810852</v>
      </c>
    </row>
    <row r="58" spans="3:28" x14ac:dyDescent="0.2">
      <c r="C58" s="1">
        <v>2010</v>
      </c>
      <c r="E58" s="20">
        <f t="shared" si="9"/>
        <v>0.13346693554373393</v>
      </c>
      <c r="F58" s="20">
        <f t="shared" si="9"/>
        <v>0.13012304125943336</v>
      </c>
      <c r="G58" s="20">
        <f t="shared" si="9"/>
        <v>0.15291458338488195</v>
      </c>
      <c r="H58" s="20">
        <f t="shared" si="9"/>
        <v>0.10644253433131265</v>
      </c>
      <c r="I58" s="20">
        <f t="shared" si="9"/>
        <v>0.13462184925151563</v>
      </c>
      <c r="J58" s="20">
        <f t="shared" si="9"/>
        <v>0.12940107262155137</v>
      </c>
      <c r="N58" s="20">
        <f t="shared" si="10"/>
        <v>0.10701779104292979</v>
      </c>
      <c r="O58" s="20">
        <f t="shared" si="10"/>
        <v>0.12980546950389699</v>
      </c>
      <c r="P58" s="20">
        <f t="shared" si="10"/>
        <v>4.5584345230731266E-2</v>
      </c>
      <c r="Q58" s="20">
        <f t="shared" si="10"/>
        <v>0.13868620963751072</v>
      </c>
      <c r="R58" s="20">
        <f t="shared" si="10"/>
        <v>0.15699160800445378</v>
      </c>
      <c r="S58" s="20">
        <f t="shared" si="10"/>
        <v>0.12559708029197075</v>
      </c>
      <c r="V58" s="1">
        <v>2011</v>
      </c>
      <c r="W58" s="20">
        <f t="shared" si="11"/>
        <v>-2.7600826823760017E-2</v>
      </c>
      <c r="X58" s="20">
        <f t="shared" si="8"/>
        <v>-6.0889927829332037E-2</v>
      </c>
      <c r="Y58" s="20">
        <f t="shared" si="8"/>
        <v>6.4976239406465755E-3</v>
      </c>
      <c r="Z58" s="20">
        <f t="shared" si="8"/>
        <v>-9.7146322381337719E-2</v>
      </c>
      <c r="AA58" s="20">
        <f t="shared" si="8"/>
        <v>-0.14915778938420191</v>
      </c>
      <c r="AB58" s="20">
        <f t="shared" si="8"/>
        <v>-6.0414285740549974E-2</v>
      </c>
    </row>
    <row r="59" spans="3:28" x14ac:dyDescent="0.2">
      <c r="C59" s="1">
        <v>2011</v>
      </c>
      <c r="E59" s="20">
        <f t="shared" si="9"/>
        <v>5.7968280910662778E-2</v>
      </c>
      <c r="F59" s="20">
        <f t="shared" si="9"/>
        <v>5.5559984530259683E-2</v>
      </c>
      <c r="G59" s="20">
        <f t="shared" si="9"/>
        <v>7.0593507135446723E-2</v>
      </c>
      <c r="H59" s="20">
        <f t="shared" si="9"/>
        <v>3.9149045982708984E-2</v>
      </c>
      <c r="I59" s="20">
        <f t="shared" si="9"/>
        <v>5.896315375216165E-2</v>
      </c>
      <c r="J59" s="20">
        <f t="shared" si="9"/>
        <v>5.4531310685879179E-2</v>
      </c>
      <c r="N59" s="20">
        <f t="shared" si="10"/>
        <v>5.3170343896253865E-2</v>
      </c>
      <c r="O59" s="20">
        <f t="shared" si="10"/>
        <v>5.352731057060537E-2</v>
      </c>
      <c r="P59" s="20">
        <f t="shared" si="10"/>
        <v>2.994965671469739E-2</v>
      </c>
      <c r="Q59" s="20">
        <f t="shared" si="10"/>
        <v>4.4353196829971332E-2</v>
      </c>
      <c r="R59" s="20">
        <f t="shared" si="10"/>
        <v>3.4531849048991502E-2</v>
      </c>
      <c r="S59" s="20">
        <f t="shared" si="10"/>
        <v>5.1192533878962464E-2</v>
      </c>
      <c r="V59" s="1">
        <v>2012</v>
      </c>
      <c r="W59" s="20">
        <f t="shared" si="11"/>
        <v>-0.10661046671209745</v>
      </c>
      <c r="X59" s="20">
        <f t="shared" si="8"/>
        <v>-8.3811602277009151E-2</v>
      </c>
      <c r="Y59" s="20">
        <f t="shared" si="8"/>
        <v>-0.135812878360174</v>
      </c>
      <c r="Z59" s="20">
        <f t="shared" si="8"/>
        <v>-3.7429570270816476E-2</v>
      </c>
      <c r="AA59" s="20">
        <f t="shared" si="8"/>
        <v>-7.7553034175717253E-2</v>
      </c>
      <c r="AB59" s="20">
        <f t="shared" si="8"/>
        <v>-8.3925167615363991E-2</v>
      </c>
    </row>
    <row r="60" spans="3:28" x14ac:dyDescent="0.2">
      <c r="C60" s="1">
        <v>2012</v>
      </c>
      <c r="E60" s="20">
        <f t="shared" si="9"/>
        <v>3.9005387311803148E-2</v>
      </c>
      <c r="F60" s="20">
        <f t="shared" si="9"/>
        <v>3.5531685898172356E-2</v>
      </c>
      <c r="G60" s="20">
        <f t="shared" si="9"/>
        <v>5.6341194230548217E-2</v>
      </c>
      <c r="H60" s="20">
        <f t="shared" si="9"/>
        <v>2.3193683139868717E-2</v>
      </c>
      <c r="I60" s="20">
        <f t="shared" si="9"/>
        <v>3.8504149178255176E-2</v>
      </c>
      <c r="J60" s="20">
        <f t="shared" si="9"/>
        <v>3.5354986898057841E-2</v>
      </c>
      <c r="N60" s="20">
        <f t="shared" si="10"/>
        <v>-1.0741980347086672E-2</v>
      </c>
      <c r="O60" s="20">
        <f t="shared" si="10"/>
        <v>-1.4082545684404471E-3</v>
      </c>
      <c r="P60" s="20">
        <f t="shared" si="10"/>
        <v>-3.6355357315251177E-2</v>
      </c>
      <c r="Q60" s="20">
        <f t="shared" si="10"/>
        <v>1.1640089989656207E-2</v>
      </c>
      <c r="R60" s="20">
        <f t="shared" si="10"/>
        <v>-1.0302104240891998E-2</v>
      </c>
      <c r="S60" s="20">
        <f t="shared" si="10"/>
        <v>-2.8545467187681222E-3</v>
      </c>
    </row>
    <row r="62" spans="3:28" x14ac:dyDescent="0.2">
      <c r="E62" s="20">
        <f>AVERAGE(E49:E60)</f>
        <v>5.1009031153005778E-2</v>
      </c>
      <c r="F62" s="20">
        <f t="shared" ref="F62:S62" si="12">AVERAGE(F49:F60)</f>
        <v>5.0629977757382684E-2</v>
      </c>
      <c r="G62" s="20">
        <f t="shared" si="12"/>
        <v>6.868931394592058E-2</v>
      </c>
      <c r="H62" s="20">
        <f t="shared" si="12"/>
        <v>3.54569242173687E-2</v>
      </c>
      <c r="I62" s="20">
        <f t="shared" si="12"/>
        <v>5.5116607308039217E-2</v>
      </c>
      <c r="J62" s="20">
        <f t="shared" si="12"/>
        <v>4.9526178500009808E-2</v>
      </c>
      <c r="K62" s="20"/>
      <c r="L62" s="20"/>
      <c r="M62" s="20"/>
      <c r="N62" s="20">
        <f t="shared" si="12"/>
        <v>2.4894521179454048E-2</v>
      </c>
      <c r="O62" s="20">
        <f t="shared" si="12"/>
        <v>-4.4882541799735036E-4</v>
      </c>
      <c r="P62" s="20">
        <f t="shared" si="12"/>
        <v>-4.6194433368208662E-4</v>
      </c>
      <c r="Q62" s="20">
        <f t="shared" si="12"/>
        <v>5.3859910667049309E-2</v>
      </c>
      <c r="R62" s="20">
        <f t="shared" si="12"/>
        <v>1.5338994724918315E-2</v>
      </c>
      <c r="S62" s="20">
        <f t="shared" si="12"/>
        <v>9.5675460222206608E-3</v>
      </c>
    </row>
    <row r="63" spans="3:28" x14ac:dyDescent="0.2">
      <c r="E63" s="20">
        <f>_xlfn.STDEV.S(E49:E60)</f>
        <v>8.7861077353110398E-2</v>
      </c>
      <c r="F63" s="20">
        <f t="shared" ref="F63:S63" si="13">_xlfn.STDEV.S(F49:F60)</f>
        <v>8.8448597296444956E-2</v>
      </c>
      <c r="G63" s="20">
        <f t="shared" si="13"/>
        <v>8.8343442242224859E-2</v>
      </c>
      <c r="H63" s="20">
        <f t="shared" si="13"/>
        <v>8.5564100248437469E-2</v>
      </c>
      <c r="I63" s="20">
        <f t="shared" si="13"/>
        <v>9.266678418057725E-2</v>
      </c>
      <c r="J63" s="20">
        <f t="shared" si="13"/>
        <v>8.821740299927977E-2</v>
      </c>
      <c r="K63" s="20"/>
      <c r="L63" s="20"/>
      <c r="M63" s="20"/>
      <c r="N63" s="20">
        <f t="shared" si="13"/>
        <v>9.8777816568500182E-2</v>
      </c>
      <c r="O63" s="20">
        <f t="shared" si="13"/>
        <v>0.10017601178826577</v>
      </c>
      <c r="P63" s="20">
        <f t="shared" si="13"/>
        <v>0.10974659191925329</v>
      </c>
      <c r="Q63" s="20">
        <f t="shared" si="13"/>
        <v>8.7657156702579744E-2</v>
      </c>
      <c r="R63" s="20">
        <f t="shared" si="13"/>
        <v>0.10719151604487816</v>
      </c>
      <c r="S63" s="20">
        <f t="shared" si="13"/>
        <v>9.6974584568996006E-2</v>
      </c>
    </row>
    <row r="64" spans="3:28" x14ac:dyDescent="0.2">
      <c r="W64" s="25"/>
    </row>
    <row r="65" spans="2:48" x14ac:dyDescent="0.2"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</row>
    <row r="66" spans="2:48" x14ac:dyDescent="0.2">
      <c r="B66" s="1" t="s">
        <v>127</v>
      </c>
      <c r="C66" s="1" t="s">
        <v>11</v>
      </c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</row>
    <row r="67" spans="2:48" x14ac:dyDescent="0.2">
      <c r="E67" s="1" t="s">
        <v>3</v>
      </c>
      <c r="F67" s="1" t="s">
        <v>4</v>
      </c>
      <c r="G67" s="1" t="s">
        <v>5</v>
      </c>
      <c r="H67" s="1" t="s">
        <v>82</v>
      </c>
      <c r="I67" s="1" t="s">
        <v>6</v>
      </c>
      <c r="J67" s="1" t="s">
        <v>7</v>
      </c>
      <c r="L67" s="1" t="s">
        <v>128</v>
      </c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5"/>
    </row>
    <row r="68" spans="2:48" x14ac:dyDescent="0.2">
      <c r="C68" s="1">
        <v>2000</v>
      </c>
      <c r="E68" s="20">
        <f t="shared" ref="E68:J80" si="14">E48+N48</f>
        <v>0.117021905354114</v>
      </c>
      <c r="F68" s="20">
        <f t="shared" si="14"/>
        <v>0.20712417328244295</v>
      </c>
      <c r="G68" s="20">
        <f t="shared" si="14"/>
        <v>0.12255985829092489</v>
      </c>
      <c r="H68" s="20">
        <f t="shared" si="14"/>
        <v>0.15079830801526728</v>
      </c>
      <c r="I68" s="20">
        <f t="shared" si="14"/>
        <v>0.13766515448473302</v>
      </c>
      <c r="J68" s="20">
        <f t="shared" si="14"/>
        <v>0.1855567293893132</v>
      </c>
      <c r="N68" s="1" t="s">
        <v>3</v>
      </c>
      <c r="O68" s="1" t="s">
        <v>4</v>
      </c>
      <c r="P68" s="1" t="s">
        <v>5</v>
      </c>
      <c r="Q68" s="1" t="s">
        <v>82</v>
      </c>
      <c r="R68" s="1" t="s">
        <v>6</v>
      </c>
      <c r="S68" s="1" t="s">
        <v>7</v>
      </c>
      <c r="T68" s="25"/>
      <c r="U68" s="25"/>
      <c r="V68" s="25"/>
      <c r="W68" s="25"/>
      <c r="X68" s="25"/>
      <c r="Y68" s="25"/>
      <c r="Z68" s="25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5"/>
    </row>
    <row r="69" spans="2:48" x14ac:dyDescent="0.2">
      <c r="C69" s="1">
        <v>2001</v>
      </c>
      <c r="E69" s="20">
        <f t="shared" si="14"/>
        <v>-9.7247428606671765E-2</v>
      </c>
      <c r="F69" s="20">
        <f t="shared" si="14"/>
        <v>-0.13916852251421225</v>
      </c>
      <c r="G69" s="20">
        <f t="shared" si="14"/>
        <v>-0.12568809839107611</v>
      </c>
      <c r="H69" s="20">
        <f t="shared" si="14"/>
        <v>-6.4699699281347348E-2</v>
      </c>
      <c r="I69" s="20">
        <f t="shared" si="14"/>
        <v>-0.10697089596696358</v>
      </c>
      <c r="J69" s="20">
        <f t="shared" si="14"/>
        <v>-0.12349028189423999</v>
      </c>
      <c r="M69" s="1">
        <v>2001</v>
      </c>
      <c r="N69" s="27">
        <f t="shared" ref="N69:S80" si="15">E49+W48</f>
        <v>-0.30618754192101255</v>
      </c>
      <c r="O69" s="27">
        <f t="shared" si="15"/>
        <v>-0.54930536618800696</v>
      </c>
      <c r="P69" s="27">
        <f t="shared" si="15"/>
        <v>-0.40375542059703246</v>
      </c>
      <c r="Q69" s="27">
        <f t="shared" si="15"/>
        <v>-0.27158729845829049</v>
      </c>
      <c r="R69" s="27">
        <f t="shared" si="15"/>
        <v>-0.34898501035979873</v>
      </c>
      <c r="S69" s="27">
        <f t="shared" si="15"/>
        <v>-0.47657746856294214</v>
      </c>
      <c r="T69" s="25"/>
      <c r="U69" s="25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5"/>
    </row>
    <row r="70" spans="2:48" x14ac:dyDescent="0.2">
      <c r="C70" s="1">
        <v>2002</v>
      </c>
      <c r="E70" s="20">
        <f t="shared" si="14"/>
        <v>-7.5195772885717549E-2</v>
      </c>
      <c r="F70" s="20">
        <f t="shared" si="14"/>
        <v>-0.1399526816235814</v>
      </c>
      <c r="G70" s="20">
        <f t="shared" si="14"/>
        <v>-8.2617098186922117E-2</v>
      </c>
      <c r="H70" s="20">
        <f t="shared" si="14"/>
        <v>-4.5867476242835221E-2</v>
      </c>
      <c r="I70" s="20">
        <f t="shared" si="14"/>
        <v>-7.9241173798104789E-2</v>
      </c>
      <c r="J70" s="20">
        <f t="shared" si="14"/>
        <v>-0.11687810083050638</v>
      </c>
      <c r="M70" s="1">
        <v>2002</v>
      </c>
      <c r="N70" s="27">
        <f t="shared" si="15"/>
        <v>-6.0737387094831466E-2</v>
      </c>
      <c r="O70" s="27">
        <f t="shared" si="15"/>
        <v>-0.16711402453065596</v>
      </c>
      <c r="P70" s="27">
        <f t="shared" si="15"/>
        <v>-3.8953723655539153E-2</v>
      </c>
      <c r="Q70" s="27">
        <f t="shared" si="15"/>
        <v>-3.1048600695214465E-2</v>
      </c>
      <c r="R70" s="27">
        <f t="shared" si="15"/>
        <v>-6.7867046289538907E-2</v>
      </c>
      <c r="S70" s="27">
        <f t="shared" si="15"/>
        <v>-0.13044848428387354</v>
      </c>
      <c r="T70" s="25"/>
      <c r="U70" s="25"/>
      <c r="V70" s="27"/>
      <c r="W70" s="27"/>
      <c r="X70" s="27"/>
      <c r="Y70" s="27"/>
      <c r="Z70" s="27"/>
      <c r="AA70" s="29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5"/>
    </row>
    <row r="71" spans="2:48" x14ac:dyDescent="0.2">
      <c r="C71" s="1">
        <v>2003</v>
      </c>
      <c r="E71" s="20">
        <f t="shared" si="14"/>
        <v>0.39327224282838436</v>
      </c>
      <c r="F71" s="20">
        <f t="shared" si="14"/>
        <v>0.31811605366129814</v>
      </c>
      <c r="G71" s="20">
        <f t="shared" si="14"/>
        <v>0.38329946782838437</v>
      </c>
      <c r="H71" s="20">
        <f t="shared" si="14"/>
        <v>0.44326346064418681</v>
      </c>
      <c r="I71" s="20">
        <f t="shared" si="14"/>
        <v>0.3921750636638146</v>
      </c>
      <c r="J71" s="20">
        <f t="shared" si="14"/>
        <v>0.34792302664821312</v>
      </c>
      <c r="M71" s="1">
        <v>2003</v>
      </c>
      <c r="N71" s="27">
        <f t="shared" si="15"/>
        <v>0.71970619055377005</v>
      </c>
      <c r="O71" s="27">
        <f t="shared" si="15"/>
        <v>0.62669877071316904</v>
      </c>
      <c r="P71" s="27">
        <f t="shared" si="15"/>
        <v>0.70261705608073166</v>
      </c>
      <c r="Q71" s="27">
        <f t="shared" si="15"/>
        <v>0.80786703489338574</v>
      </c>
      <c r="R71" s="27">
        <f t="shared" si="15"/>
        <v>0.69578557028416865</v>
      </c>
      <c r="S71" s="27">
        <f t="shared" si="15"/>
        <v>0.66710850303610547</v>
      </c>
      <c r="T71" s="25"/>
      <c r="U71" s="25"/>
      <c r="V71" s="27"/>
      <c r="W71" s="27"/>
      <c r="X71" s="27"/>
      <c r="Y71" s="27"/>
      <c r="Z71" s="27"/>
      <c r="AA71" s="29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5"/>
    </row>
    <row r="72" spans="2:48" x14ac:dyDescent="0.2">
      <c r="C72" s="1">
        <v>2004</v>
      </c>
      <c r="E72" s="20">
        <f t="shared" si="14"/>
        <v>4.8768678883259663E-2</v>
      </c>
      <c r="F72" s="20">
        <f t="shared" si="14"/>
        <v>1.1976375552441722E-2</v>
      </c>
      <c r="G72" s="20">
        <f t="shared" si="14"/>
        <v>2.4347641737631147E-2</v>
      </c>
      <c r="H72" s="20">
        <f t="shared" si="14"/>
        <v>8.6352809399590794E-2</v>
      </c>
      <c r="I72" s="20">
        <f t="shared" si="14"/>
        <v>9.9569406057997412E-3</v>
      </c>
      <c r="J72" s="20">
        <f t="shared" si="14"/>
        <v>2.5510379519241434E-2</v>
      </c>
      <c r="M72" s="1">
        <v>2004</v>
      </c>
      <c r="N72" s="27">
        <f t="shared" si="15"/>
        <v>-0.18215121063959977</v>
      </c>
      <c r="O72" s="27">
        <f t="shared" si="15"/>
        <v>-0.15456576576848849</v>
      </c>
      <c r="P72" s="27">
        <f t="shared" si="15"/>
        <v>-0.22880825297244006</v>
      </c>
      <c r="Q72" s="27">
        <f t="shared" si="15"/>
        <v>-0.15784603352153653</v>
      </c>
      <c r="R72" s="27">
        <f t="shared" si="15"/>
        <v>-0.23926409308714788</v>
      </c>
      <c r="S72" s="27">
        <f t="shared" si="15"/>
        <v>-0.1650435105171949</v>
      </c>
      <c r="T72" s="25"/>
      <c r="U72" s="25"/>
      <c r="V72" s="27"/>
      <c r="W72" s="27"/>
      <c r="X72" s="27"/>
      <c r="Y72" s="27"/>
      <c r="Z72" s="27"/>
      <c r="AA72" s="29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5"/>
    </row>
    <row r="73" spans="2:48" x14ac:dyDescent="0.2">
      <c r="C73" s="1">
        <v>2005</v>
      </c>
      <c r="E73" s="20">
        <f t="shared" si="14"/>
        <v>1.8641260512482959E-2</v>
      </c>
      <c r="F73" s="20">
        <f t="shared" si="14"/>
        <v>-3.4517597240473374E-2</v>
      </c>
      <c r="G73" s="20">
        <f t="shared" si="14"/>
        <v>-7.3979909658348098E-3</v>
      </c>
      <c r="H73" s="20">
        <f t="shared" si="14"/>
        <v>2.9924144218130139E-3</v>
      </c>
      <c r="I73" s="20">
        <f t="shared" si="14"/>
        <v>-2.2351870893561339E-2</v>
      </c>
      <c r="J73" s="20">
        <f t="shared" si="14"/>
        <v>-2.2153681668857034E-2</v>
      </c>
      <c r="M73" s="1">
        <v>2005</v>
      </c>
      <c r="N73" s="27">
        <f t="shared" si="15"/>
        <v>5.8160695755213161E-2</v>
      </c>
      <c r="O73" s="27">
        <f t="shared" si="15"/>
        <v>-1.3008368449335991E-2</v>
      </c>
      <c r="P73" s="27">
        <f t="shared" si="15"/>
        <v>2.4145448291017689E-2</v>
      </c>
      <c r="Q73" s="27">
        <f t="shared" si="15"/>
        <v>-3.6629477461838839E-2</v>
      </c>
      <c r="R73" s="27">
        <f t="shared" si="15"/>
        <v>1.931776044645233E-2</v>
      </c>
      <c r="S73" s="27">
        <f t="shared" si="15"/>
        <v>-4.1121624069509546E-3</v>
      </c>
      <c r="T73" s="25"/>
      <c r="U73" s="25"/>
      <c r="V73" s="27"/>
      <c r="W73" s="27"/>
      <c r="X73" s="27"/>
      <c r="Y73" s="27"/>
      <c r="Z73" s="27"/>
      <c r="AA73" s="29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5"/>
    </row>
    <row r="74" spans="2:48" x14ac:dyDescent="0.2">
      <c r="C74" s="1">
        <v>2006</v>
      </c>
      <c r="E74" s="20">
        <f t="shared" si="14"/>
        <v>0.33552762901822519</v>
      </c>
      <c r="F74" s="20">
        <f t="shared" si="14"/>
        <v>0.30154249387419196</v>
      </c>
      <c r="G74" s="20">
        <f t="shared" si="14"/>
        <v>0.39357230109347485</v>
      </c>
      <c r="H74" s="20">
        <f t="shared" si="14"/>
        <v>0.3158558870311583</v>
      </c>
      <c r="I74" s="20">
        <f t="shared" si="14"/>
        <v>0.35464632992357448</v>
      </c>
      <c r="J74" s="20">
        <f t="shared" si="14"/>
        <v>0.31049110998236373</v>
      </c>
      <c r="M74" s="1">
        <v>2006</v>
      </c>
      <c r="N74" s="27">
        <f t="shared" si="15"/>
        <v>0.59354724547820048</v>
      </c>
      <c r="O74" s="27">
        <f t="shared" si="15"/>
        <v>0.58814896565266417</v>
      </c>
      <c r="P74" s="27">
        <f t="shared" si="15"/>
        <v>0.79446049810724984</v>
      </c>
      <c r="Q74" s="27">
        <f t="shared" si="15"/>
        <v>0.57298670169425403</v>
      </c>
      <c r="R74" s="27">
        <f t="shared" si="15"/>
        <v>0.70234101234438351</v>
      </c>
      <c r="S74" s="27">
        <f t="shared" si="15"/>
        <v>0.59283141862111799</v>
      </c>
      <c r="T74" s="25"/>
      <c r="U74" s="25"/>
      <c r="V74" s="27"/>
      <c r="W74" s="27"/>
      <c r="X74" s="27"/>
      <c r="Y74" s="27"/>
      <c r="Z74" s="27"/>
      <c r="AA74" s="29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5"/>
    </row>
    <row r="75" spans="2:48" x14ac:dyDescent="0.2">
      <c r="C75" s="1">
        <v>2007</v>
      </c>
      <c r="E75" s="20">
        <f t="shared" si="14"/>
        <v>9.0856923287966421E-3</v>
      </c>
      <c r="F75" s="20">
        <f t="shared" si="14"/>
        <v>-1.0717027436348033E-2</v>
      </c>
      <c r="G75" s="20">
        <f t="shared" si="14"/>
        <v>-2.2224252743635028E-2</v>
      </c>
      <c r="H75" s="20">
        <f t="shared" si="14"/>
        <v>-3.8310187170763621E-2</v>
      </c>
      <c r="I75" s="20">
        <f t="shared" si="14"/>
        <v>-2.7028162532923887E-2</v>
      </c>
      <c r="J75" s="20">
        <f t="shared" si="14"/>
        <v>-1.1655873902546264E-2</v>
      </c>
      <c r="M75" s="1">
        <v>2007</v>
      </c>
      <c r="N75" s="27">
        <f t="shared" si="15"/>
        <v>-0.24757153018236078</v>
      </c>
      <c r="O75" s="27">
        <f t="shared" si="15"/>
        <v>-0.24880815296137085</v>
      </c>
      <c r="P75" s="27">
        <f t="shared" si="15"/>
        <v>-0.40800204896215975</v>
      </c>
      <c r="Q75" s="27">
        <f t="shared" si="15"/>
        <v>-0.33982195705175455</v>
      </c>
      <c r="R75" s="27">
        <f t="shared" si="15"/>
        <v>-0.36622702256561535</v>
      </c>
      <c r="S75" s="27">
        <f t="shared" si="15"/>
        <v>-0.26437242846020692</v>
      </c>
      <c r="T75" s="25"/>
      <c r="U75" s="25"/>
      <c r="V75" s="27"/>
      <c r="W75" s="27"/>
      <c r="X75" s="27"/>
      <c r="Y75" s="27"/>
      <c r="Z75" s="27"/>
      <c r="AA75" s="29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5"/>
    </row>
    <row r="76" spans="2:48" x14ac:dyDescent="0.2">
      <c r="C76" s="1">
        <v>2008</v>
      </c>
      <c r="E76" s="20">
        <f t="shared" si="14"/>
        <v>0.10105430240094626</v>
      </c>
      <c r="F76" s="20">
        <f t="shared" si="14"/>
        <v>0.10594072539325859</v>
      </c>
      <c r="G76" s="20">
        <f t="shared" si="14"/>
        <v>0.14444927195742158</v>
      </c>
      <c r="H76" s="20">
        <f t="shared" si="14"/>
        <v>0.10686663474866966</v>
      </c>
      <c r="I76" s="20">
        <f t="shared" si="14"/>
        <v>0.11380197173270279</v>
      </c>
      <c r="J76" s="20">
        <f t="shared" si="14"/>
        <v>0.10624241057362535</v>
      </c>
      <c r="M76" s="1">
        <v>2008</v>
      </c>
      <c r="N76" s="27">
        <f t="shared" si="15"/>
        <v>1.2870627286682937E-2</v>
      </c>
      <c r="O76" s="27">
        <f t="shared" si="15"/>
        <v>5.7031711786702993E-2</v>
      </c>
      <c r="P76" s="27">
        <f t="shared" si="15"/>
        <v>0.16462113653389868</v>
      </c>
      <c r="Q76" s="27">
        <f t="shared" si="15"/>
        <v>0.10793165195899107</v>
      </c>
      <c r="R76" s="27">
        <f t="shared" si="15"/>
        <v>9.0012506549232985E-2</v>
      </c>
      <c r="S76" s="27">
        <f t="shared" si="15"/>
        <v>5.9364329303284932E-2</v>
      </c>
      <c r="T76" s="25"/>
      <c r="U76" s="25"/>
      <c r="V76" s="27"/>
      <c r="W76" s="27"/>
      <c r="X76" s="27"/>
      <c r="Y76" s="27"/>
      <c r="Z76" s="27"/>
      <c r="AA76" s="29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5"/>
    </row>
    <row r="77" spans="2:48" x14ac:dyDescent="0.2">
      <c r="C77" s="1">
        <v>2009</v>
      </c>
      <c r="E77" s="20">
        <f t="shared" si="14"/>
        <v>-0.20295073484848467</v>
      </c>
      <c r="F77" s="20">
        <f t="shared" si="14"/>
        <v>-0.21418522878787866</v>
      </c>
      <c r="G77" s="20">
        <f t="shared" si="14"/>
        <v>-0.20804073636363637</v>
      </c>
      <c r="H77" s="20">
        <f t="shared" si="14"/>
        <v>-9.8116584848484872E-2</v>
      </c>
      <c r="I77" s="20">
        <f t="shared" si="14"/>
        <v>-0.2028314833333334</v>
      </c>
      <c r="J77" s="20">
        <f t="shared" si="14"/>
        <v>-0.20008673181818182</v>
      </c>
      <c r="M77" s="1">
        <v>2009</v>
      </c>
      <c r="N77" s="27">
        <f t="shared" si="15"/>
        <v>-0.38684302767360135</v>
      </c>
      <c r="O77" s="27">
        <f t="shared" si="15"/>
        <v>-0.42402620314275202</v>
      </c>
      <c r="P77" s="27">
        <f t="shared" si="15"/>
        <v>-0.46622892677866801</v>
      </c>
      <c r="Q77" s="27">
        <f t="shared" si="15"/>
        <v>-0.14191921774940441</v>
      </c>
      <c r="R77" s="27">
        <f t="shared" si="15"/>
        <v>-0.40301056942789848</v>
      </c>
      <c r="S77" s="27">
        <f t="shared" si="15"/>
        <v>-0.38993575829337135</v>
      </c>
      <c r="T77" s="25"/>
      <c r="U77" s="25"/>
      <c r="V77" s="27"/>
      <c r="W77" s="27"/>
      <c r="X77" s="27"/>
      <c r="Y77" s="27"/>
      <c r="Z77" s="27"/>
      <c r="AA77" s="29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5"/>
    </row>
    <row r="78" spans="2:48" x14ac:dyDescent="0.2">
      <c r="C78" s="1">
        <v>2010</v>
      </c>
      <c r="E78" s="20">
        <f t="shared" si="14"/>
        <v>0.2404847265866637</v>
      </c>
      <c r="F78" s="20">
        <f t="shared" si="14"/>
        <v>0.25992851076333034</v>
      </c>
      <c r="G78" s="20">
        <f t="shared" si="14"/>
        <v>0.19849892861561322</v>
      </c>
      <c r="H78" s="20">
        <f t="shared" si="14"/>
        <v>0.24512874396882336</v>
      </c>
      <c r="I78" s="20">
        <f t="shared" si="14"/>
        <v>0.29161345725596943</v>
      </c>
      <c r="J78" s="20">
        <f t="shared" si="14"/>
        <v>0.25499815291352212</v>
      </c>
      <c r="M78" s="1">
        <v>2010</v>
      </c>
      <c r="N78" s="27">
        <f t="shared" si="15"/>
        <v>0.62119950406014912</v>
      </c>
      <c r="O78" s="27">
        <f t="shared" si="15"/>
        <v>0.69032075365553913</v>
      </c>
      <c r="P78" s="27">
        <f t="shared" si="15"/>
        <v>0.51716506918898308</v>
      </c>
      <c r="Q78" s="27">
        <f t="shared" si="15"/>
        <v>0.49048932660690769</v>
      </c>
      <c r="R78" s="27">
        <f t="shared" si="15"/>
        <v>0.75185623062628637</v>
      </c>
      <c r="S78" s="27">
        <f t="shared" si="15"/>
        <v>0.65616248016965995</v>
      </c>
      <c r="T78" s="25"/>
      <c r="U78" s="25"/>
      <c r="V78" s="27"/>
      <c r="W78" s="27"/>
      <c r="X78" s="27"/>
      <c r="Y78" s="27"/>
      <c r="Z78" s="27"/>
      <c r="AA78" s="29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5"/>
    </row>
    <row r="79" spans="2:48" x14ac:dyDescent="0.2">
      <c r="C79" s="1">
        <v>2011</v>
      </c>
      <c r="E79" s="20">
        <f t="shared" si="14"/>
        <v>0.11113862480691664</v>
      </c>
      <c r="F79" s="20">
        <f t="shared" si="14"/>
        <v>0.10908729510086505</v>
      </c>
      <c r="G79" s="20">
        <f t="shared" si="14"/>
        <v>0.10054316385014411</v>
      </c>
      <c r="H79" s="20">
        <f t="shared" si="14"/>
        <v>8.3502242812680316E-2</v>
      </c>
      <c r="I79" s="20">
        <f t="shared" si="14"/>
        <v>9.3495002801153151E-2</v>
      </c>
      <c r="J79" s="20">
        <f t="shared" si="14"/>
        <v>0.10572384456484164</v>
      </c>
      <c r="M79" s="1">
        <v>2011</v>
      </c>
      <c r="N79" s="27">
        <f t="shared" si="15"/>
        <v>3.0367454086902761E-2</v>
      </c>
      <c r="O79" s="27">
        <f t="shared" si="15"/>
        <v>-5.3299432990723539E-3</v>
      </c>
      <c r="P79" s="27">
        <f t="shared" si="15"/>
        <v>7.7091131076093306E-2</v>
      </c>
      <c r="Q79" s="27">
        <f t="shared" si="15"/>
        <v>-5.7997276398628735E-2</v>
      </c>
      <c r="R79" s="27">
        <f t="shared" si="15"/>
        <v>-9.0194635632040249E-2</v>
      </c>
      <c r="S79" s="27">
        <f t="shared" si="15"/>
        <v>-5.8829750546707943E-3</v>
      </c>
      <c r="T79" s="25"/>
      <c r="U79" s="25"/>
      <c r="V79" s="27"/>
      <c r="W79" s="27"/>
      <c r="X79" s="27"/>
      <c r="Y79" s="27"/>
      <c r="Z79" s="27"/>
      <c r="AA79" s="29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5"/>
    </row>
    <row r="80" spans="2:48" x14ac:dyDescent="0.2">
      <c r="C80" s="1">
        <v>2012</v>
      </c>
      <c r="E80" s="20">
        <f t="shared" si="14"/>
        <v>2.8263406964716478E-2</v>
      </c>
      <c r="F80" s="20">
        <f t="shared" si="14"/>
        <v>3.4123431329731911E-2</v>
      </c>
      <c r="G80" s="20">
        <f t="shared" si="14"/>
        <v>1.9985836915297039E-2</v>
      </c>
      <c r="H80" s="20">
        <f t="shared" si="14"/>
        <v>3.4833773129524924E-2</v>
      </c>
      <c r="I80" s="20">
        <f t="shared" si="14"/>
        <v>2.8202044937363176E-2</v>
      </c>
      <c r="J80" s="20">
        <f t="shared" si="14"/>
        <v>3.250044017928972E-2</v>
      </c>
      <c r="M80" s="1">
        <v>2012</v>
      </c>
      <c r="N80" s="27">
        <f t="shared" si="15"/>
        <v>-6.760507940029431E-2</v>
      </c>
      <c r="O80" s="27">
        <f t="shared" si="15"/>
        <v>-4.8279916378836794E-2</v>
      </c>
      <c r="P80" s="27">
        <f t="shared" si="15"/>
        <v>-7.9471684129625783E-2</v>
      </c>
      <c r="Q80" s="27">
        <f t="shared" si="15"/>
        <v>-1.4235887130947759E-2</v>
      </c>
      <c r="R80" s="27">
        <f t="shared" si="15"/>
        <v>-3.9048884997462077E-2</v>
      </c>
      <c r="S80" s="27">
        <f t="shared" si="15"/>
        <v>-4.8570180717306149E-2</v>
      </c>
      <c r="T80" s="25"/>
      <c r="U80" s="25"/>
      <c r="V80" s="27"/>
      <c r="W80" s="27"/>
      <c r="X80" s="27"/>
      <c r="Y80" s="27"/>
      <c r="Z80" s="27"/>
      <c r="AA80" s="27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</row>
    <row r="81" spans="5:48" x14ac:dyDescent="0.2"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</row>
    <row r="82" spans="5:48" x14ac:dyDescent="0.2">
      <c r="E82" s="30">
        <f>AVERAGE(E69:E80)</f>
        <v>7.5903552332459823E-2</v>
      </c>
      <c r="F82" s="30">
        <f t="shared" ref="F82:J82" si="16">AVERAGE(F69:F80)</f>
        <v>5.0181152339385339E-2</v>
      </c>
      <c r="G82" s="30">
        <f t="shared" si="16"/>
        <v>6.8227369612238478E-2</v>
      </c>
      <c r="H82" s="30">
        <f t="shared" si="16"/>
        <v>8.9316834884418009E-2</v>
      </c>
      <c r="I82" s="30">
        <f t="shared" si="16"/>
        <v>7.0455602032957546E-2</v>
      </c>
      <c r="J82" s="30">
        <f t="shared" si="16"/>
        <v>5.9093724522230474E-2</v>
      </c>
      <c r="N82" s="30">
        <f t="shared" ref="N82:S82" si="17">AVERAGE(N68:N80)</f>
        <v>6.539632835910153E-2</v>
      </c>
      <c r="O82" s="30">
        <f t="shared" si="17"/>
        <v>2.9313538424129666E-2</v>
      </c>
      <c r="P82" s="30">
        <f t="shared" si="17"/>
        <v>5.457335684854242E-2</v>
      </c>
      <c r="Q82" s="30">
        <f t="shared" si="17"/>
        <v>7.7349080557160221E-2</v>
      </c>
      <c r="R82" s="30">
        <f t="shared" si="17"/>
        <v>5.8726318157585188E-2</v>
      </c>
      <c r="S82" s="30">
        <f t="shared" si="17"/>
        <v>4.0876980236137637E-2</v>
      </c>
      <c r="T82" s="25"/>
      <c r="U82" s="25"/>
      <c r="V82" s="30"/>
      <c r="W82" s="30"/>
      <c r="X82" s="30"/>
      <c r="Y82" s="30"/>
      <c r="Z82" s="30"/>
      <c r="AA82" s="30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</row>
    <row r="83" spans="5:48" x14ac:dyDescent="0.2">
      <c r="E83" s="30">
        <f>_xlfn.STDEV.S(E69:E80)</f>
        <v>0.1753982594063859</v>
      </c>
      <c r="F83" s="30">
        <f t="shared" ref="F83:J83" si="18">_xlfn.STDEV.S(F69:F80)</f>
        <v>0.17581972504949206</v>
      </c>
      <c r="G83" s="30">
        <f t="shared" si="18"/>
        <v>0.18678602616486956</v>
      </c>
      <c r="H83" s="30">
        <f t="shared" si="18"/>
        <v>0.1665320720951449</v>
      </c>
      <c r="I83" s="30">
        <f t="shared" si="18"/>
        <v>0.1877438247170328</v>
      </c>
      <c r="J83" s="30">
        <f t="shared" si="18"/>
        <v>0.17433461168040201</v>
      </c>
      <c r="N83" s="30">
        <f t="shared" ref="N83:S83" si="19">_xlfn.STDEV.S(N68:N80)</f>
        <v>0.37603711661643013</v>
      </c>
      <c r="O83" s="30">
        <f t="shared" si="19"/>
        <v>0.40518692255855154</v>
      </c>
      <c r="P83" s="30">
        <f t="shared" si="19"/>
        <v>0.42610550863071084</v>
      </c>
      <c r="Q83" s="30">
        <f t="shared" si="19"/>
        <v>0.35695231421515383</v>
      </c>
      <c r="R83" s="30">
        <f t="shared" si="19"/>
        <v>0.4263611070179068</v>
      </c>
      <c r="S83" s="30">
        <f t="shared" si="19"/>
        <v>0.39384359479346437</v>
      </c>
      <c r="T83" s="25"/>
      <c r="U83" s="25"/>
      <c r="V83" s="30"/>
      <c r="W83" s="30"/>
      <c r="X83" s="30"/>
      <c r="Y83" s="30"/>
      <c r="Z83" s="30"/>
      <c r="AA83" s="30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5"/>
    </row>
    <row r="84" spans="5:48" x14ac:dyDescent="0.2"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31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5"/>
    </row>
    <row r="85" spans="5:48" x14ac:dyDescent="0.2"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31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5"/>
    </row>
    <row r="86" spans="5:48" x14ac:dyDescent="0.2"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31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5"/>
    </row>
    <row r="87" spans="5:48" x14ac:dyDescent="0.2"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31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5"/>
    </row>
    <row r="88" spans="5:48" x14ac:dyDescent="0.2"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31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5"/>
    </row>
    <row r="89" spans="5:48" x14ac:dyDescent="0.2"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31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5"/>
    </row>
    <row r="90" spans="5:48" x14ac:dyDescent="0.2"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31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5"/>
    </row>
    <row r="91" spans="5:48" x14ac:dyDescent="0.2"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31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5"/>
    </row>
    <row r="92" spans="5:48" x14ac:dyDescent="0.2"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31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5"/>
    </row>
    <row r="93" spans="5:48" x14ac:dyDescent="0.2"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31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5"/>
    </row>
    <row r="94" spans="5:48" x14ac:dyDescent="0.2"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31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5"/>
    </row>
    <row r="95" spans="5:48" x14ac:dyDescent="0.2"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5"/>
  <sheetViews>
    <sheetView topLeftCell="A72" workbookViewId="0">
      <selection activeCell="X116" sqref="X116"/>
    </sheetView>
  </sheetViews>
  <sheetFormatPr baseColWidth="10" defaultRowHeight="15" x14ac:dyDescent="0.2"/>
  <cols>
    <col min="1" max="4" width="10.83203125" style="32"/>
    <col min="5" max="10" width="12.6640625" style="32" bestFit="1" customWidth="1"/>
    <col min="11" max="13" width="10.83203125" style="32"/>
    <col min="14" max="19" width="11.83203125" style="32" bestFit="1" customWidth="1"/>
    <col min="20" max="22" width="10.83203125" style="32"/>
    <col min="23" max="28" width="11.83203125" style="32" bestFit="1" customWidth="1"/>
    <col min="29" max="16384" width="10.83203125" style="32"/>
  </cols>
  <sheetData>
    <row r="1" spans="1:37" x14ac:dyDescent="0.2">
      <c r="B1" s="32" t="s">
        <v>129</v>
      </c>
      <c r="C1" s="32" t="s">
        <v>9</v>
      </c>
      <c r="E1" s="32" t="s">
        <v>3</v>
      </c>
      <c r="F1" s="32" t="s">
        <v>4</v>
      </c>
      <c r="G1" s="32" t="s">
        <v>5</v>
      </c>
      <c r="H1" s="32" t="s">
        <v>82</v>
      </c>
      <c r="I1" s="32" t="s">
        <v>6</v>
      </c>
      <c r="J1" s="32" t="s">
        <v>7</v>
      </c>
      <c r="L1" s="32" t="s">
        <v>2</v>
      </c>
      <c r="N1" s="32" t="s">
        <v>3</v>
      </c>
      <c r="O1" s="32" t="s">
        <v>4</v>
      </c>
      <c r="P1" s="32" t="s">
        <v>5</v>
      </c>
      <c r="Q1" s="32" t="s">
        <v>82</v>
      </c>
      <c r="R1" s="32" t="s">
        <v>6</v>
      </c>
      <c r="S1" s="32" t="s">
        <v>7</v>
      </c>
      <c r="U1" s="32" t="s">
        <v>11</v>
      </c>
      <c r="W1" s="32" t="s">
        <v>3</v>
      </c>
      <c r="X1" s="32" t="s">
        <v>4</v>
      </c>
      <c r="Y1" s="32" t="s">
        <v>5</v>
      </c>
      <c r="Z1" s="32" t="s">
        <v>82</v>
      </c>
      <c r="AA1" s="32" t="s">
        <v>6</v>
      </c>
      <c r="AB1" s="32" t="s">
        <v>7</v>
      </c>
    </row>
    <row r="2" spans="1:37" x14ac:dyDescent="0.2">
      <c r="A2" s="32">
        <v>1999</v>
      </c>
      <c r="B2" s="32">
        <v>1.0851</v>
      </c>
      <c r="D2" s="32">
        <v>1999</v>
      </c>
      <c r="E2" s="33">
        <v>100</v>
      </c>
      <c r="F2" s="33">
        <v>100</v>
      </c>
      <c r="G2" s="33">
        <v>100</v>
      </c>
      <c r="H2" s="33">
        <v>100</v>
      </c>
      <c r="I2" s="33">
        <v>100</v>
      </c>
      <c r="J2" s="33">
        <v>100</v>
      </c>
      <c r="K2" s="33"/>
      <c r="L2" s="33"/>
      <c r="M2" s="33">
        <v>1999</v>
      </c>
      <c r="N2" s="33">
        <v>100</v>
      </c>
      <c r="O2" s="33">
        <v>100</v>
      </c>
      <c r="P2" s="33">
        <v>100</v>
      </c>
      <c r="Q2" s="33">
        <v>100</v>
      </c>
      <c r="R2" s="33">
        <v>100</v>
      </c>
      <c r="S2" s="33">
        <v>100</v>
      </c>
      <c r="V2" s="32">
        <v>1999</v>
      </c>
      <c r="W2" s="33">
        <v>100</v>
      </c>
      <c r="X2" s="33">
        <v>100</v>
      </c>
      <c r="Y2" s="33">
        <v>100</v>
      </c>
      <c r="Z2" s="33">
        <v>100</v>
      </c>
      <c r="AA2" s="33">
        <v>100</v>
      </c>
      <c r="AB2" s="33">
        <v>100</v>
      </c>
      <c r="AF2" s="33"/>
      <c r="AG2" s="33"/>
      <c r="AH2" s="33"/>
      <c r="AI2" s="33"/>
      <c r="AJ2" s="33"/>
      <c r="AK2" s="33"/>
    </row>
    <row r="3" spans="1:37" x14ac:dyDescent="0.2">
      <c r="A3" s="32">
        <v>2000</v>
      </c>
      <c r="B3" s="32">
        <v>1.1032000000000002</v>
      </c>
      <c r="D3" s="32">
        <v>2000</v>
      </c>
      <c r="E3" s="33">
        <v>106.13030000000001</v>
      </c>
      <c r="F3" s="33">
        <v>107.02097999999999</v>
      </c>
      <c r="G3" s="33">
        <v>107.55668</v>
      </c>
      <c r="H3" s="33">
        <v>105.04029</v>
      </c>
      <c r="I3" s="33">
        <v>106.5731</v>
      </c>
      <c r="J3" s="33">
        <v>106.49617000000001</v>
      </c>
      <c r="K3" s="33"/>
      <c r="L3" s="33"/>
      <c r="M3" s="33">
        <v>2000</v>
      </c>
      <c r="N3" s="33">
        <v>103.25219999999999</v>
      </c>
      <c r="O3" s="33">
        <v>104.04997</v>
      </c>
      <c r="P3" s="33">
        <v>102.71527</v>
      </c>
      <c r="Q3" s="33">
        <v>102.58807000000002</v>
      </c>
      <c r="R3" s="33">
        <v>102.25678000000001</v>
      </c>
      <c r="S3" s="33">
        <v>103.53596</v>
      </c>
      <c r="V3" s="32">
        <v>2000</v>
      </c>
      <c r="W3" s="33">
        <v>109.56455000000001</v>
      </c>
      <c r="X3" s="33">
        <v>111.33040999999999</v>
      </c>
      <c r="Y3" s="33">
        <v>110.45925000000001</v>
      </c>
      <c r="Z3" s="33">
        <v>107.74756000000001</v>
      </c>
      <c r="AA3" s="33">
        <v>108.96536999999999</v>
      </c>
      <c r="AB3" s="33">
        <v>110.24182</v>
      </c>
      <c r="AF3" s="33"/>
      <c r="AG3" s="33"/>
      <c r="AH3" s="33"/>
      <c r="AI3" s="33"/>
      <c r="AJ3" s="33"/>
      <c r="AK3" s="33"/>
    </row>
    <row r="4" spans="1:37" x14ac:dyDescent="0.2">
      <c r="A4" s="32">
        <v>2001</v>
      </c>
      <c r="B4" s="32">
        <v>1.0725</v>
      </c>
      <c r="D4" s="32">
        <v>2001</v>
      </c>
      <c r="E4" s="33">
        <v>112.55289184783001</v>
      </c>
      <c r="F4" s="33">
        <v>114.63964303473</v>
      </c>
      <c r="G4" s="33">
        <v>116.02241250445999</v>
      </c>
      <c r="H4" s="33">
        <v>110.439518466435</v>
      </c>
      <c r="I4" s="33">
        <v>113.90164185073999</v>
      </c>
      <c r="J4" s="33">
        <v>113.51183949032402</v>
      </c>
      <c r="K4" s="33"/>
      <c r="L4" s="33"/>
      <c r="M4" s="33">
        <v>2001</v>
      </c>
      <c r="N4" s="33">
        <v>106.20249738713999</v>
      </c>
      <c r="O4" s="33">
        <v>107.619914065703</v>
      </c>
      <c r="P4" s="33">
        <v>105.64749308421699</v>
      </c>
      <c r="Q4" s="33">
        <v>112.03306635830401</v>
      </c>
      <c r="R4" s="33">
        <v>108.95832123679202</v>
      </c>
      <c r="S4" s="33">
        <v>108.23928805492002</v>
      </c>
      <c r="V4" s="32">
        <v>2001</v>
      </c>
      <c r="W4" s="33">
        <v>119.49865818395003</v>
      </c>
      <c r="X4" s="33">
        <v>123.32375674327498</v>
      </c>
      <c r="Y4" s="33">
        <v>122.5332413316</v>
      </c>
      <c r="Z4" s="33">
        <v>123.67059138960398</v>
      </c>
      <c r="AA4" s="33">
        <v>124.04725596516299</v>
      </c>
      <c r="AB4" s="33">
        <v>122.81322389533599</v>
      </c>
      <c r="AF4" s="33"/>
      <c r="AG4" s="33"/>
      <c r="AH4" s="33"/>
      <c r="AI4" s="33"/>
      <c r="AJ4" s="33"/>
      <c r="AK4" s="33"/>
    </row>
    <row r="5" spans="1:37" x14ac:dyDescent="0.2">
      <c r="A5" s="32">
        <v>2002</v>
      </c>
      <c r="B5" s="32">
        <v>0.9819</v>
      </c>
      <c r="D5" s="32">
        <v>2002</v>
      </c>
      <c r="E5" s="33">
        <v>119.51266744697568</v>
      </c>
      <c r="F5" s="33">
        <v>122.34014835287306</v>
      </c>
      <c r="G5" s="33">
        <v>123.40383960368248</v>
      </c>
      <c r="H5" s="33">
        <v>115.73730216726989</v>
      </c>
      <c r="I5" s="33">
        <v>121.49358493583829</v>
      </c>
      <c r="J5" s="33">
        <v>120.57092511573224</v>
      </c>
      <c r="K5" s="33"/>
      <c r="L5" s="33"/>
      <c r="M5" s="33">
        <v>2002</v>
      </c>
      <c r="N5" s="33">
        <v>110.22880398708227</v>
      </c>
      <c r="O5" s="33">
        <v>108.1187000814233</v>
      </c>
      <c r="P5" s="33">
        <v>107.30401408152959</v>
      </c>
      <c r="Q5" s="33">
        <v>122.03068433729298</v>
      </c>
      <c r="R5" s="33">
        <v>116.31675608652601</v>
      </c>
      <c r="S5" s="33">
        <v>111.29233953344114</v>
      </c>
      <c r="V5" s="32">
        <v>2002</v>
      </c>
      <c r="W5" s="33">
        <v>131.67405381993561</v>
      </c>
      <c r="X5" s="33">
        <v>132.21422802877606</v>
      </c>
      <c r="Y5" s="33">
        <v>132.36186543196618</v>
      </c>
      <c r="Z5" s="33">
        <v>141.12173617353187</v>
      </c>
      <c r="AA5" s="33">
        <v>141.20189984929254</v>
      </c>
      <c r="AB5" s="33">
        <v>134.11161064742328</v>
      </c>
      <c r="AF5" s="33"/>
      <c r="AG5" s="33"/>
      <c r="AH5" s="33"/>
      <c r="AI5" s="33"/>
      <c r="AJ5" s="33"/>
      <c r="AK5" s="33"/>
    </row>
    <row r="6" spans="1:37" x14ac:dyDescent="0.2">
      <c r="A6" s="32">
        <v>2003</v>
      </c>
      <c r="B6" s="32">
        <v>1.1314</v>
      </c>
      <c r="D6" s="32">
        <v>2003</v>
      </c>
      <c r="E6" s="33">
        <v>126.25845239961953</v>
      </c>
      <c r="F6" s="33">
        <v>130.27241442374697</v>
      </c>
      <c r="G6" s="33">
        <v>132.70979719049996</v>
      </c>
      <c r="H6" s="33">
        <v>120.67720169837332</v>
      </c>
      <c r="I6" s="33">
        <v>128.28842955669586</v>
      </c>
      <c r="J6" s="33">
        <v>127.65959123059893</v>
      </c>
      <c r="K6" s="33"/>
      <c r="L6" s="33"/>
      <c r="M6" s="33">
        <v>2003</v>
      </c>
      <c r="N6" s="33">
        <v>111.89474701614104</v>
      </c>
      <c r="O6" s="33">
        <v>107.80986982651073</v>
      </c>
      <c r="P6" s="33">
        <v>104.81145986883114</v>
      </c>
      <c r="Q6" s="33">
        <v>129.77195706266627</v>
      </c>
      <c r="R6" s="33">
        <v>116.4252330932523</v>
      </c>
      <c r="S6" s="33">
        <v>112.80885346885961</v>
      </c>
      <c r="V6" s="32">
        <v>2003</v>
      </c>
      <c r="W6" s="33">
        <v>141.19898618591904</v>
      </c>
      <c r="X6" s="33">
        <v>140.38665389169077</v>
      </c>
      <c r="Y6" s="33">
        <v>139.05663593220922</v>
      </c>
      <c r="Z6" s="33">
        <v>156.44615961678932</v>
      </c>
      <c r="AA6" s="33">
        <v>149.2374034457261</v>
      </c>
      <c r="AB6" s="33">
        <v>143.922022489054</v>
      </c>
      <c r="AF6" s="33"/>
      <c r="AG6" s="33"/>
      <c r="AH6" s="33"/>
      <c r="AI6" s="33"/>
      <c r="AJ6" s="33"/>
      <c r="AK6" s="33"/>
    </row>
    <row r="7" spans="1:37" x14ac:dyDescent="0.2">
      <c r="A7" s="32">
        <v>2004</v>
      </c>
      <c r="B7" s="32">
        <v>1.1074999999999999</v>
      </c>
      <c r="D7" s="32">
        <v>2004</v>
      </c>
      <c r="E7" s="33">
        <v>133.42143530207142</v>
      </c>
      <c r="F7" s="33">
        <v>138.49720239011455</v>
      </c>
      <c r="G7" s="33">
        <v>142.66389459346919</v>
      </c>
      <c r="H7" s="33">
        <v>125.52077427206028</v>
      </c>
      <c r="I7" s="33">
        <v>135.74371920773888</v>
      </c>
      <c r="J7" s="33">
        <v>134.90021345793429</v>
      </c>
      <c r="K7" s="33"/>
      <c r="L7" s="33"/>
      <c r="M7" s="33">
        <v>2004</v>
      </c>
      <c r="N7" s="33">
        <v>113.332986146913</v>
      </c>
      <c r="O7" s="33">
        <v>106.14830411274454</v>
      </c>
      <c r="P7" s="33">
        <v>104.74535528109186</v>
      </c>
      <c r="Q7" s="33">
        <v>139.27871322998882</v>
      </c>
      <c r="R7" s="33">
        <v>119.04541789158587</v>
      </c>
      <c r="S7" s="33">
        <v>113.94067597659803</v>
      </c>
      <c r="V7" s="32">
        <v>2004</v>
      </c>
      <c r="W7" s="33">
        <v>151.11859620274254</v>
      </c>
      <c r="X7" s="33">
        <v>146.96139609206568</v>
      </c>
      <c r="Y7" s="33">
        <v>149.39307722830375</v>
      </c>
      <c r="Z7" s="33">
        <v>174.60589790816351</v>
      </c>
      <c r="AA7" s="33">
        <v>161.4470676000137</v>
      </c>
      <c r="AB7" s="33">
        <v>153.60388721712863</v>
      </c>
      <c r="AF7" s="33"/>
      <c r="AG7" s="33"/>
      <c r="AH7" s="33"/>
      <c r="AI7" s="33"/>
      <c r="AJ7" s="33"/>
      <c r="AK7" s="33"/>
    </row>
    <row r="8" spans="1:37" x14ac:dyDescent="0.2">
      <c r="A8" s="32">
        <v>2005</v>
      </c>
      <c r="B8" s="32">
        <v>1.0703</v>
      </c>
      <c r="D8" s="32">
        <v>2005</v>
      </c>
      <c r="E8" s="33">
        <v>141.04969912831911</v>
      </c>
      <c r="F8" s="33">
        <v>147.21467334931623</v>
      </c>
      <c r="G8" s="33">
        <v>153.43045339064915</v>
      </c>
      <c r="H8" s="33">
        <v>129.79561017728901</v>
      </c>
      <c r="I8" s="33">
        <v>144.0902611425247</v>
      </c>
      <c r="J8" s="33">
        <v>142.2803478258123</v>
      </c>
      <c r="K8" s="33"/>
      <c r="L8" s="33"/>
      <c r="M8" s="33">
        <v>2005</v>
      </c>
      <c r="N8" s="33">
        <v>118.08701025001203</v>
      </c>
      <c r="O8" s="33">
        <v>112.12170439321554</v>
      </c>
      <c r="P8" s="33">
        <v>102.26185338191269</v>
      </c>
      <c r="Q8" s="33">
        <v>186.17822932612145</v>
      </c>
      <c r="R8" s="33">
        <v>122.39528452380435</v>
      </c>
      <c r="S8" s="33">
        <v>127.66006767772345</v>
      </c>
      <c r="V8" s="32">
        <v>2005</v>
      </c>
      <c r="W8" s="33">
        <v>166.42857230263857</v>
      </c>
      <c r="X8" s="33">
        <v>164.95655451302616</v>
      </c>
      <c r="Y8" s="33">
        <v>156.880837530679</v>
      </c>
      <c r="Z8" s="33">
        <v>241.15597556342158</v>
      </c>
      <c r="AA8" s="33">
        <v>176.17217029460818</v>
      </c>
      <c r="AB8" s="33">
        <v>181.42324083491002</v>
      </c>
      <c r="AF8" s="33"/>
      <c r="AG8" s="33"/>
      <c r="AH8" s="33"/>
      <c r="AI8" s="33"/>
      <c r="AJ8" s="33"/>
      <c r="AK8" s="33"/>
    </row>
    <row r="9" spans="1:37" x14ac:dyDescent="0.2">
      <c r="A9" s="32">
        <v>2006</v>
      </c>
      <c r="B9" s="32">
        <v>1.1049</v>
      </c>
      <c r="D9" s="32">
        <v>2006</v>
      </c>
      <c r="E9" s="33">
        <v>148.29340516184334</v>
      </c>
      <c r="F9" s="33">
        <v>156.00369849908444</v>
      </c>
      <c r="G9" s="33">
        <v>165.41037990661772</v>
      </c>
      <c r="H9" s="33">
        <v>133.50572683727967</v>
      </c>
      <c r="I9" s="33">
        <v>153.43032155101815</v>
      </c>
      <c r="J9" s="33">
        <v>149.5620710630852</v>
      </c>
      <c r="K9" s="33"/>
      <c r="L9" s="33"/>
      <c r="M9" s="33">
        <v>2006</v>
      </c>
      <c r="N9" s="33">
        <v>128.64157999135401</v>
      </c>
      <c r="O9" s="33">
        <v>122.36787907616689</v>
      </c>
      <c r="P9" s="33">
        <v>110.59891459783853</v>
      </c>
      <c r="Q9" s="33">
        <v>221.36124159520233</v>
      </c>
      <c r="R9" s="33">
        <v>131.52992611697027</v>
      </c>
      <c r="S9" s="33">
        <v>142.01305504481786</v>
      </c>
      <c r="V9" s="32">
        <v>2006</v>
      </c>
      <c r="W9" s="33">
        <v>190.54711807216404</v>
      </c>
      <c r="X9" s="33">
        <v>190.69908056673276</v>
      </c>
      <c r="Y9" s="33">
        <v>182.82949282926842</v>
      </c>
      <c r="Z9" s="33">
        <v>294.80517374789417</v>
      </c>
      <c r="AA9" s="33">
        <v>201.51666867474813</v>
      </c>
      <c r="AB9" s="33">
        <v>212.05635548431965</v>
      </c>
      <c r="AF9" s="33"/>
      <c r="AG9" s="33"/>
      <c r="AH9" s="33"/>
      <c r="AI9" s="33"/>
      <c r="AJ9" s="33"/>
      <c r="AK9" s="33"/>
    </row>
    <row r="10" spans="1:37" x14ac:dyDescent="0.2">
      <c r="A10" s="32">
        <v>2007</v>
      </c>
      <c r="B10" s="32">
        <v>1.0674999999999999</v>
      </c>
      <c r="D10" s="32">
        <v>2007</v>
      </c>
      <c r="E10" s="33">
        <v>155.56737463711795</v>
      </c>
      <c r="F10" s="33">
        <v>164.44406020119951</v>
      </c>
      <c r="G10" s="33">
        <v>174.37171881259059</v>
      </c>
      <c r="H10" s="33">
        <v>137.19270109305407</v>
      </c>
      <c r="I10" s="33">
        <v>162.91714847799994</v>
      </c>
      <c r="J10" s="33">
        <v>156.7707385452193</v>
      </c>
      <c r="K10" s="33"/>
      <c r="L10" s="33"/>
      <c r="M10" s="33">
        <v>2007</v>
      </c>
      <c r="N10" s="33">
        <v>138.42989208458016</v>
      </c>
      <c r="O10" s="33">
        <v>128.73001760830704</v>
      </c>
      <c r="P10" s="33">
        <v>115.22956949324399</v>
      </c>
      <c r="Q10" s="33">
        <v>222.34736165426065</v>
      </c>
      <c r="R10" s="33">
        <v>139.97871146211605</v>
      </c>
      <c r="S10" s="33">
        <v>148.99113632924957</v>
      </c>
      <c r="V10" s="32">
        <v>2007</v>
      </c>
      <c r="W10" s="33">
        <v>215.04090209119133</v>
      </c>
      <c r="X10" s="33">
        <v>211.42093847872343</v>
      </c>
      <c r="Y10" s="33">
        <v>200.76800963065421</v>
      </c>
      <c r="Z10" s="33">
        <v>304.29318345979641</v>
      </c>
      <c r="AA10" s="33">
        <v>227.65094225017202</v>
      </c>
      <c r="AB10" s="33">
        <v>233.15543271412076</v>
      </c>
      <c r="AF10" s="33"/>
      <c r="AG10" s="33"/>
      <c r="AH10" s="33"/>
      <c r="AI10" s="33"/>
      <c r="AJ10" s="33"/>
      <c r="AK10" s="33"/>
    </row>
    <row r="11" spans="1:37" x14ac:dyDescent="0.2">
      <c r="A11" s="32">
        <v>2008</v>
      </c>
      <c r="B11" s="32">
        <v>1.3237999999999999</v>
      </c>
      <c r="D11" s="32">
        <v>2008</v>
      </c>
      <c r="E11" s="33">
        <v>164.75191686831877</v>
      </c>
      <c r="F11" s="33">
        <v>173.39320462378492</v>
      </c>
      <c r="G11" s="33">
        <v>186.30399296810808</v>
      </c>
      <c r="H11" s="33">
        <v>140.97389656641994</v>
      </c>
      <c r="I11" s="33">
        <v>172.18882856474232</v>
      </c>
      <c r="J11" s="33">
        <v>164.93620517064247</v>
      </c>
      <c r="K11" s="33"/>
      <c r="L11" s="33"/>
      <c r="M11" s="33">
        <v>2008</v>
      </c>
      <c r="N11" s="33">
        <v>140.5289875961939</v>
      </c>
      <c r="O11" s="33">
        <v>126.48227564385014</v>
      </c>
      <c r="P11" s="33">
        <v>112.500702828505</v>
      </c>
      <c r="Q11" s="33">
        <v>201.69738407428918</v>
      </c>
      <c r="R11" s="33">
        <v>143.72351993624861</v>
      </c>
      <c r="S11" s="33">
        <v>145.99477558653203</v>
      </c>
      <c r="V11" s="32">
        <v>2008</v>
      </c>
      <c r="W11" s="33">
        <v>231.17344259879417</v>
      </c>
      <c r="X11" s="33">
        <v>219.05109900632672</v>
      </c>
      <c r="Y11" s="33">
        <v>209.45425764412539</v>
      </c>
      <c r="Z11" s="33">
        <v>283.70336777689937</v>
      </c>
      <c r="AA11" s="33">
        <v>247.01354272722389</v>
      </c>
      <c r="AB11" s="33">
        <v>240.38686503746561</v>
      </c>
      <c r="AF11" s="33"/>
      <c r="AG11" s="33"/>
      <c r="AH11" s="33"/>
      <c r="AI11" s="33"/>
      <c r="AJ11" s="33"/>
      <c r="AK11" s="33"/>
    </row>
    <row r="12" spans="1:37" x14ac:dyDescent="0.2">
      <c r="A12" s="32">
        <v>2009</v>
      </c>
      <c r="B12" s="32">
        <v>1.1183000000000001</v>
      </c>
      <c r="D12" s="32">
        <v>2009</v>
      </c>
      <c r="E12" s="33">
        <v>173.74913437483949</v>
      </c>
      <c r="F12" s="33">
        <v>183.09675651618443</v>
      </c>
      <c r="G12" s="33">
        <v>198.78663995296074</v>
      </c>
      <c r="H12" s="33">
        <v>145.52518242750821</v>
      </c>
      <c r="I12" s="33">
        <v>182.77975015657108</v>
      </c>
      <c r="J12" s="33">
        <v>173.72709048917099</v>
      </c>
      <c r="K12" s="33"/>
      <c r="L12" s="33"/>
      <c r="M12" s="33">
        <v>2009</v>
      </c>
      <c r="N12" s="33">
        <v>142.24084145859695</v>
      </c>
      <c r="O12" s="33">
        <v>124.47816398627334</v>
      </c>
      <c r="P12" s="33">
        <v>107.72835551409811</v>
      </c>
      <c r="Q12" s="33">
        <v>190.87418142643239</v>
      </c>
      <c r="R12" s="33">
        <v>139.71591893399426</v>
      </c>
      <c r="S12" s="33">
        <v>143.84035988215669</v>
      </c>
      <c r="V12" s="32">
        <v>2009</v>
      </c>
      <c r="W12" s="33">
        <v>246.7546019819857</v>
      </c>
      <c r="X12" s="33">
        <v>227.6611653140892</v>
      </c>
      <c r="Y12" s="33">
        <v>214.05760142777646</v>
      </c>
      <c r="Z12" s="33">
        <v>277.18794971388218</v>
      </c>
      <c r="AA12" s="33">
        <v>254.93116661767664</v>
      </c>
      <c r="AB12" s="33">
        <v>249.47877704691263</v>
      </c>
      <c r="AF12" s="33"/>
      <c r="AG12" s="33"/>
      <c r="AH12" s="33"/>
      <c r="AI12" s="33"/>
      <c r="AJ12" s="33"/>
      <c r="AK12" s="33"/>
    </row>
    <row r="13" spans="1:37" x14ac:dyDescent="0.2">
      <c r="A13" s="32">
        <v>2010</v>
      </c>
      <c r="B13" s="32">
        <v>1.0488999999999999</v>
      </c>
      <c r="D13" s="32">
        <v>2010</v>
      </c>
      <c r="E13" s="33">
        <v>181.54513640984447</v>
      </c>
      <c r="F13" s="33">
        <v>192.99366718647809</v>
      </c>
      <c r="G13" s="33">
        <v>212.30206408870654</v>
      </c>
      <c r="H13" s="33">
        <v>150.29817557083857</v>
      </c>
      <c r="I13" s="33">
        <v>194.27352574161677</v>
      </c>
      <c r="J13" s="33">
        <v>182.37175051191215</v>
      </c>
      <c r="K13" s="33"/>
      <c r="L13" s="33"/>
      <c r="M13" s="33">
        <v>2010</v>
      </c>
      <c r="N13" s="33">
        <v>142.3495134614713</v>
      </c>
      <c r="O13" s="33">
        <v>125.39072585427311</v>
      </c>
      <c r="P13" s="33">
        <v>105.84694442205769</v>
      </c>
      <c r="Q13" s="33">
        <v>189.51485185598591</v>
      </c>
      <c r="R13" s="33">
        <v>138.59028366151065</v>
      </c>
      <c r="S13" s="33">
        <v>144.309941121028</v>
      </c>
      <c r="V13" s="32">
        <v>2010</v>
      </c>
      <c r="W13" s="33">
        <v>258.02255217965228</v>
      </c>
      <c r="X13" s="33">
        <v>241.71839992592257</v>
      </c>
      <c r="Y13" s="33">
        <v>224.64037377900414</v>
      </c>
      <c r="Z13" s="33">
        <v>284.24593103985683</v>
      </c>
      <c r="AA13" s="33">
        <v>268.79004061474677</v>
      </c>
      <c r="AB13" s="33">
        <v>262.74433700670585</v>
      </c>
      <c r="AF13" s="33"/>
      <c r="AG13" s="33"/>
      <c r="AH13" s="33"/>
      <c r="AI13" s="33"/>
      <c r="AJ13" s="33"/>
      <c r="AK13" s="33"/>
    </row>
    <row r="14" spans="1:37" x14ac:dyDescent="0.2">
      <c r="A14" s="32">
        <v>2011</v>
      </c>
      <c r="B14" s="32">
        <v>1.0429999999999999</v>
      </c>
      <c r="D14" s="32">
        <v>2011</v>
      </c>
      <c r="E14" s="33">
        <v>190.17446691527269</v>
      </c>
      <c r="F14" s="33">
        <v>202.76117317961933</v>
      </c>
      <c r="G14" s="33">
        <v>228.06610802327887</v>
      </c>
      <c r="H14" s="33">
        <v>155.41910494925307</v>
      </c>
      <c r="I14" s="33">
        <v>206.33089841589191</v>
      </c>
      <c r="J14" s="33">
        <v>191.2440449884414</v>
      </c>
      <c r="K14" s="33"/>
      <c r="L14" s="33"/>
      <c r="M14" s="33">
        <v>2011</v>
      </c>
      <c r="N14" s="33">
        <v>144.5079591340876</v>
      </c>
      <c r="O14" s="33">
        <v>124.73029290119865</v>
      </c>
      <c r="P14" s="33">
        <v>103.47480855061495</v>
      </c>
      <c r="Q14" s="33">
        <v>186.33528538045726</v>
      </c>
      <c r="R14" s="33">
        <v>140.85942237590058</v>
      </c>
      <c r="S14" s="33">
        <v>144.161258588691</v>
      </c>
      <c r="V14" s="32">
        <v>2011</v>
      </c>
      <c r="W14" s="33">
        <v>274.36951936848368</v>
      </c>
      <c r="X14" s="33">
        <v>252.61982724706166</v>
      </c>
      <c r="Y14" s="33">
        <v>235.94418753141412</v>
      </c>
      <c r="Z14" s="33">
        <v>289.01293427554691</v>
      </c>
      <c r="AA14" s="33">
        <v>290.12266970415237</v>
      </c>
      <c r="AB14" s="33">
        <v>275.24397844886067</v>
      </c>
      <c r="AF14" s="33"/>
      <c r="AG14" s="33"/>
      <c r="AH14" s="33"/>
      <c r="AI14" s="33"/>
      <c r="AJ14" s="33"/>
      <c r="AK14" s="33"/>
    </row>
    <row r="15" spans="1:37" x14ac:dyDescent="0.2">
      <c r="A15" s="32">
        <v>2012</v>
      </c>
      <c r="B15" s="32">
        <v>0.98350000000000004</v>
      </c>
      <c r="D15" s="32">
        <v>2012</v>
      </c>
      <c r="E15" s="33">
        <v>198.73887894556853</v>
      </c>
      <c r="F15" s="33">
        <v>212.83590952421631</v>
      </c>
      <c r="G15" s="33">
        <v>243.97016122661742</v>
      </c>
      <c r="H15" s="33">
        <v>160.99254284610674</v>
      </c>
      <c r="I15" s="33">
        <v>218.8774883198553</v>
      </c>
      <c r="J15" s="33">
        <v>200.36049561780445</v>
      </c>
      <c r="K15" s="33"/>
      <c r="L15" s="33"/>
      <c r="M15" s="33">
        <v>2012</v>
      </c>
      <c r="N15" s="33">
        <v>144.86891111441273</v>
      </c>
      <c r="O15" s="33">
        <v>122.43213725449407</v>
      </c>
      <c r="P15" s="33">
        <v>97.537020484227313</v>
      </c>
      <c r="Q15" s="33">
        <v>191.87527565068925</v>
      </c>
      <c r="R15" s="33">
        <v>139.4047812069669</v>
      </c>
      <c r="S15" s="33">
        <v>142.84744495854295</v>
      </c>
      <c r="V15" s="32">
        <v>2012</v>
      </c>
      <c r="W15" s="33">
        <v>287.43919373445721</v>
      </c>
      <c r="X15" s="33">
        <v>260.3056591811399</v>
      </c>
      <c r="Y15" s="33">
        <v>237.99303247826188</v>
      </c>
      <c r="Z15" s="33">
        <v>308.25154266629357</v>
      </c>
      <c r="AA15" s="33">
        <v>304.60176375654362</v>
      </c>
      <c r="AB15" s="33">
        <v>285.74676570291018</v>
      </c>
      <c r="AF15" s="33"/>
      <c r="AG15" s="33"/>
      <c r="AH15" s="33"/>
      <c r="AI15" s="33"/>
      <c r="AJ15" s="33"/>
      <c r="AK15" s="33"/>
    </row>
    <row r="17" spans="1:28" x14ac:dyDescent="0.2">
      <c r="A17" s="32" t="s">
        <v>126</v>
      </c>
      <c r="D17" s="32">
        <v>2000</v>
      </c>
      <c r="E17" s="34">
        <f>(E3-E2)/E2</f>
        <v>6.1303000000000052E-2</v>
      </c>
      <c r="F17" s="34">
        <f t="shared" ref="F17:J17" si="0">(F3-F2)/F2</f>
        <v>7.0209799999999947E-2</v>
      </c>
      <c r="G17" s="34">
        <f t="shared" si="0"/>
        <v>7.5566800000000003E-2</v>
      </c>
      <c r="H17" s="34">
        <f t="shared" si="0"/>
        <v>5.0402899999999987E-2</v>
      </c>
      <c r="I17" s="34">
        <f t="shared" si="0"/>
        <v>6.573099999999997E-2</v>
      </c>
      <c r="J17" s="34">
        <f t="shared" si="0"/>
        <v>6.4961700000000067E-2</v>
      </c>
      <c r="M17" s="32">
        <v>2000</v>
      </c>
      <c r="N17" s="34">
        <f t="shared" ref="N17:AB29" si="1">(N3-N2)/N2</f>
        <v>3.2521999999999877E-2</v>
      </c>
      <c r="O17" s="34">
        <f t="shared" si="1"/>
        <v>4.049970000000002E-2</v>
      </c>
      <c r="P17" s="34">
        <f t="shared" si="1"/>
        <v>2.715270000000004E-2</v>
      </c>
      <c r="Q17" s="34">
        <f t="shared" si="1"/>
        <v>2.5880700000000159E-2</v>
      </c>
      <c r="R17" s="34">
        <f t="shared" si="1"/>
        <v>2.2567800000000061E-2</v>
      </c>
      <c r="S17" s="34">
        <f t="shared" si="1"/>
        <v>3.5359600000000026E-2</v>
      </c>
      <c r="V17" s="32">
        <v>2000</v>
      </c>
      <c r="W17" s="34">
        <f t="shared" si="1"/>
        <v>9.5645500000000105E-2</v>
      </c>
      <c r="X17" s="34">
        <f t="shared" si="1"/>
        <v>0.11330409999999987</v>
      </c>
      <c r="Y17" s="34">
        <f t="shared" si="1"/>
        <v>0.10459250000000012</v>
      </c>
      <c r="Z17" s="34">
        <f t="shared" si="1"/>
        <v>7.7475600000000075E-2</v>
      </c>
      <c r="AA17" s="34">
        <f t="shared" si="1"/>
        <v>8.9653699999999933E-2</v>
      </c>
      <c r="AB17" s="34">
        <f t="shared" si="1"/>
        <v>0.10241820000000004</v>
      </c>
    </row>
    <row r="18" spans="1:28" x14ac:dyDescent="0.2">
      <c r="A18" s="32">
        <v>0.4</v>
      </c>
      <c r="D18" s="32">
        <v>2001</v>
      </c>
      <c r="E18" s="34">
        <f t="shared" ref="E18:J29" si="2">(E4-E3)/E3</f>
        <v>6.0516100000000052E-2</v>
      </c>
      <c r="F18" s="34">
        <f t="shared" si="2"/>
        <v>7.1188500000000057E-2</v>
      </c>
      <c r="G18" s="34">
        <f t="shared" si="2"/>
        <v>7.8709499999999932E-2</v>
      </c>
      <c r="H18" s="34">
        <f t="shared" si="2"/>
        <v>5.1401500000000051E-2</v>
      </c>
      <c r="I18" s="34">
        <f t="shared" si="2"/>
        <v>6.8765399999999963E-2</v>
      </c>
      <c r="J18" s="34">
        <f t="shared" si="2"/>
        <v>6.5877200000000136E-2</v>
      </c>
      <c r="M18" s="32">
        <v>2001</v>
      </c>
      <c r="N18" s="34">
        <f t="shared" si="1"/>
        <v>2.8573699999999976E-2</v>
      </c>
      <c r="O18" s="34">
        <f t="shared" si="1"/>
        <v>3.4309899999999983E-2</v>
      </c>
      <c r="P18" s="34">
        <f t="shared" si="1"/>
        <v>2.854709999999986E-2</v>
      </c>
      <c r="Q18" s="34">
        <f t="shared" si="1"/>
        <v>9.2067199999999946E-2</v>
      </c>
      <c r="R18" s="34">
        <f t="shared" si="1"/>
        <v>6.5536400000000106E-2</v>
      </c>
      <c r="S18" s="34">
        <f t="shared" si="1"/>
        <v>4.5427000000000203E-2</v>
      </c>
      <c r="U18" s="34"/>
      <c r="V18" s="32">
        <v>2001</v>
      </c>
      <c r="W18" s="34">
        <f t="shared" si="1"/>
        <v>9.0669000000000138E-2</v>
      </c>
      <c r="X18" s="34">
        <f t="shared" si="1"/>
        <v>0.10772749999999999</v>
      </c>
      <c r="Y18" s="34">
        <f t="shared" si="1"/>
        <v>0.10930719999999984</v>
      </c>
      <c r="Z18" s="34">
        <f t="shared" si="1"/>
        <v>0.14778089999999977</v>
      </c>
      <c r="AA18" s="34">
        <f t="shared" si="1"/>
        <v>0.13840989999999997</v>
      </c>
      <c r="AB18" s="34">
        <f t="shared" si="1"/>
        <v>0.11403479999999991</v>
      </c>
    </row>
    <row r="19" spans="1:28" x14ac:dyDescent="0.2">
      <c r="D19" s="32">
        <v>2002</v>
      </c>
      <c r="E19" s="34">
        <f t="shared" si="2"/>
        <v>6.1835599999999956E-2</v>
      </c>
      <c r="F19" s="34">
        <f t="shared" si="2"/>
        <v>6.7171399999999964E-2</v>
      </c>
      <c r="G19" s="34">
        <f t="shared" si="2"/>
        <v>6.3620699999999947E-2</v>
      </c>
      <c r="H19" s="34">
        <f t="shared" si="2"/>
        <v>4.7969999999999971E-2</v>
      </c>
      <c r="I19" s="34">
        <f t="shared" si="2"/>
        <v>6.6653499999999963E-2</v>
      </c>
      <c r="J19" s="34">
        <f t="shared" si="2"/>
        <v>6.2188099999999968E-2</v>
      </c>
      <c r="M19" s="32">
        <v>2002</v>
      </c>
      <c r="N19" s="34">
        <f t="shared" si="1"/>
        <v>3.791159999999992E-2</v>
      </c>
      <c r="O19" s="34">
        <f t="shared" si="1"/>
        <v>4.6346999999998615E-3</v>
      </c>
      <c r="P19" s="34">
        <f t="shared" si="1"/>
        <v>1.5679700000000001E-2</v>
      </c>
      <c r="Q19" s="34">
        <f t="shared" si="1"/>
        <v>8.9238100000000001E-2</v>
      </c>
      <c r="R19" s="34">
        <f t="shared" si="1"/>
        <v>6.7534399999999897E-2</v>
      </c>
      <c r="S19" s="34">
        <f t="shared" si="1"/>
        <v>2.82065000000001E-2</v>
      </c>
      <c r="V19" s="32">
        <v>2002</v>
      </c>
      <c r="W19" s="34">
        <f t="shared" si="1"/>
        <v>0.10188730000000007</v>
      </c>
      <c r="X19" s="34">
        <f t="shared" si="1"/>
        <v>7.2090500000000113E-2</v>
      </c>
      <c r="Y19" s="34">
        <f t="shared" si="1"/>
        <v>8.0211900000000155E-2</v>
      </c>
      <c r="Z19" s="34">
        <f t="shared" si="1"/>
        <v>0.14110990000000007</v>
      </c>
      <c r="AA19" s="34">
        <f t="shared" si="1"/>
        <v>0.13829120000000006</v>
      </c>
      <c r="AB19" s="34">
        <f t="shared" si="1"/>
        <v>9.1996500000000037E-2</v>
      </c>
    </row>
    <row r="20" spans="1:28" x14ac:dyDescent="0.2">
      <c r="D20" s="32">
        <v>2003</v>
      </c>
      <c r="E20" s="34">
        <f t="shared" si="2"/>
        <v>5.6444100000000039E-2</v>
      </c>
      <c r="F20" s="34">
        <f t="shared" si="2"/>
        <v>6.4837799999999959E-2</v>
      </c>
      <c r="G20" s="34">
        <f t="shared" si="2"/>
        <v>7.5410600000000091E-2</v>
      </c>
      <c r="H20" s="34">
        <f t="shared" si="2"/>
        <v>4.2682000000000192E-2</v>
      </c>
      <c r="I20" s="34">
        <f t="shared" si="2"/>
        <v>5.5927599999999876E-2</v>
      </c>
      <c r="J20" s="34">
        <f t="shared" si="2"/>
        <v>5.8792500000000081E-2</v>
      </c>
      <c r="M20" s="32">
        <v>2003</v>
      </c>
      <c r="N20" s="34">
        <f t="shared" si="1"/>
        <v>1.5113499999999986E-2</v>
      </c>
      <c r="O20" s="34">
        <f t="shared" si="1"/>
        <v>-2.856399999999878E-3</v>
      </c>
      <c r="P20" s="34">
        <f t="shared" si="1"/>
        <v>-2.3228900000000077E-2</v>
      </c>
      <c r="Q20" s="34">
        <f t="shared" si="1"/>
        <v>6.3437100000000038E-2</v>
      </c>
      <c r="R20" s="34">
        <f t="shared" si="1"/>
        <v>9.3259999999995957E-4</v>
      </c>
      <c r="S20" s="34">
        <f t="shared" si="1"/>
        <v>1.3626399999999917E-2</v>
      </c>
      <c r="V20" s="32">
        <v>2003</v>
      </c>
      <c r="W20" s="34">
        <f t="shared" si="1"/>
        <v>7.2337199999999893E-2</v>
      </c>
      <c r="X20" s="34">
        <f t="shared" si="1"/>
        <v>6.1812000000000013E-2</v>
      </c>
      <c r="Y20" s="34">
        <f t="shared" si="1"/>
        <v>5.0579299999999931E-2</v>
      </c>
      <c r="Z20" s="34">
        <f t="shared" si="1"/>
        <v>0.10859010000000001</v>
      </c>
      <c r="AA20" s="34">
        <f t="shared" si="1"/>
        <v>5.6907900000000011E-2</v>
      </c>
      <c r="AB20" s="34">
        <f t="shared" si="1"/>
        <v>7.3151099999999997E-2</v>
      </c>
    </row>
    <row r="21" spans="1:28" x14ac:dyDescent="0.2">
      <c r="D21" s="32">
        <v>2004</v>
      </c>
      <c r="E21" s="34">
        <f t="shared" si="2"/>
        <v>5.6732699999999935E-2</v>
      </c>
      <c r="F21" s="34">
        <f t="shared" si="2"/>
        <v>6.313529999999995E-2</v>
      </c>
      <c r="G21" s="34">
        <f t="shared" si="2"/>
        <v>7.5006500000000031E-2</v>
      </c>
      <c r="H21" s="34">
        <f t="shared" si="2"/>
        <v>4.013660000000021E-2</v>
      </c>
      <c r="I21" s="34">
        <f t="shared" si="2"/>
        <v>5.8113499999999783E-2</v>
      </c>
      <c r="J21" s="34">
        <f t="shared" si="2"/>
        <v>5.6718199999999955E-2</v>
      </c>
      <c r="M21" s="32">
        <v>2004</v>
      </c>
      <c r="N21" s="34">
        <f t="shared" si="1"/>
        <v>1.2853499999999934E-2</v>
      </c>
      <c r="O21" s="34">
        <f t="shared" si="1"/>
        <v>-1.5412000000000099E-2</v>
      </c>
      <c r="P21" s="34">
        <f t="shared" si="1"/>
        <v>-6.3070000000003241E-4</v>
      </c>
      <c r="Q21" s="34">
        <f t="shared" si="1"/>
        <v>7.3257399999999862E-2</v>
      </c>
      <c r="R21" s="34">
        <f t="shared" si="1"/>
        <v>2.2505299999999975E-2</v>
      </c>
      <c r="S21" s="34">
        <f t="shared" si="1"/>
        <v>1.003310000000004E-2</v>
      </c>
      <c r="V21" s="32">
        <v>2004</v>
      </c>
      <c r="W21" s="34">
        <f t="shared" si="1"/>
        <v>7.0252699999999876E-2</v>
      </c>
      <c r="X21" s="34">
        <f t="shared" si="1"/>
        <v>4.6833099999999787E-2</v>
      </c>
      <c r="Y21" s="34">
        <f t="shared" si="1"/>
        <v>7.4332599999999999E-2</v>
      </c>
      <c r="Z21" s="34">
        <f t="shared" si="1"/>
        <v>0.11607659999999993</v>
      </c>
      <c r="AA21" s="34">
        <f t="shared" si="1"/>
        <v>8.1813699999999948E-2</v>
      </c>
      <c r="AB21" s="34">
        <f t="shared" si="1"/>
        <v>6.727159999999989E-2</v>
      </c>
    </row>
    <row r="22" spans="1:28" x14ac:dyDescent="0.2">
      <c r="D22" s="32">
        <v>2005</v>
      </c>
      <c r="E22" s="34">
        <f t="shared" si="2"/>
        <v>5.7174199999999981E-2</v>
      </c>
      <c r="F22" s="34">
        <f t="shared" si="2"/>
        <v>6.2943299999999855E-2</v>
      </c>
      <c r="G22" s="34">
        <f t="shared" si="2"/>
        <v>7.5468000000000146E-2</v>
      </c>
      <c r="H22" s="34">
        <f t="shared" si="2"/>
        <v>3.4056800000000192E-2</v>
      </c>
      <c r="I22" s="34">
        <f t="shared" si="2"/>
        <v>6.1487499999999813E-2</v>
      </c>
      <c r="J22" s="34">
        <f t="shared" si="2"/>
        <v>5.4708099999999996E-2</v>
      </c>
      <c r="M22" s="32">
        <v>2005</v>
      </c>
      <c r="N22" s="34">
        <f t="shared" si="1"/>
        <v>4.1947400000000079E-2</v>
      </c>
      <c r="O22" s="34">
        <f t="shared" si="1"/>
        <v>5.6274100000000001E-2</v>
      </c>
      <c r="P22" s="34">
        <f t="shared" si="1"/>
        <v>-2.3709900000000138E-2</v>
      </c>
      <c r="Q22" s="34">
        <f t="shared" si="1"/>
        <v>0.33673139999999979</v>
      </c>
      <c r="R22" s="34">
        <f t="shared" si="1"/>
        <v>2.8139399999999894E-2</v>
      </c>
      <c r="S22" s="34">
        <f t="shared" si="1"/>
        <v>0.12040820000000005</v>
      </c>
      <c r="V22" s="32">
        <v>2005</v>
      </c>
      <c r="W22" s="34">
        <f t="shared" si="1"/>
        <v>0.1013109999999999</v>
      </c>
      <c r="X22" s="34">
        <f t="shared" si="1"/>
        <v>0.12244820000000001</v>
      </c>
      <c r="Y22" s="34">
        <f t="shared" si="1"/>
        <v>5.0121199999999942E-2</v>
      </c>
      <c r="Z22" s="34">
        <f t="shared" si="1"/>
        <v>0.38114450000000022</v>
      </c>
      <c r="AA22" s="34">
        <f t="shared" si="1"/>
        <v>9.1207000000000205E-2</v>
      </c>
      <c r="AB22" s="34">
        <f t="shared" si="1"/>
        <v>0.18111100000000002</v>
      </c>
    </row>
    <row r="23" spans="1:28" x14ac:dyDescent="0.2">
      <c r="D23" s="32">
        <v>2006</v>
      </c>
      <c r="E23" s="34">
        <f t="shared" si="2"/>
        <v>5.1355700000000115E-2</v>
      </c>
      <c r="F23" s="34">
        <f t="shared" si="2"/>
        <v>5.9702099999999966E-2</v>
      </c>
      <c r="G23" s="34">
        <f t="shared" si="2"/>
        <v>7.8080499999999942E-2</v>
      </c>
      <c r="H23" s="34">
        <f t="shared" si="2"/>
        <v>2.8584299999999833E-2</v>
      </c>
      <c r="I23" s="34">
        <f t="shared" si="2"/>
        <v>6.4820899999999848E-2</v>
      </c>
      <c r="J23" s="34">
        <f t="shared" si="2"/>
        <v>5.1178699999999994E-2</v>
      </c>
      <c r="M23" s="32">
        <v>2006</v>
      </c>
      <c r="N23" s="34">
        <f t="shared" si="1"/>
        <v>8.9379600000000031E-2</v>
      </c>
      <c r="O23" s="34">
        <f t="shared" si="1"/>
        <v>9.1384399999999852E-2</v>
      </c>
      <c r="P23" s="34">
        <f t="shared" si="1"/>
        <v>8.1526600000000005E-2</v>
      </c>
      <c r="Q23" s="34">
        <f t="shared" si="1"/>
        <v>0.18897490000000003</v>
      </c>
      <c r="R23" s="34">
        <f t="shared" si="1"/>
        <v>7.4632299999999999E-2</v>
      </c>
      <c r="S23" s="34">
        <f t="shared" si="1"/>
        <v>0.11243129999999989</v>
      </c>
      <c r="V23" s="32">
        <v>2006</v>
      </c>
      <c r="W23" s="34">
        <f t="shared" si="1"/>
        <v>0.1449183</v>
      </c>
      <c r="X23" s="34">
        <f t="shared" si="1"/>
        <v>0.1560563999999999</v>
      </c>
      <c r="Y23" s="34">
        <f t="shared" si="1"/>
        <v>0.16540359999999998</v>
      </c>
      <c r="Z23" s="34">
        <f t="shared" si="1"/>
        <v>0.22246679999999999</v>
      </c>
      <c r="AA23" s="34">
        <f t="shared" si="1"/>
        <v>0.14386210000000002</v>
      </c>
      <c r="AB23" s="34">
        <f t="shared" si="1"/>
        <v>0.16884889999999997</v>
      </c>
    </row>
    <row r="24" spans="1:28" x14ac:dyDescent="0.2">
      <c r="D24" s="32">
        <v>2007</v>
      </c>
      <c r="E24" s="34">
        <f t="shared" si="2"/>
        <v>4.905120000000001E-2</v>
      </c>
      <c r="F24" s="34">
        <f t="shared" si="2"/>
        <v>5.4103600000000029E-2</v>
      </c>
      <c r="G24" s="34">
        <f t="shared" si="2"/>
        <v>5.4176399999999889E-2</v>
      </c>
      <c r="H24" s="34">
        <f t="shared" si="2"/>
        <v>2.761659999999988E-2</v>
      </c>
      <c r="I24" s="34">
        <f t="shared" si="2"/>
        <v>6.1831500000000081E-2</v>
      </c>
      <c r="J24" s="34">
        <f t="shared" si="2"/>
        <v>4.8198499999999943E-2</v>
      </c>
      <c r="M24" s="32">
        <v>2007</v>
      </c>
      <c r="N24" s="34">
        <f t="shared" si="1"/>
        <v>7.6089800000000193E-2</v>
      </c>
      <c r="O24" s="34">
        <f t="shared" si="1"/>
        <v>5.199189999999991E-2</v>
      </c>
      <c r="P24" s="34">
        <f t="shared" si="1"/>
        <v>4.1868900000000132E-2</v>
      </c>
      <c r="Q24" s="34">
        <f t="shared" si="1"/>
        <v>4.4548000000000677E-3</v>
      </c>
      <c r="R24" s="34">
        <f t="shared" si="1"/>
        <v>6.4234700000000228E-2</v>
      </c>
      <c r="S24" s="34">
        <f t="shared" si="1"/>
        <v>4.913689999999999E-2</v>
      </c>
      <c r="V24" s="32">
        <v>2007</v>
      </c>
      <c r="W24" s="34">
        <f t="shared" si="1"/>
        <v>0.12854449999999998</v>
      </c>
      <c r="X24" s="34">
        <f t="shared" si="1"/>
        <v>0.10866260000000007</v>
      </c>
      <c r="Y24" s="34">
        <f t="shared" si="1"/>
        <v>9.8116100000000026E-2</v>
      </c>
      <c r="Z24" s="34">
        <f t="shared" si="1"/>
        <v>3.2184000000000039E-2</v>
      </c>
      <c r="AA24" s="34">
        <f t="shared" si="1"/>
        <v>0.12968790000000011</v>
      </c>
      <c r="AB24" s="34">
        <f t="shared" si="1"/>
        <v>9.9497500000000072E-2</v>
      </c>
    </row>
    <row r="25" spans="1:28" x14ac:dyDescent="0.2">
      <c r="D25" s="32">
        <v>2008</v>
      </c>
      <c r="E25" s="34">
        <f t="shared" si="2"/>
        <v>5.9039000000000098E-2</v>
      </c>
      <c r="F25" s="34">
        <f t="shared" si="2"/>
        <v>5.4420600000000131E-2</v>
      </c>
      <c r="G25" s="34">
        <f t="shared" si="2"/>
        <v>6.8430100000000202E-2</v>
      </c>
      <c r="H25" s="34">
        <f t="shared" si="2"/>
        <v>2.7561199999999911E-2</v>
      </c>
      <c r="I25" s="34">
        <f t="shared" si="2"/>
        <v>5.6910400000000062E-2</v>
      </c>
      <c r="J25" s="34">
        <f t="shared" si="2"/>
        <v>5.208539999999999E-2</v>
      </c>
      <c r="M25" s="32">
        <v>2008</v>
      </c>
      <c r="N25" s="34">
        <f t="shared" si="1"/>
        <v>1.5163600000000001E-2</v>
      </c>
      <c r="O25" s="34">
        <f t="shared" si="1"/>
        <v>-1.7460900000000033E-2</v>
      </c>
      <c r="P25" s="34">
        <f t="shared" si="1"/>
        <v>-2.3681999999999856E-2</v>
      </c>
      <c r="Q25" s="34">
        <f t="shared" si="1"/>
        <v>-9.2872599999999944E-2</v>
      </c>
      <c r="R25" s="34">
        <f t="shared" si="1"/>
        <v>2.6752700000000018E-2</v>
      </c>
      <c r="S25" s="34">
        <f t="shared" si="1"/>
        <v>-2.0111000000000025E-2</v>
      </c>
      <c r="V25" s="32">
        <v>2008</v>
      </c>
      <c r="W25" s="34">
        <f t="shared" si="1"/>
        <v>7.5020799999999971E-2</v>
      </c>
      <c r="X25" s="34">
        <f t="shared" si="1"/>
        <v>3.6089900000000064E-2</v>
      </c>
      <c r="Y25" s="34">
        <f t="shared" si="1"/>
        <v>4.3265099999999841E-2</v>
      </c>
      <c r="Z25" s="34">
        <f t="shared" si="1"/>
        <v>-6.7664399999999972E-2</v>
      </c>
      <c r="AA25" s="34">
        <f t="shared" si="1"/>
        <v>8.5053899999999849E-2</v>
      </c>
      <c r="AB25" s="34">
        <f t="shared" si="1"/>
        <v>3.1015500000000151E-2</v>
      </c>
    </row>
    <row r="26" spans="1:28" x14ac:dyDescent="0.2">
      <c r="D26" s="32">
        <v>2009</v>
      </c>
      <c r="E26" s="34">
        <f t="shared" si="2"/>
        <v>5.4610700000000102E-2</v>
      </c>
      <c r="F26" s="34">
        <f t="shared" si="2"/>
        <v>5.596270000000008E-2</v>
      </c>
      <c r="G26" s="34">
        <f t="shared" si="2"/>
        <v>6.7001499999999839E-2</v>
      </c>
      <c r="H26" s="34">
        <f t="shared" si="2"/>
        <v>3.2284600000000239E-2</v>
      </c>
      <c r="I26" s="34">
        <f t="shared" si="2"/>
        <v>6.1507600000000086E-2</v>
      </c>
      <c r="J26" s="34">
        <f t="shared" si="2"/>
        <v>5.3298700000000011E-2</v>
      </c>
      <c r="M26" s="32">
        <v>2009</v>
      </c>
      <c r="N26" s="34">
        <f t="shared" si="1"/>
        <v>1.2181500000000074E-2</v>
      </c>
      <c r="O26" s="34">
        <f t="shared" si="1"/>
        <v>-1.5844999999999956E-2</v>
      </c>
      <c r="P26" s="34">
        <f t="shared" si="1"/>
        <v>-4.2420600000000065E-2</v>
      </c>
      <c r="Q26" s="34">
        <f t="shared" si="1"/>
        <v>-5.3660599999999933E-2</v>
      </c>
      <c r="R26" s="34">
        <f t="shared" si="1"/>
        <v>-2.7884099999999981E-2</v>
      </c>
      <c r="S26" s="34">
        <f t="shared" si="1"/>
        <v>-1.475680000000002E-2</v>
      </c>
      <c r="V26" s="32">
        <v>2009</v>
      </c>
      <c r="W26" s="34">
        <f t="shared" si="1"/>
        <v>6.7400300000000121E-2</v>
      </c>
      <c r="X26" s="34">
        <f t="shared" si="1"/>
        <v>3.9306200000000006E-2</v>
      </c>
      <c r="Y26" s="34">
        <f t="shared" si="1"/>
        <v>2.1977800000000051E-2</v>
      </c>
      <c r="Z26" s="34">
        <f t="shared" si="1"/>
        <v>-2.2965600000000117E-2</v>
      </c>
      <c r="AA26" s="34">
        <f t="shared" si="1"/>
        <v>3.2053399999999788E-2</v>
      </c>
      <c r="AB26" s="34">
        <f t="shared" si="1"/>
        <v>3.782199999999996E-2</v>
      </c>
    </row>
    <row r="27" spans="1:28" x14ac:dyDescent="0.2">
      <c r="D27" s="32">
        <v>2010</v>
      </c>
      <c r="E27" s="34">
        <f t="shared" si="2"/>
        <v>4.4869300000000022E-2</v>
      </c>
      <c r="F27" s="34">
        <f t="shared" si="2"/>
        <v>5.4052899999999994E-2</v>
      </c>
      <c r="G27" s="34">
        <f t="shared" si="2"/>
        <v>6.7989599999999914E-2</v>
      </c>
      <c r="H27" s="34">
        <f t="shared" si="2"/>
        <v>3.2798399999999783E-2</v>
      </c>
      <c r="I27" s="34">
        <f t="shared" si="2"/>
        <v>6.2883199999999959E-2</v>
      </c>
      <c r="J27" s="34">
        <f t="shared" si="2"/>
        <v>4.9760000000000089E-2</v>
      </c>
      <c r="M27" s="32">
        <v>2010</v>
      </c>
      <c r="N27" s="34">
        <f t="shared" si="1"/>
        <v>7.6399999999992273E-4</v>
      </c>
      <c r="O27" s="34">
        <f t="shared" si="1"/>
        <v>7.3311000000000123E-3</v>
      </c>
      <c r="P27" s="34">
        <f t="shared" si="1"/>
        <v>-1.7464400000000074E-2</v>
      </c>
      <c r="Q27" s="34">
        <f t="shared" si="1"/>
        <v>-7.1215999999999771E-3</v>
      </c>
      <c r="R27" s="34">
        <f t="shared" si="1"/>
        <v>-8.0565999999999156E-3</v>
      </c>
      <c r="S27" s="34">
        <f t="shared" si="1"/>
        <v>3.2646000000001734E-3</v>
      </c>
      <c r="V27" s="32">
        <v>2010</v>
      </c>
      <c r="W27" s="34">
        <f t="shared" si="1"/>
        <v>4.5664599999999979E-2</v>
      </c>
      <c r="X27" s="34">
        <f t="shared" si="1"/>
        <v>6.1746300000000087E-2</v>
      </c>
      <c r="Y27" s="34">
        <f t="shared" si="1"/>
        <v>4.943889999999989E-2</v>
      </c>
      <c r="Z27" s="34">
        <f t="shared" si="1"/>
        <v>2.5462800000000046E-2</v>
      </c>
      <c r="AA27" s="34">
        <f t="shared" si="1"/>
        <v>5.4363200000000216E-2</v>
      </c>
      <c r="AB27" s="34">
        <f t="shared" si="1"/>
        <v>5.3173100000000133E-2</v>
      </c>
    </row>
    <row r="28" spans="1:28" x14ac:dyDescent="0.2">
      <c r="D28" s="32">
        <v>2011</v>
      </c>
      <c r="E28" s="34">
        <f t="shared" si="2"/>
        <v>4.7532699999999997E-2</v>
      </c>
      <c r="F28" s="34">
        <f t="shared" si="2"/>
        <v>5.0610499999999961E-2</v>
      </c>
      <c r="G28" s="34">
        <f t="shared" si="2"/>
        <v>7.4252900000000052E-2</v>
      </c>
      <c r="H28" s="34">
        <f t="shared" si="2"/>
        <v>3.4071800000000027E-2</v>
      </c>
      <c r="I28" s="34">
        <f t="shared" si="2"/>
        <v>6.2063900000000075E-2</v>
      </c>
      <c r="J28" s="34">
        <f t="shared" si="2"/>
        <v>4.864949999999988E-2</v>
      </c>
      <c r="M28" s="32">
        <v>2011</v>
      </c>
      <c r="N28" s="34">
        <f t="shared" si="1"/>
        <v>1.5163000000000043E-2</v>
      </c>
      <c r="O28" s="34">
        <f t="shared" si="1"/>
        <v>-5.2670000000000451E-3</v>
      </c>
      <c r="P28" s="34">
        <f t="shared" si="1"/>
        <v>-2.2411000000000018E-2</v>
      </c>
      <c r="Q28" s="34">
        <f t="shared" si="1"/>
        <v>-1.6777400000000144E-2</v>
      </c>
      <c r="R28" s="34">
        <f t="shared" si="1"/>
        <v>1.6373000000000078E-2</v>
      </c>
      <c r="S28" s="34">
        <f t="shared" si="1"/>
        <v>-1.0303000000000723E-3</v>
      </c>
      <c r="V28" s="32">
        <v>2011</v>
      </c>
      <c r="W28" s="34">
        <f t="shared" si="1"/>
        <v>6.3354799999999864E-2</v>
      </c>
      <c r="X28" s="34">
        <f t="shared" si="1"/>
        <v>4.5099699999999861E-2</v>
      </c>
      <c r="Y28" s="34">
        <f t="shared" si="1"/>
        <v>5.0319600000000013E-2</v>
      </c>
      <c r="Z28" s="34">
        <f t="shared" si="1"/>
        <v>1.6770699999999847E-2</v>
      </c>
      <c r="AA28" s="34">
        <f t="shared" si="1"/>
        <v>7.9365399999999919E-2</v>
      </c>
      <c r="AB28" s="34">
        <f t="shared" si="1"/>
        <v>4.7573400000000023E-2</v>
      </c>
    </row>
    <row r="29" spans="1:28" x14ac:dyDescent="0.2">
      <c r="D29" s="32">
        <v>2012</v>
      </c>
      <c r="E29" s="34">
        <f t="shared" si="2"/>
        <v>4.5034499999999963E-2</v>
      </c>
      <c r="F29" s="34">
        <f t="shared" si="2"/>
        <v>4.9687699999999994E-2</v>
      </c>
      <c r="G29" s="34">
        <f t="shared" si="2"/>
        <v>6.9734400000000044E-2</v>
      </c>
      <c r="H29" s="34">
        <f t="shared" si="2"/>
        <v>3.5860699999999975E-2</v>
      </c>
      <c r="I29" s="34">
        <f t="shared" si="2"/>
        <v>6.0808099999999983E-2</v>
      </c>
      <c r="J29" s="34">
        <f t="shared" si="2"/>
        <v>4.7669200000000175E-2</v>
      </c>
      <c r="M29" s="32">
        <v>2012</v>
      </c>
      <c r="N29" s="34">
        <f t="shared" si="1"/>
        <v>2.4978000000000136E-3</v>
      </c>
      <c r="O29" s="34">
        <f t="shared" si="1"/>
        <v>-1.8425000000000007E-2</v>
      </c>
      <c r="P29" s="34">
        <f t="shared" si="1"/>
        <v>-5.7383900000000064E-2</v>
      </c>
      <c r="Q29" s="34">
        <f t="shared" si="1"/>
        <v>2.9731299999999964E-2</v>
      </c>
      <c r="R29" s="34">
        <f t="shared" si="1"/>
        <v>-1.032689999999992E-2</v>
      </c>
      <c r="S29" s="34">
        <f t="shared" si="1"/>
        <v>-9.1135000000000816E-3</v>
      </c>
      <c r="V29" s="32">
        <v>2012</v>
      </c>
      <c r="W29" s="34">
        <f t="shared" si="1"/>
        <v>4.7635299999999985E-2</v>
      </c>
      <c r="X29" s="34">
        <f t="shared" si="1"/>
        <v>3.0424500000000038E-2</v>
      </c>
      <c r="Y29" s="34">
        <f t="shared" si="1"/>
        <v>8.683599999999906E-3</v>
      </c>
      <c r="Z29" s="34">
        <f t="shared" si="1"/>
        <v>6.6566600000000142E-2</v>
      </c>
      <c r="AA29" s="34">
        <f t="shared" si="1"/>
        <v>4.9906800000000189E-2</v>
      </c>
      <c r="AB29" s="34">
        <f t="shared" si="1"/>
        <v>3.8158100000000139E-2</v>
      </c>
    </row>
    <row r="32" spans="1:28" x14ac:dyDescent="0.2">
      <c r="C32" s="32" t="s">
        <v>9</v>
      </c>
      <c r="E32" s="32" t="s">
        <v>3</v>
      </c>
      <c r="F32" s="32" t="s">
        <v>4</v>
      </c>
      <c r="G32" s="32" t="s">
        <v>5</v>
      </c>
      <c r="H32" s="32" t="s">
        <v>82</v>
      </c>
      <c r="I32" s="32" t="s">
        <v>6</v>
      </c>
      <c r="J32" s="32" t="s">
        <v>7</v>
      </c>
      <c r="L32" s="32" t="s">
        <v>2</v>
      </c>
      <c r="N32" s="32" t="s">
        <v>3</v>
      </c>
      <c r="O32" s="32" t="s">
        <v>4</v>
      </c>
      <c r="P32" s="32" t="s">
        <v>5</v>
      </c>
      <c r="Q32" s="32" t="s">
        <v>82</v>
      </c>
      <c r="R32" s="32" t="s">
        <v>6</v>
      </c>
      <c r="S32" s="32" t="s">
        <v>7</v>
      </c>
      <c r="U32" s="32" t="s">
        <v>11</v>
      </c>
      <c r="W32" s="32" t="s">
        <v>3</v>
      </c>
      <c r="X32" s="32" t="s">
        <v>4</v>
      </c>
      <c r="Y32" s="32" t="s">
        <v>5</v>
      </c>
      <c r="Z32" s="32" t="s">
        <v>82</v>
      </c>
      <c r="AA32" s="32" t="s">
        <v>6</v>
      </c>
      <c r="AB32" s="32" t="s">
        <v>7</v>
      </c>
    </row>
    <row r="33" spans="4:37" x14ac:dyDescent="0.2">
      <c r="D33" s="32">
        <v>1999</v>
      </c>
      <c r="E33" s="33">
        <f>E2*$B2</f>
        <v>108.50999999999999</v>
      </c>
      <c r="F33" s="33">
        <f t="shared" ref="F33:I33" si="3">F2*$B2</f>
        <v>108.50999999999999</v>
      </c>
      <c r="G33" s="33">
        <f t="shared" si="3"/>
        <v>108.50999999999999</v>
      </c>
      <c r="H33" s="33">
        <f t="shared" si="3"/>
        <v>108.50999999999999</v>
      </c>
      <c r="I33" s="33">
        <f t="shared" si="3"/>
        <v>108.50999999999999</v>
      </c>
      <c r="J33" s="33">
        <f>J2*$B2</f>
        <v>108.50999999999999</v>
      </c>
      <c r="M33" s="32">
        <v>1999</v>
      </c>
      <c r="N33" s="33">
        <f>N2*$B2</f>
        <v>108.50999999999999</v>
      </c>
      <c r="O33" s="33">
        <f t="shared" ref="O33:R33" si="4">O2*$B2</f>
        <v>108.50999999999999</v>
      </c>
      <c r="P33" s="33">
        <f t="shared" si="4"/>
        <v>108.50999999999999</v>
      </c>
      <c r="Q33" s="33">
        <f t="shared" si="4"/>
        <v>108.50999999999999</v>
      </c>
      <c r="R33" s="33">
        <f t="shared" si="4"/>
        <v>108.50999999999999</v>
      </c>
      <c r="S33" s="33">
        <f>S2*$B2</f>
        <v>108.50999999999999</v>
      </c>
      <c r="V33" s="32">
        <v>1999</v>
      </c>
      <c r="W33" s="33">
        <f>W2*$B2</f>
        <v>108.50999999999999</v>
      </c>
      <c r="X33" s="33">
        <f t="shared" ref="X33:AA33" si="5">X2*$B2</f>
        <v>108.50999999999999</v>
      </c>
      <c r="Y33" s="33">
        <f t="shared" si="5"/>
        <v>108.50999999999999</v>
      </c>
      <c r="Z33" s="33">
        <f t="shared" si="5"/>
        <v>108.50999999999999</v>
      </c>
      <c r="AA33" s="33">
        <f t="shared" si="5"/>
        <v>108.50999999999999</v>
      </c>
      <c r="AB33" s="33">
        <f>AB2*$B2</f>
        <v>108.50999999999999</v>
      </c>
    </row>
    <row r="34" spans="4:37" x14ac:dyDescent="0.2">
      <c r="D34" s="32">
        <v>2000</v>
      </c>
      <c r="E34" s="33">
        <f t="shared" ref="E34:J46" si="6">E3*$B3</f>
        <v>117.08294696000003</v>
      </c>
      <c r="F34" s="33">
        <f t="shared" si="6"/>
        <v>118.06554513600001</v>
      </c>
      <c r="G34" s="33">
        <f t="shared" si="6"/>
        <v>118.65652937600002</v>
      </c>
      <c r="H34" s="33">
        <f t="shared" si="6"/>
        <v>115.88044792800002</v>
      </c>
      <c r="I34" s="33">
        <f t="shared" si="6"/>
        <v>117.57144392000002</v>
      </c>
      <c r="J34" s="33">
        <f t="shared" si="6"/>
        <v>117.48657474400002</v>
      </c>
      <c r="M34" s="32">
        <v>2000</v>
      </c>
      <c r="N34" s="33">
        <f t="shared" ref="N34:S46" si="7">N3*$B3</f>
        <v>113.90782704</v>
      </c>
      <c r="O34" s="33">
        <f t="shared" si="7"/>
        <v>114.78792690400002</v>
      </c>
      <c r="P34" s="33">
        <f t="shared" si="7"/>
        <v>113.31548586400002</v>
      </c>
      <c r="Q34" s="33">
        <f t="shared" si="7"/>
        <v>113.17515882400004</v>
      </c>
      <c r="R34" s="33">
        <f t="shared" si="7"/>
        <v>112.80967969600003</v>
      </c>
      <c r="S34" s="33">
        <f t="shared" si="7"/>
        <v>114.22087107200002</v>
      </c>
      <c r="V34" s="32">
        <v>2000</v>
      </c>
      <c r="W34" s="33">
        <f t="shared" ref="W34:AB46" si="8">W3*$B3</f>
        <v>120.87161156000003</v>
      </c>
      <c r="X34" s="33">
        <f t="shared" si="8"/>
        <v>122.819708312</v>
      </c>
      <c r="Y34" s="33">
        <f t="shared" si="8"/>
        <v>121.85864460000003</v>
      </c>
      <c r="Z34" s="33">
        <f t="shared" si="8"/>
        <v>118.86710819200003</v>
      </c>
      <c r="AA34" s="33">
        <f t="shared" si="8"/>
        <v>120.21059618400001</v>
      </c>
      <c r="AB34" s="33">
        <f t="shared" si="8"/>
        <v>121.61877582400002</v>
      </c>
    </row>
    <row r="35" spans="4:37" x14ac:dyDescent="0.2">
      <c r="D35" s="32">
        <v>2001</v>
      </c>
      <c r="E35" s="33">
        <f t="shared" si="6"/>
        <v>120.71297650679769</v>
      </c>
      <c r="F35" s="33">
        <f t="shared" si="6"/>
        <v>122.95101715474793</v>
      </c>
      <c r="G35" s="33">
        <f t="shared" si="6"/>
        <v>124.43403741103334</v>
      </c>
      <c r="H35" s="33">
        <f t="shared" si="6"/>
        <v>118.44638355525154</v>
      </c>
      <c r="I35" s="33">
        <f t="shared" si="6"/>
        <v>122.15951088491865</v>
      </c>
      <c r="J35" s="33">
        <f t="shared" si="6"/>
        <v>121.74144785337252</v>
      </c>
      <c r="M35" s="32">
        <v>2001</v>
      </c>
      <c r="N35" s="33">
        <f t="shared" si="7"/>
        <v>113.90217844770764</v>
      </c>
      <c r="O35" s="33">
        <f t="shared" si="7"/>
        <v>115.42235783546647</v>
      </c>
      <c r="P35" s="33">
        <f t="shared" si="7"/>
        <v>113.30693633282272</v>
      </c>
      <c r="Q35" s="33">
        <f t="shared" si="7"/>
        <v>120.15546366928105</v>
      </c>
      <c r="R35" s="33">
        <f t="shared" si="7"/>
        <v>116.85779952645944</v>
      </c>
      <c r="S35" s="33">
        <f t="shared" si="7"/>
        <v>116.08663643890172</v>
      </c>
      <c r="V35" s="32">
        <v>2001</v>
      </c>
      <c r="W35" s="33">
        <f t="shared" si="8"/>
        <v>128.16231090228641</v>
      </c>
      <c r="X35" s="33">
        <f t="shared" si="8"/>
        <v>132.26472910716242</v>
      </c>
      <c r="Y35" s="33">
        <f t="shared" si="8"/>
        <v>131.41690132814099</v>
      </c>
      <c r="Z35" s="33">
        <f t="shared" si="8"/>
        <v>132.63670926535028</v>
      </c>
      <c r="AA35" s="33">
        <f t="shared" si="8"/>
        <v>133.0406820226373</v>
      </c>
      <c r="AB35" s="33">
        <f t="shared" si="8"/>
        <v>131.71718262774786</v>
      </c>
    </row>
    <row r="36" spans="4:37" x14ac:dyDescent="0.2">
      <c r="D36" s="32">
        <v>2002</v>
      </c>
      <c r="E36" s="33">
        <f t="shared" si="6"/>
        <v>117.34948816618542</v>
      </c>
      <c r="F36" s="33">
        <f t="shared" si="6"/>
        <v>120.12579166768606</v>
      </c>
      <c r="G36" s="33">
        <f t="shared" si="6"/>
        <v>121.17023010685583</v>
      </c>
      <c r="H36" s="33">
        <f t="shared" si="6"/>
        <v>113.64245699804231</v>
      </c>
      <c r="I36" s="33">
        <f t="shared" si="6"/>
        <v>119.29455104849961</v>
      </c>
      <c r="J36" s="33">
        <f t="shared" si="6"/>
        <v>118.38859137113748</v>
      </c>
      <c r="M36" s="32">
        <v>2002</v>
      </c>
      <c r="N36" s="33">
        <f t="shared" si="7"/>
        <v>108.23366263491609</v>
      </c>
      <c r="O36" s="33">
        <f t="shared" si="7"/>
        <v>106.16175160994953</v>
      </c>
      <c r="P36" s="33">
        <f t="shared" si="7"/>
        <v>105.3618114266539</v>
      </c>
      <c r="Q36" s="33">
        <f t="shared" si="7"/>
        <v>119.82192895078798</v>
      </c>
      <c r="R36" s="33">
        <f t="shared" si="7"/>
        <v>114.21142280135989</v>
      </c>
      <c r="S36" s="33">
        <f t="shared" si="7"/>
        <v>109.27794818788585</v>
      </c>
      <c r="V36" s="32">
        <v>2002</v>
      </c>
      <c r="W36" s="33">
        <f t="shared" si="8"/>
        <v>129.29075344579476</v>
      </c>
      <c r="X36" s="33">
        <f t="shared" si="8"/>
        <v>129.82115050145521</v>
      </c>
      <c r="Y36" s="33">
        <f t="shared" si="8"/>
        <v>129.96611566764759</v>
      </c>
      <c r="Z36" s="33">
        <f t="shared" si="8"/>
        <v>138.56743274879094</v>
      </c>
      <c r="AA36" s="33">
        <f t="shared" si="8"/>
        <v>138.64614546202034</v>
      </c>
      <c r="AB36" s="33">
        <f t="shared" si="8"/>
        <v>131.68419049470492</v>
      </c>
    </row>
    <row r="37" spans="4:37" x14ac:dyDescent="0.2">
      <c r="D37" s="32">
        <v>2003</v>
      </c>
      <c r="E37" s="33">
        <f t="shared" si="6"/>
        <v>142.84881304492953</v>
      </c>
      <c r="F37" s="33">
        <f t="shared" si="6"/>
        <v>147.39020967902732</v>
      </c>
      <c r="G37" s="33">
        <f t="shared" si="6"/>
        <v>150.14786454133164</v>
      </c>
      <c r="H37" s="33">
        <f t="shared" si="6"/>
        <v>136.53418600153958</v>
      </c>
      <c r="I37" s="33">
        <f t="shared" si="6"/>
        <v>145.14552920044568</v>
      </c>
      <c r="J37" s="33">
        <f t="shared" si="6"/>
        <v>144.43406151829964</v>
      </c>
      <c r="M37" s="32">
        <v>2003</v>
      </c>
      <c r="N37" s="33">
        <f t="shared" si="7"/>
        <v>126.59771677406196</v>
      </c>
      <c r="O37" s="33">
        <f t="shared" si="7"/>
        <v>121.97608672171424</v>
      </c>
      <c r="P37" s="33">
        <f t="shared" si="7"/>
        <v>118.58368569559555</v>
      </c>
      <c r="Q37" s="33">
        <f t="shared" si="7"/>
        <v>146.82399222070063</v>
      </c>
      <c r="R37" s="33">
        <f t="shared" si="7"/>
        <v>131.72350872170566</v>
      </c>
      <c r="S37" s="33">
        <f t="shared" si="7"/>
        <v>127.63193681466775</v>
      </c>
      <c r="V37" s="32">
        <v>2003</v>
      </c>
      <c r="W37" s="33">
        <f t="shared" si="8"/>
        <v>159.7525329707488</v>
      </c>
      <c r="X37" s="33">
        <f t="shared" si="8"/>
        <v>158.83346021305894</v>
      </c>
      <c r="Y37" s="33">
        <f t="shared" si="8"/>
        <v>157.3286778937015</v>
      </c>
      <c r="Z37" s="33">
        <f t="shared" si="8"/>
        <v>177.00318499043541</v>
      </c>
      <c r="AA37" s="33">
        <f t="shared" si="8"/>
        <v>168.8471982584945</v>
      </c>
      <c r="AB37" s="33">
        <f t="shared" si="8"/>
        <v>162.8333762441157</v>
      </c>
    </row>
    <row r="38" spans="4:37" x14ac:dyDescent="0.2">
      <c r="D38" s="32">
        <v>2004</v>
      </c>
      <c r="E38" s="33">
        <f t="shared" si="6"/>
        <v>147.76423959704408</v>
      </c>
      <c r="F38" s="33">
        <f t="shared" si="6"/>
        <v>153.38565164705184</v>
      </c>
      <c r="G38" s="33">
        <f t="shared" si="6"/>
        <v>158.00026326226711</v>
      </c>
      <c r="H38" s="33">
        <f t="shared" si="6"/>
        <v>139.01425750630676</v>
      </c>
      <c r="I38" s="33">
        <f t="shared" si="6"/>
        <v>150.3361690225708</v>
      </c>
      <c r="J38" s="33">
        <f t="shared" si="6"/>
        <v>149.40198640466221</v>
      </c>
      <c r="M38" s="32">
        <v>2004</v>
      </c>
      <c r="N38" s="33">
        <f t="shared" si="7"/>
        <v>125.51628215770614</v>
      </c>
      <c r="O38" s="33">
        <f t="shared" si="7"/>
        <v>117.55924680486457</v>
      </c>
      <c r="P38" s="33">
        <f t="shared" si="7"/>
        <v>116.00548097380923</v>
      </c>
      <c r="Q38" s="33">
        <f t="shared" si="7"/>
        <v>154.25117490221263</v>
      </c>
      <c r="R38" s="33">
        <f t="shared" si="7"/>
        <v>131.84280031493134</v>
      </c>
      <c r="S38" s="33">
        <f t="shared" si="7"/>
        <v>126.18929864408231</v>
      </c>
      <c r="V38" s="32">
        <v>2004</v>
      </c>
      <c r="W38" s="33">
        <f t="shared" si="8"/>
        <v>167.36384529453736</v>
      </c>
      <c r="X38" s="33">
        <f t="shared" si="8"/>
        <v>162.75974617196275</v>
      </c>
      <c r="Y38" s="33">
        <f t="shared" si="8"/>
        <v>165.4528330303464</v>
      </c>
      <c r="Z38" s="33">
        <f t="shared" si="8"/>
        <v>193.37603193329107</v>
      </c>
      <c r="AA38" s="33">
        <f t="shared" si="8"/>
        <v>178.80262736701516</v>
      </c>
      <c r="AB38" s="33">
        <f>AB7*$B7</f>
        <v>170.11630509296995</v>
      </c>
    </row>
    <row r="39" spans="4:37" x14ac:dyDescent="0.2">
      <c r="D39" s="32">
        <v>2005</v>
      </c>
      <c r="E39" s="33">
        <f t="shared" si="6"/>
        <v>150.96549297703993</v>
      </c>
      <c r="F39" s="33">
        <f t="shared" si="6"/>
        <v>157.56386488577317</v>
      </c>
      <c r="G39" s="33">
        <f t="shared" si="6"/>
        <v>164.21661426401178</v>
      </c>
      <c r="H39" s="33">
        <f t="shared" si="6"/>
        <v>138.92024157275242</v>
      </c>
      <c r="I39" s="33">
        <f t="shared" si="6"/>
        <v>154.21980650084419</v>
      </c>
      <c r="J39" s="33">
        <f t="shared" si="6"/>
        <v>152.28265627796691</v>
      </c>
      <c r="M39" s="32">
        <v>2005</v>
      </c>
      <c r="N39" s="33">
        <f t="shared" si="7"/>
        <v>126.38852707058788</v>
      </c>
      <c r="O39" s="33">
        <f t="shared" si="7"/>
        <v>120.0038602120586</v>
      </c>
      <c r="P39" s="33">
        <f t="shared" si="7"/>
        <v>109.45086167466116</v>
      </c>
      <c r="Q39" s="33">
        <f t="shared" si="7"/>
        <v>199.2665588477478</v>
      </c>
      <c r="R39" s="33">
        <f t="shared" si="7"/>
        <v>130.9996730258278</v>
      </c>
      <c r="S39" s="33">
        <f t="shared" si="7"/>
        <v>136.6345704354674</v>
      </c>
      <c r="V39" s="32">
        <v>2005</v>
      </c>
      <c r="W39" s="33">
        <f t="shared" si="8"/>
        <v>178.12850093551407</v>
      </c>
      <c r="X39" s="33">
        <f t="shared" si="8"/>
        <v>176.55300029529189</v>
      </c>
      <c r="Y39" s="33">
        <f t="shared" si="8"/>
        <v>167.90956040908574</v>
      </c>
      <c r="Z39" s="33">
        <f t="shared" si="8"/>
        <v>258.10924064553012</v>
      </c>
      <c r="AA39" s="33">
        <f t="shared" si="8"/>
        <v>188.55707386631914</v>
      </c>
      <c r="AB39" s="33">
        <f t="shared" si="8"/>
        <v>194.17729466560419</v>
      </c>
    </row>
    <row r="40" spans="4:37" x14ac:dyDescent="0.2">
      <c r="D40" s="32">
        <v>2006</v>
      </c>
      <c r="E40" s="33">
        <f t="shared" si="6"/>
        <v>163.8493833633207</v>
      </c>
      <c r="F40" s="33">
        <f t="shared" si="6"/>
        <v>172.36848647163839</v>
      </c>
      <c r="G40" s="33">
        <f t="shared" si="6"/>
        <v>182.76192875882191</v>
      </c>
      <c r="H40" s="33">
        <f t="shared" si="6"/>
        <v>147.5104775825103</v>
      </c>
      <c r="I40" s="33">
        <f t="shared" si="6"/>
        <v>169.52516228171996</v>
      </c>
      <c r="J40" s="33">
        <f t="shared" si="6"/>
        <v>165.25113231760284</v>
      </c>
      <c r="M40" s="32">
        <v>2006</v>
      </c>
      <c r="N40" s="33">
        <f t="shared" si="7"/>
        <v>142.13608173244705</v>
      </c>
      <c r="O40" s="33">
        <f t="shared" si="7"/>
        <v>135.2042695912568</v>
      </c>
      <c r="P40" s="33">
        <f t="shared" si="7"/>
        <v>122.2007407391518</v>
      </c>
      <c r="Q40" s="33">
        <f t="shared" si="7"/>
        <v>244.58203583853904</v>
      </c>
      <c r="R40" s="33">
        <f t="shared" si="7"/>
        <v>145.32741536664045</v>
      </c>
      <c r="S40" s="33">
        <f t="shared" si="7"/>
        <v>156.91022451901927</v>
      </c>
      <c r="V40" s="32">
        <v>2006</v>
      </c>
      <c r="W40" s="33">
        <f t="shared" si="8"/>
        <v>210.53551075793405</v>
      </c>
      <c r="X40" s="33">
        <f t="shared" si="8"/>
        <v>210.70341411818302</v>
      </c>
      <c r="Y40" s="33">
        <f t="shared" si="8"/>
        <v>202.00830662705869</v>
      </c>
      <c r="Z40" s="33">
        <f t="shared" si="8"/>
        <v>325.7302364740483</v>
      </c>
      <c r="AA40" s="33">
        <f t="shared" si="8"/>
        <v>222.65576721872921</v>
      </c>
      <c r="AB40" s="33">
        <f t="shared" si="8"/>
        <v>234.30106717462479</v>
      </c>
    </row>
    <row r="41" spans="4:37" x14ac:dyDescent="0.2">
      <c r="D41" s="32">
        <v>2007</v>
      </c>
      <c r="E41" s="33">
        <f t="shared" si="6"/>
        <v>166.06817242512341</v>
      </c>
      <c r="F41" s="33">
        <f t="shared" si="6"/>
        <v>175.54403426478046</v>
      </c>
      <c r="G41" s="33">
        <f t="shared" si="6"/>
        <v>186.14180983244043</v>
      </c>
      <c r="H41" s="33">
        <f t="shared" si="6"/>
        <v>146.4532084168352</v>
      </c>
      <c r="I41" s="33">
        <f t="shared" si="6"/>
        <v>173.91405600026494</v>
      </c>
      <c r="J41" s="33">
        <f t="shared" si="6"/>
        <v>167.35276339702159</v>
      </c>
      <c r="M41" s="32">
        <v>2007</v>
      </c>
      <c r="N41" s="33">
        <f t="shared" si="7"/>
        <v>147.77390980028932</v>
      </c>
      <c r="O41" s="33">
        <f t="shared" si="7"/>
        <v>137.41929379686775</v>
      </c>
      <c r="P41" s="33">
        <f t="shared" si="7"/>
        <v>123.00756543403794</v>
      </c>
      <c r="Q41" s="33">
        <f t="shared" si="7"/>
        <v>237.35580856592321</v>
      </c>
      <c r="R41" s="33">
        <f t="shared" si="7"/>
        <v>149.42727448580888</v>
      </c>
      <c r="S41" s="33">
        <f t="shared" si="7"/>
        <v>159.04803803147391</v>
      </c>
      <c r="V41" s="32">
        <v>2007</v>
      </c>
      <c r="W41" s="33">
        <f t="shared" si="8"/>
        <v>229.55616298234671</v>
      </c>
      <c r="X41" s="33">
        <f t="shared" si="8"/>
        <v>225.69185182603724</v>
      </c>
      <c r="Y41" s="33">
        <f t="shared" si="8"/>
        <v>214.31985028072333</v>
      </c>
      <c r="Z41" s="33">
        <f t="shared" si="8"/>
        <v>324.83297334333264</v>
      </c>
      <c r="AA41" s="33">
        <f t="shared" si="8"/>
        <v>243.01738085205861</v>
      </c>
      <c r="AB41" s="33">
        <f t="shared" si="8"/>
        <v>248.8934244223239</v>
      </c>
    </row>
    <row r="42" spans="4:37" x14ac:dyDescent="0.2">
      <c r="D42" s="32">
        <v>2008</v>
      </c>
      <c r="E42" s="33">
        <f t="shared" si="6"/>
        <v>218.09858755028037</v>
      </c>
      <c r="F42" s="33">
        <f t="shared" si="6"/>
        <v>229.53792428096645</v>
      </c>
      <c r="G42" s="33">
        <f t="shared" si="6"/>
        <v>246.62922589118145</v>
      </c>
      <c r="H42" s="33">
        <f t="shared" si="6"/>
        <v>186.62124427462669</v>
      </c>
      <c r="I42" s="33">
        <f t="shared" si="6"/>
        <v>227.94357125400586</v>
      </c>
      <c r="J42" s="33">
        <f t="shared" si="6"/>
        <v>218.34254840489646</v>
      </c>
      <c r="M42" s="32">
        <v>2008</v>
      </c>
      <c r="N42" s="33">
        <f t="shared" si="7"/>
        <v>186.03227377984146</v>
      </c>
      <c r="O42" s="33">
        <f t="shared" si="7"/>
        <v>167.4372364973288</v>
      </c>
      <c r="P42" s="33">
        <f t="shared" si="7"/>
        <v>148.92843040437489</v>
      </c>
      <c r="Q42" s="33">
        <f t="shared" si="7"/>
        <v>267.00699703754401</v>
      </c>
      <c r="R42" s="33">
        <f t="shared" si="7"/>
        <v>190.26119569160588</v>
      </c>
      <c r="S42" s="33">
        <f t="shared" si="7"/>
        <v>193.26788392145107</v>
      </c>
      <c r="V42" s="32">
        <v>2008</v>
      </c>
      <c r="W42" s="33">
        <f t="shared" si="8"/>
        <v>306.0274033122837</v>
      </c>
      <c r="X42" s="33">
        <f t="shared" si="8"/>
        <v>289.97984486457528</v>
      </c>
      <c r="Y42" s="33">
        <f t="shared" si="8"/>
        <v>277.27554626929316</v>
      </c>
      <c r="Z42" s="33">
        <f t="shared" si="8"/>
        <v>375.56651826305932</v>
      </c>
      <c r="AA42" s="33">
        <f t="shared" si="8"/>
        <v>326.99652786229893</v>
      </c>
      <c r="AB42" s="33">
        <f t="shared" si="8"/>
        <v>318.22413193659696</v>
      </c>
    </row>
    <row r="43" spans="4:37" x14ac:dyDescent="0.2">
      <c r="D43" s="32">
        <v>2009</v>
      </c>
      <c r="E43" s="33">
        <f t="shared" si="6"/>
        <v>194.30365697138302</v>
      </c>
      <c r="F43" s="33">
        <f t="shared" si="6"/>
        <v>204.75710281204906</v>
      </c>
      <c r="G43" s="33">
        <f t="shared" si="6"/>
        <v>222.30309945939601</v>
      </c>
      <c r="H43" s="33">
        <f t="shared" si="6"/>
        <v>162.74081150868244</v>
      </c>
      <c r="I43" s="33">
        <f t="shared" si="6"/>
        <v>204.40259460009347</v>
      </c>
      <c r="J43" s="33">
        <f t="shared" si="6"/>
        <v>194.27900529403993</v>
      </c>
      <c r="M43" s="32">
        <v>2009</v>
      </c>
      <c r="N43" s="33">
        <f t="shared" si="7"/>
        <v>159.06793300314897</v>
      </c>
      <c r="O43" s="33">
        <f t="shared" si="7"/>
        <v>139.20393078584948</v>
      </c>
      <c r="P43" s="33">
        <f t="shared" si="7"/>
        <v>120.47261997141592</v>
      </c>
      <c r="Q43" s="33">
        <f t="shared" si="7"/>
        <v>213.45459708917934</v>
      </c>
      <c r="R43" s="33">
        <f t="shared" si="7"/>
        <v>156.24431214388579</v>
      </c>
      <c r="S43" s="33">
        <f t="shared" si="7"/>
        <v>160.85667445621584</v>
      </c>
      <c r="V43" s="32">
        <v>2009</v>
      </c>
      <c r="W43" s="33">
        <f t="shared" si="8"/>
        <v>275.9456713964546</v>
      </c>
      <c r="X43" s="33">
        <f t="shared" si="8"/>
        <v>254.59348117074597</v>
      </c>
      <c r="Y43" s="33">
        <f t="shared" si="8"/>
        <v>239.38061567668242</v>
      </c>
      <c r="Z43" s="33">
        <f t="shared" si="8"/>
        <v>309.97928416503447</v>
      </c>
      <c r="AA43" s="33">
        <f t="shared" si="8"/>
        <v>285.08952362854779</v>
      </c>
      <c r="AB43" s="33">
        <f t="shared" si="8"/>
        <v>278.99211637156242</v>
      </c>
    </row>
    <row r="44" spans="4:37" x14ac:dyDescent="0.2">
      <c r="D44" s="32">
        <v>2010</v>
      </c>
      <c r="E44" s="33">
        <f t="shared" si="6"/>
        <v>190.42269358028585</v>
      </c>
      <c r="F44" s="33">
        <f t="shared" si="6"/>
        <v>202.43105751189685</v>
      </c>
      <c r="G44" s="33">
        <f t="shared" si="6"/>
        <v>222.6836350226443</v>
      </c>
      <c r="H44" s="33">
        <f t="shared" si="6"/>
        <v>157.64775635625256</v>
      </c>
      <c r="I44" s="33">
        <f t="shared" si="6"/>
        <v>203.7735011503818</v>
      </c>
      <c r="J44" s="33">
        <f t="shared" si="6"/>
        <v>191.28972911194464</v>
      </c>
      <c r="M44" s="32">
        <v>2010</v>
      </c>
      <c r="N44" s="33">
        <f t="shared" si="7"/>
        <v>149.31040466973724</v>
      </c>
      <c r="O44" s="33">
        <f t="shared" si="7"/>
        <v>131.52233234854705</v>
      </c>
      <c r="P44" s="33">
        <f t="shared" si="7"/>
        <v>111.02286000429631</v>
      </c>
      <c r="Q44" s="33">
        <f t="shared" si="7"/>
        <v>198.78212811174362</v>
      </c>
      <c r="R44" s="33">
        <f t="shared" si="7"/>
        <v>145.36734853255851</v>
      </c>
      <c r="S44" s="33">
        <f t="shared" si="7"/>
        <v>151.36669724184625</v>
      </c>
      <c r="V44" s="32">
        <v>2010</v>
      </c>
      <c r="W44" s="33">
        <f t="shared" si="8"/>
        <v>270.63985498123725</v>
      </c>
      <c r="X44" s="33">
        <f t="shared" si="8"/>
        <v>253.53842968230018</v>
      </c>
      <c r="Y44" s="33">
        <f t="shared" si="8"/>
        <v>235.62528805679742</v>
      </c>
      <c r="Z44" s="33">
        <f t="shared" si="8"/>
        <v>298.14555706770579</v>
      </c>
      <c r="AA44" s="33">
        <f t="shared" si="8"/>
        <v>281.93387360080789</v>
      </c>
      <c r="AB44" s="33">
        <f t="shared" si="8"/>
        <v>275.59253508633373</v>
      </c>
    </row>
    <row r="45" spans="4:37" x14ac:dyDescent="0.2">
      <c r="D45" s="32">
        <v>2011</v>
      </c>
      <c r="E45" s="33">
        <f t="shared" si="6"/>
        <v>198.35196899262939</v>
      </c>
      <c r="F45" s="33">
        <f t="shared" si="6"/>
        <v>211.47990362634295</v>
      </c>
      <c r="G45" s="33">
        <f t="shared" si="6"/>
        <v>237.87295066827986</v>
      </c>
      <c r="H45" s="33">
        <f t="shared" si="6"/>
        <v>162.10212646207094</v>
      </c>
      <c r="I45" s="33">
        <f t="shared" si="6"/>
        <v>215.20312704777524</v>
      </c>
      <c r="J45" s="33">
        <f t="shared" si="6"/>
        <v>199.46753892294436</v>
      </c>
      <c r="M45" s="32">
        <v>2011</v>
      </c>
      <c r="N45" s="33">
        <f t="shared" si="7"/>
        <v>150.72180137685336</v>
      </c>
      <c r="O45" s="33">
        <f t="shared" si="7"/>
        <v>130.09369549595019</v>
      </c>
      <c r="P45" s="33">
        <f t="shared" si="7"/>
        <v>107.92422531829139</v>
      </c>
      <c r="Q45" s="33">
        <f t="shared" si="7"/>
        <v>194.34770265181692</v>
      </c>
      <c r="R45" s="33">
        <f t="shared" si="7"/>
        <v>146.9163775380643</v>
      </c>
      <c r="S45" s="33">
        <f t="shared" si="7"/>
        <v>150.36019270800469</v>
      </c>
      <c r="V45" s="32">
        <v>2011</v>
      </c>
      <c r="W45" s="33">
        <f t="shared" si="8"/>
        <v>286.16740870132844</v>
      </c>
      <c r="X45" s="33">
        <f t="shared" si="8"/>
        <v>263.48247981868531</v>
      </c>
      <c r="Y45" s="33">
        <f t="shared" si="8"/>
        <v>246.08978759526491</v>
      </c>
      <c r="Z45" s="33">
        <f t="shared" si="8"/>
        <v>301.44049044939538</v>
      </c>
      <c r="AA45" s="33">
        <f t="shared" si="8"/>
        <v>302.5979445014309</v>
      </c>
      <c r="AB45" s="33">
        <f t="shared" si="8"/>
        <v>287.07946952216167</v>
      </c>
    </row>
    <row r="46" spans="4:37" x14ac:dyDescent="0.2">
      <c r="D46" s="32">
        <v>2012</v>
      </c>
      <c r="E46" s="33">
        <f t="shared" si="6"/>
        <v>195.45968744296667</v>
      </c>
      <c r="F46" s="33">
        <f t="shared" si="6"/>
        <v>209.32411701706675</v>
      </c>
      <c r="G46" s="33">
        <f t="shared" si="6"/>
        <v>239.94465356637824</v>
      </c>
      <c r="H46" s="33">
        <f t="shared" si="6"/>
        <v>158.336165889146</v>
      </c>
      <c r="I46" s="33">
        <f t="shared" si="6"/>
        <v>215.26600976257771</v>
      </c>
      <c r="J46" s="33">
        <f t="shared" si="6"/>
        <v>197.05454744011067</v>
      </c>
      <c r="M46" s="32">
        <v>2012</v>
      </c>
      <c r="N46" s="33">
        <f t="shared" si="7"/>
        <v>142.47857408102493</v>
      </c>
      <c r="O46" s="33">
        <f t="shared" si="7"/>
        <v>120.41200698979492</v>
      </c>
      <c r="P46" s="33">
        <f t="shared" si="7"/>
        <v>95.927659646237572</v>
      </c>
      <c r="Q46" s="33">
        <f t="shared" si="7"/>
        <v>188.70933360245289</v>
      </c>
      <c r="R46" s="33">
        <f t="shared" si="7"/>
        <v>137.10460231705196</v>
      </c>
      <c r="S46" s="33">
        <f t="shared" si="7"/>
        <v>140.490462116727</v>
      </c>
      <c r="V46" s="32">
        <v>2012</v>
      </c>
      <c r="W46" s="33">
        <f t="shared" si="8"/>
        <v>282.69644703783865</v>
      </c>
      <c r="X46" s="33">
        <f t="shared" si="8"/>
        <v>256.01061580465108</v>
      </c>
      <c r="Y46" s="33">
        <f t="shared" si="8"/>
        <v>234.06614744237058</v>
      </c>
      <c r="Z46" s="33">
        <f t="shared" si="8"/>
        <v>303.16539221229976</v>
      </c>
      <c r="AA46" s="33">
        <f t="shared" si="8"/>
        <v>299.57583465456065</v>
      </c>
      <c r="AB46" s="33">
        <f t="shared" si="8"/>
        <v>281.03194406881215</v>
      </c>
    </row>
    <row r="47" spans="4:37" x14ac:dyDescent="0.2">
      <c r="E47" s="33"/>
      <c r="F47" s="33"/>
      <c r="G47" s="33"/>
      <c r="H47" s="33"/>
      <c r="I47" s="33"/>
      <c r="J47" s="33"/>
      <c r="N47" s="33"/>
      <c r="O47" s="33"/>
      <c r="P47" s="33"/>
      <c r="Q47" s="33"/>
      <c r="R47" s="33"/>
      <c r="S47" s="33"/>
      <c r="AD47" s="32" t="s">
        <v>8</v>
      </c>
      <c r="AF47" s="32" t="s">
        <v>3</v>
      </c>
      <c r="AG47" s="32" t="s">
        <v>4</v>
      </c>
      <c r="AH47" s="32" t="s">
        <v>5</v>
      </c>
      <c r="AI47" s="32" t="s">
        <v>82</v>
      </c>
      <c r="AJ47" s="32" t="s">
        <v>6</v>
      </c>
      <c r="AK47" s="32" t="s">
        <v>7</v>
      </c>
    </row>
    <row r="48" spans="4:37" x14ac:dyDescent="0.2">
      <c r="D48" s="32">
        <v>2000</v>
      </c>
      <c r="E48" s="34">
        <f>(E34-E33)/E33</f>
        <v>7.9006054372869228E-2</v>
      </c>
      <c r="F48" s="34">
        <f t="shared" ref="F48:J48" si="9">(F34-F33)/F33</f>
        <v>8.8061424163671742E-2</v>
      </c>
      <c r="G48" s="34">
        <f t="shared" si="9"/>
        <v>9.3507781550087848E-2</v>
      </c>
      <c r="H48" s="34">
        <f t="shared" si="9"/>
        <v>6.7924135360796542E-2</v>
      </c>
      <c r="I48" s="34">
        <f t="shared" si="9"/>
        <v>8.3507915583817455E-2</v>
      </c>
      <c r="J48" s="34">
        <f t="shared" si="9"/>
        <v>8.272578328264707E-2</v>
      </c>
      <c r="M48" s="32">
        <v>2000</v>
      </c>
      <c r="N48" s="34">
        <f>(N34-N33)/N33</f>
        <v>4.9744973182195285E-2</v>
      </c>
      <c r="O48" s="34">
        <f t="shared" ref="O48:S48" si="10">(O34-O33)/O33</f>
        <v>5.7855745129481398E-2</v>
      </c>
      <c r="P48" s="34">
        <f t="shared" si="10"/>
        <v>4.4286110625749088E-2</v>
      </c>
      <c r="Q48" s="34">
        <f t="shared" si="10"/>
        <v>4.2992893042116349E-2</v>
      </c>
      <c r="R48" s="34">
        <f t="shared" si="10"/>
        <v>3.9624732245876336E-2</v>
      </c>
      <c r="S48" s="34">
        <f t="shared" si="10"/>
        <v>5.2629905741406621E-2</v>
      </c>
      <c r="V48" s="32">
        <v>2000</v>
      </c>
      <c r="W48" s="34">
        <f>(W34-W33)/W33</f>
        <v>0.11392140411022066</v>
      </c>
      <c r="X48" s="34">
        <f t="shared" ref="X48:AB48" si="11">(X34-X33)/X33</f>
        <v>0.13187455821583277</v>
      </c>
      <c r="Y48" s="34">
        <f t="shared" si="11"/>
        <v>0.12301764445673251</v>
      </c>
      <c r="Z48" s="34">
        <f t="shared" si="11"/>
        <v>9.5448421269929418E-2</v>
      </c>
      <c r="AA48" s="34">
        <f t="shared" si="11"/>
        <v>0.10782965794857635</v>
      </c>
      <c r="AB48" s="34">
        <f t="shared" si="11"/>
        <v>0.12080707606672228</v>
      </c>
      <c r="AE48" s="32">
        <v>2001</v>
      </c>
      <c r="AF48" s="34">
        <f>(N49-((1-$A$18)*N48))/$A$18</f>
        <v>-7.4741432647658618E-2</v>
      </c>
      <c r="AG48" s="34">
        <f t="shared" ref="AG48:AK59" si="12">(O49-((1-$A$18)*O48))/$A$18</f>
        <v>-7.2966159957637902E-2</v>
      </c>
      <c r="AH48" s="34">
        <f t="shared" si="12"/>
        <v>-6.6617788241924034E-2</v>
      </c>
      <c r="AI48" s="34">
        <f t="shared" si="12"/>
        <v>8.9703173127180125E-2</v>
      </c>
      <c r="AJ48" s="34">
        <f t="shared" si="12"/>
        <v>3.0274171119945282E-2</v>
      </c>
      <c r="AK48" s="34">
        <f t="shared" si="12"/>
        <v>-3.8108071311529844E-2</v>
      </c>
    </row>
    <row r="49" spans="3:37" x14ac:dyDescent="0.2">
      <c r="D49" s="32">
        <v>2001</v>
      </c>
      <c r="E49" s="34">
        <f t="shared" ref="E49:J60" si="13">(E35-E34)/E34</f>
        <v>3.1003913388324721E-2</v>
      </c>
      <c r="F49" s="34">
        <f t="shared" si="13"/>
        <v>4.1379320386149325E-2</v>
      </c>
      <c r="G49" s="34">
        <f t="shared" si="13"/>
        <v>4.8691024972806127E-2</v>
      </c>
      <c r="H49" s="34">
        <f t="shared" si="13"/>
        <v>2.2142955719724279E-2</v>
      </c>
      <c r="I49" s="34">
        <f t="shared" si="13"/>
        <v>3.9023650743292018E-2</v>
      </c>
      <c r="J49" s="34">
        <f t="shared" si="13"/>
        <v>3.6215823966642545E-2</v>
      </c>
      <c r="M49" s="32">
        <v>2001</v>
      </c>
      <c r="N49" s="34">
        <f t="shared" ref="N49:S60" si="14">(N35-N34)/N34</f>
        <v>-4.9589149746279994E-5</v>
      </c>
      <c r="O49" s="34">
        <f t="shared" si="14"/>
        <v>5.526983094633676E-3</v>
      </c>
      <c r="P49" s="34">
        <f t="shared" si="14"/>
        <v>-7.544892132016072E-5</v>
      </c>
      <c r="Q49" s="34">
        <f t="shared" si="14"/>
        <v>6.1677005076141864E-2</v>
      </c>
      <c r="R49" s="34">
        <f t="shared" si="14"/>
        <v>3.5884507795503916E-2</v>
      </c>
      <c r="S49" s="34">
        <f t="shared" si="14"/>
        <v>1.6334714920232033E-2</v>
      </c>
      <c r="V49" s="32">
        <v>2001</v>
      </c>
      <c r="W49" s="34">
        <f t="shared" ref="W49:AB60" si="15">(W35-W34)/W34</f>
        <v>6.0317714376359653E-2</v>
      </c>
      <c r="X49" s="34">
        <f t="shared" si="15"/>
        <v>7.6901508112762737E-2</v>
      </c>
      <c r="Y49" s="34">
        <f t="shared" si="15"/>
        <v>7.8437248005800958E-2</v>
      </c>
      <c r="Z49" s="34">
        <f t="shared" si="15"/>
        <v>0.11584029663705543</v>
      </c>
      <c r="AA49" s="34">
        <f t="shared" si="15"/>
        <v>0.10673007410261033</v>
      </c>
      <c r="AB49" s="34">
        <f t="shared" si="15"/>
        <v>8.3033287708484185E-2</v>
      </c>
      <c r="AE49" s="32">
        <v>2002</v>
      </c>
      <c r="AF49" s="34">
        <f t="shared" ref="AF49:AF59" si="16">(N50-((1-$A$18)*N49))/$A$18</f>
        <v>-0.12434193319845775</v>
      </c>
      <c r="AG49" s="34">
        <f t="shared" si="12"/>
        <v>-0.20887133261397894</v>
      </c>
      <c r="AH49" s="34">
        <f t="shared" si="12"/>
        <v>-0.17518776500962802</v>
      </c>
      <c r="AI49" s="34">
        <f t="shared" si="12"/>
        <v>-9.9455157054772134E-2</v>
      </c>
      <c r="AJ49" s="34">
        <f t="shared" si="12"/>
        <v>-0.11044208253241716</v>
      </c>
      <c r="AK49" s="34">
        <f t="shared" si="12"/>
        <v>-0.17113153077195603</v>
      </c>
    </row>
    <row r="50" spans="3:37" x14ac:dyDescent="0.2">
      <c r="D50" s="32">
        <v>2002</v>
      </c>
      <c r="E50" s="34">
        <f t="shared" si="13"/>
        <v>-2.7863519216783265E-2</v>
      </c>
      <c r="F50" s="34">
        <f t="shared" si="13"/>
        <v>-2.2978463720279774E-2</v>
      </c>
      <c r="G50" s="34">
        <f t="shared" si="13"/>
        <v>-2.6229216475524588E-2</v>
      </c>
      <c r="H50" s="34">
        <f t="shared" si="13"/>
        <v>-4.0557815384615399E-2</v>
      </c>
      <c r="I50" s="34">
        <f t="shared" si="13"/>
        <v>-2.3452613846153911E-2</v>
      </c>
      <c r="J50" s="34">
        <f t="shared" si="13"/>
        <v>-2.7540796839160959E-2</v>
      </c>
      <c r="M50" s="32">
        <v>2002</v>
      </c>
      <c r="N50" s="34">
        <f t="shared" si="14"/>
        <v>-4.9766526769230872E-2</v>
      </c>
      <c r="O50" s="34">
        <f t="shared" si="14"/>
        <v>-8.0232343188811381E-2</v>
      </c>
      <c r="P50" s="34">
        <f t="shared" si="14"/>
        <v>-7.0120375356643311E-2</v>
      </c>
      <c r="Q50" s="34">
        <f t="shared" si="14"/>
        <v>-2.7758597762237358E-3</v>
      </c>
      <c r="R50" s="34">
        <f t="shared" si="14"/>
        <v>-2.2646128335664522E-2</v>
      </c>
      <c r="S50" s="34">
        <f t="shared" si="14"/>
        <v>-5.86517833566432E-2</v>
      </c>
      <c r="V50" s="32">
        <v>2002</v>
      </c>
      <c r="W50" s="34">
        <f t="shared" si="15"/>
        <v>8.8047924195803883E-3</v>
      </c>
      <c r="X50" s="34">
        <f t="shared" si="15"/>
        <v>-1.8474907272727263E-2</v>
      </c>
      <c r="Y50" s="34">
        <f t="shared" si="15"/>
        <v>-1.1039566797202702E-2</v>
      </c>
      <c r="Z50" s="34">
        <f t="shared" si="15"/>
        <v>4.4714042713286675E-2</v>
      </c>
      <c r="AA50" s="34">
        <f t="shared" si="15"/>
        <v>4.2133453874125933E-2</v>
      </c>
      <c r="AB50" s="34">
        <f t="shared" si="15"/>
        <v>-2.5047706293702927E-4</v>
      </c>
      <c r="AE50" s="32">
        <v>2003</v>
      </c>
      <c r="AF50" s="34">
        <f t="shared" si="16"/>
        <v>0.49882591272233562</v>
      </c>
      <c r="AG50" s="34">
        <f t="shared" si="12"/>
        <v>0.49275983222898573</v>
      </c>
      <c r="AH50" s="34">
        <f t="shared" si="12"/>
        <v>0.41890605071191761</v>
      </c>
      <c r="AI50" s="34">
        <f t="shared" si="12"/>
        <v>0.56754278686364334</v>
      </c>
      <c r="AJ50" s="34">
        <f t="shared" si="12"/>
        <v>0.41729525330398565</v>
      </c>
      <c r="AK50" s="34">
        <f t="shared" si="12"/>
        <v>0.5078699984894911</v>
      </c>
    </row>
    <row r="51" spans="3:37" x14ac:dyDescent="0.2">
      <c r="D51" s="32">
        <v>2003</v>
      </c>
      <c r="E51" s="34">
        <f t="shared" si="13"/>
        <v>0.21729387385680823</v>
      </c>
      <c r="F51" s="34">
        <f t="shared" si="13"/>
        <v>0.22696556362155001</v>
      </c>
      <c r="G51" s="34">
        <f t="shared" si="13"/>
        <v>0.23914813406660568</v>
      </c>
      <c r="H51" s="34">
        <f t="shared" si="13"/>
        <v>0.20143641389143518</v>
      </c>
      <c r="I51" s="34">
        <f t="shared" si="13"/>
        <v>0.21669873372033782</v>
      </c>
      <c r="J51" s="34">
        <f t="shared" si="13"/>
        <v>0.2199998314492313</v>
      </c>
      <c r="M51" s="32">
        <v>2003</v>
      </c>
      <c r="N51" s="34">
        <f t="shared" si="14"/>
        <v>0.16967044902739575</v>
      </c>
      <c r="O51" s="34">
        <f t="shared" si="14"/>
        <v>0.14896452697830748</v>
      </c>
      <c r="P51" s="34">
        <f t="shared" si="14"/>
        <v>0.12549019507078107</v>
      </c>
      <c r="Q51" s="34">
        <f t="shared" si="14"/>
        <v>0.22535159887972311</v>
      </c>
      <c r="R51" s="34">
        <f t="shared" si="14"/>
        <v>0.15333042432019556</v>
      </c>
      <c r="S51" s="34">
        <f t="shared" si="14"/>
        <v>0.16795692938181056</v>
      </c>
      <c r="V51" s="32">
        <v>2003</v>
      </c>
      <c r="W51" s="34">
        <f t="shared" si="15"/>
        <v>0.23560679099704651</v>
      </c>
      <c r="X51" s="34">
        <f t="shared" si="15"/>
        <v>0.22347906792952452</v>
      </c>
      <c r="Y51" s="34">
        <f t="shared" si="15"/>
        <v>0.21053612386190027</v>
      </c>
      <c r="Z51" s="34">
        <f t="shared" si="15"/>
        <v>0.27737940639576331</v>
      </c>
      <c r="AA51" s="34">
        <f t="shared" si="15"/>
        <v>0.21782829011100927</v>
      </c>
      <c r="AB51" s="34">
        <f t="shared" si="15"/>
        <v>0.236544612017517</v>
      </c>
      <c r="AE51" s="32">
        <v>2004</v>
      </c>
      <c r="AF51" s="34">
        <f t="shared" si="16"/>
        <v>-0.27586140261569159</v>
      </c>
      <c r="AG51" s="34">
        <f t="shared" si="12"/>
        <v>-0.31397354935026156</v>
      </c>
      <c r="AH51" s="34">
        <f t="shared" si="12"/>
        <v>-0.24258941194946337</v>
      </c>
      <c r="AI51" s="34">
        <f t="shared" si="12"/>
        <v>-0.21156334824887624</v>
      </c>
      <c r="AJ51" s="34">
        <f t="shared" si="12"/>
        <v>-0.22773158364752011</v>
      </c>
      <c r="AK51" s="34">
        <f t="shared" si="12"/>
        <v>-0.28019317591379744</v>
      </c>
    </row>
    <row r="52" spans="3:37" x14ac:dyDescent="0.2">
      <c r="D52" s="32">
        <v>2004</v>
      </c>
      <c r="E52" s="34">
        <f t="shared" si="13"/>
        <v>3.4409992266218749E-2</v>
      </c>
      <c r="F52" s="34">
        <f t="shared" si="13"/>
        <v>4.0677342009899017E-2</v>
      </c>
      <c r="G52" s="34">
        <f t="shared" si="13"/>
        <v>5.22977715662011E-2</v>
      </c>
      <c r="H52" s="34">
        <f t="shared" si="13"/>
        <v>1.8164472777090535E-2</v>
      </c>
      <c r="I52" s="34">
        <f t="shared" si="13"/>
        <v>3.5761623873077471E-2</v>
      </c>
      <c r="J52" s="34">
        <f t="shared" si="13"/>
        <v>3.439579856814548E-2</v>
      </c>
      <c r="M52" s="32">
        <v>2004</v>
      </c>
      <c r="N52" s="34">
        <f t="shared" si="14"/>
        <v>-8.5422916298391847E-3</v>
      </c>
      <c r="O52" s="34">
        <f t="shared" si="14"/>
        <v>-3.6210703553120137E-2</v>
      </c>
      <c r="P52" s="34">
        <f t="shared" si="14"/>
        <v>-2.1741647737316711E-2</v>
      </c>
      <c r="Q52" s="34">
        <f t="shared" si="14"/>
        <v>5.058562002828336E-2</v>
      </c>
      <c r="R52" s="34">
        <f t="shared" si="14"/>
        <v>9.0562113310928901E-4</v>
      </c>
      <c r="S52" s="34">
        <f t="shared" si="14"/>
        <v>-1.130311273643266E-2</v>
      </c>
      <c r="V52" s="32">
        <v>2004</v>
      </c>
      <c r="W52" s="34">
        <f t="shared" si="15"/>
        <v>4.7644392124800983E-2</v>
      </c>
      <c r="X52" s="34">
        <f t="shared" si="15"/>
        <v>2.4719514097577996E-2</v>
      </c>
      <c r="Y52" s="34">
        <f t="shared" si="15"/>
        <v>5.1638107212303372E-2</v>
      </c>
      <c r="Z52" s="34">
        <f t="shared" si="15"/>
        <v>9.2500295651405287E-2</v>
      </c>
      <c r="AA52" s="34">
        <f t="shared" si="15"/>
        <v>5.8961174429909828E-2</v>
      </c>
      <c r="AB52" s="34">
        <f t="shared" si="15"/>
        <v>4.472626568852734E-2</v>
      </c>
      <c r="AE52" s="32">
        <v>2005</v>
      </c>
      <c r="AF52" s="34">
        <f t="shared" si="16"/>
        <v>3.0186580153562879E-2</v>
      </c>
      <c r="AG52" s="34">
        <f t="shared" si="12"/>
        <v>0.10630289332065115</v>
      </c>
      <c r="AH52" s="34">
        <f t="shared" si="12"/>
        <v>-0.10864420101253512</v>
      </c>
      <c r="AI52" s="34">
        <f t="shared" si="12"/>
        <v>0.65370084178601695</v>
      </c>
      <c r="AJ52" s="34">
        <f t="shared" si="12"/>
        <v>-1.7345791022462878E-2</v>
      </c>
      <c r="AK52" s="34">
        <f t="shared" si="12"/>
        <v>0.22389122996243682</v>
      </c>
    </row>
    <row r="53" spans="3:37" x14ac:dyDescent="0.2">
      <c r="D53" s="32">
        <v>2005</v>
      </c>
      <c r="E53" s="34">
        <f t="shared" si="13"/>
        <v>2.1664601589164788E-2</v>
      </c>
      <c r="F53" s="34">
        <f t="shared" si="13"/>
        <v>2.7239922338600529E-2</v>
      </c>
      <c r="G53" s="34">
        <f t="shared" si="13"/>
        <v>3.9343928126411104E-2</v>
      </c>
      <c r="H53" s="34">
        <f t="shared" si="13"/>
        <v>-6.7630425282155164E-4</v>
      </c>
      <c r="I53" s="34">
        <f t="shared" si="13"/>
        <v>2.5833021444695146E-2</v>
      </c>
      <c r="J53" s="34">
        <f t="shared" si="13"/>
        <v>1.928133582844253E-2</v>
      </c>
      <c r="M53" s="32">
        <v>2005</v>
      </c>
      <c r="N53" s="34">
        <f t="shared" si="14"/>
        <v>6.9492570835216396E-3</v>
      </c>
      <c r="O53" s="34">
        <f t="shared" si="14"/>
        <v>2.0794735196388386E-2</v>
      </c>
      <c r="P53" s="34">
        <f t="shared" si="14"/>
        <v>-5.6502669047404072E-2</v>
      </c>
      <c r="Q53" s="34">
        <f t="shared" si="14"/>
        <v>0.29183170873137682</v>
      </c>
      <c r="R53" s="34">
        <f t="shared" si="14"/>
        <v>-6.3949437291195774E-3</v>
      </c>
      <c r="S53" s="34">
        <f t="shared" si="14"/>
        <v>8.2774624343115139E-2</v>
      </c>
      <c r="V53" s="32">
        <v>2005</v>
      </c>
      <c r="W53" s="34">
        <f t="shared" si="15"/>
        <v>6.4318883340857752E-2</v>
      </c>
      <c r="X53" s="34">
        <f t="shared" si="15"/>
        <v>8.4746102446952548E-2</v>
      </c>
      <c r="Y53" s="34">
        <f t="shared" si="15"/>
        <v>1.4848505968397326E-2</v>
      </c>
      <c r="Z53" s="34">
        <f t="shared" si="15"/>
        <v>0.33475300979684008</v>
      </c>
      <c r="AA53" s="34">
        <f t="shared" si="15"/>
        <v>5.4554268261851308E-2</v>
      </c>
      <c r="AB53" s="34">
        <f t="shared" si="15"/>
        <v>0.14143846799097073</v>
      </c>
      <c r="AE53" s="32">
        <v>2006</v>
      </c>
      <c r="AF53" s="34">
        <f t="shared" si="16"/>
        <v>0.30106709830445694</v>
      </c>
      <c r="AG53" s="34">
        <f t="shared" si="12"/>
        <v>0.28547290598800135</v>
      </c>
      <c r="AH53" s="34">
        <f t="shared" si="12"/>
        <v>0.37597782011786862</v>
      </c>
      <c r="AI53" s="34">
        <f t="shared" si="12"/>
        <v>0.1307808098123992</v>
      </c>
      <c r="AJ53" s="34">
        <f t="shared" si="12"/>
        <v>0.28302329541709315</v>
      </c>
      <c r="AK53" s="34">
        <f t="shared" si="12"/>
        <v>0.24682130035816685</v>
      </c>
    </row>
    <row r="54" spans="3:37" x14ac:dyDescent="0.2">
      <c r="D54" s="32">
        <v>2006</v>
      </c>
      <c r="E54" s="34">
        <f t="shared" si="13"/>
        <v>8.5343280323273985E-2</v>
      </c>
      <c r="F54" s="34">
        <f t="shared" si="13"/>
        <v>9.3959497608147119E-2</v>
      </c>
      <c r="G54" s="34">
        <f t="shared" si="13"/>
        <v>0.11293202321778931</v>
      </c>
      <c r="H54" s="34">
        <f t="shared" si="13"/>
        <v>6.1835740512005861E-2</v>
      </c>
      <c r="I54" s="34">
        <f t="shared" si="13"/>
        <v>9.9243775025693551E-2</v>
      </c>
      <c r="J54" s="34">
        <f t="shared" si="13"/>
        <v>8.5160558376156201E-2</v>
      </c>
      <c r="M54" s="32">
        <v>2006</v>
      </c>
      <c r="N54" s="34">
        <f t="shared" si="14"/>
        <v>0.12459639357189575</v>
      </c>
      <c r="O54" s="34">
        <f t="shared" si="14"/>
        <v>0.12666600351303359</v>
      </c>
      <c r="P54" s="34">
        <f t="shared" si="14"/>
        <v>0.11648952661870503</v>
      </c>
      <c r="Q54" s="34">
        <f t="shared" si="14"/>
        <v>0.22741134916378578</v>
      </c>
      <c r="R54" s="34">
        <f t="shared" si="14"/>
        <v>0.10937235192936551</v>
      </c>
      <c r="S54" s="34">
        <f t="shared" si="14"/>
        <v>0.14839329474913582</v>
      </c>
      <c r="V54" s="32">
        <v>2006</v>
      </c>
      <c r="W54" s="34">
        <f t="shared" si="15"/>
        <v>0.18193051450060729</v>
      </c>
      <c r="X54" s="34">
        <f t="shared" si="15"/>
        <v>0.19342868014575343</v>
      </c>
      <c r="Y54" s="34">
        <f t="shared" si="15"/>
        <v>0.20307805067738019</v>
      </c>
      <c r="Z54" s="34">
        <f t="shared" si="15"/>
        <v>0.26198595470428859</v>
      </c>
      <c r="AA54" s="34">
        <f t="shared" si="15"/>
        <v>0.18084017031673358</v>
      </c>
      <c r="AB54" s="34">
        <f t="shared" si="15"/>
        <v>0.20663472821638793</v>
      </c>
      <c r="AE54" s="32">
        <v>2007</v>
      </c>
      <c r="AF54" s="34">
        <f t="shared" si="16"/>
        <v>-8.7732083569898811E-2</v>
      </c>
      <c r="AG54" s="34">
        <f t="shared" si="12"/>
        <v>-0.14904201085829211</v>
      </c>
      <c r="AH54" s="34">
        <f t="shared" si="12"/>
        <v>-0.15822815645444002</v>
      </c>
      <c r="AI54" s="34">
        <f t="shared" si="12"/>
        <v>-0.41498004528608956</v>
      </c>
      <c r="AJ54" s="34">
        <f t="shared" si="12"/>
        <v>-9.353055647129456E-2</v>
      </c>
      <c r="AK54" s="34">
        <f t="shared" si="12"/>
        <v>-0.18852884892522453</v>
      </c>
    </row>
    <row r="55" spans="3:37" x14ac:dyDescent="0.2">
      <c r="D55" s="32">
        <v>2007</v>
      </c>
      <c r="E55" s="34">
        <f t="shared" si="13"/>
        <v>1.3541638157299331E-2</v>
      </c>
      <c r="F55" s="34">
        <f t="shared" si="13"/>
        <v>1.8423018372703406E-2</v>
      </c>
      <c r="G55" s="34">
        <f t="shared" si="13"/>
        <v>1.8493354149696637E-2</v>
      </c>
      <c r="H55" s="34">
        <f t="shared" si="13"/>
        <v>-7.1674174133408465E-3</v>
      </c>
      <c r="I55" s="34">
        <f t="shared" si="13"/>
        <v>2.5889335007693047E-2</v>
      </c>
      <c r="J55" s="34">
        <f t="shared" si="13"/>
        <v>1.2717801384740542E-2</v>
      </c>
      <c r="M55" s="32">
        <v>2007</v>
      </c>
      <c r="N55" s="34">
        <f t="shared" si="14"/>
        <v>3.9665002715177929E-2</v>
      </c>
      <c r="O55" s="34">
        <f t="shared" si="14"/>
        <v>1.6382797764503309E-2</v>
      </c>
      <c r="P55" s="34">
        <f t="shared" si="14"/>
        <v>6.6024533894469906E-3</v>
      </c>
      <c r="Q55" s="34">
        <f t="shared" si="14"/>
        <v>-2.9545208616164383E-2</v>
      </c>
      <c r="R55" s="34">
        <f t="shared" si="14"/>
        <v>2.8211188569101469E-2</v>
      </c>
      <c r="S55" s="34">
        <f t="shared" si="14"/>
        <v>1.3624437279391662E-2</v>
      </c>
      <c r="V55" s="32">
        <v>2007</v>
      </c>
      <c r="W55" s="34">
        <f t="shared" si="15"/>
        <v>9.034415218571798E-2</v>
      </c>
      <c r="X55" s="34">
        <f t="shared" si="15"/>
        <v>7.1135238935650283E-2</v>
      </c>
      <c r="Y55" s="34">
        <f t="shared" si="15"/>
        <v>6.0945729704045402E-2</v>
      </c>
      <c r="Z55" s="34">
        <f t="shared" si="15"/>
        <v>-2.7546203276315878E-3</v>
      </c>
      <c r="AA55" s="34">
        <f t="shared" si="15"/>
        <v>9.1448848990858894E-2</v>
      </c>
      <c r="AB55" s="34">
        <f t="shared" si="15"/>
        <v>6.2280370395510903E-2</v>
      </c>
      <c r="AE55" s="32">
        <v>2008</v>
      </c>
      <c r="AF55" s="34">
        <f t="shared" si="16"/>
        <v>0.58774739915908281</v>
      </c>
      <c r="AG55" s="34">
        <f t="shared" si="12"/>
        <v>0.52152711618696834</v>
      </c>
      <c r="AH55" s="34">
        <f t="shared" si="12"/>
        <v>0.51691076581746909</v>
      </c>
      <c r="AI55" s="34">
        <f t="shared" si="12"/>
        <v>0.3566251949382987</v>
      </c>
      <c r="AJ55" s="34">
        <f t="shared" si="12"/>
        <v>0.64085704445313896</v>
      </c>
      <c r="AK55" s="34">
        <f t="shared" si="12"/>
        <v>0.5174487262823172</v>
      </c>
    </row>
    <row r="56" spans="3:37" x14ac:dyDescent="0.2">
      <c r="D56" s="32">
        <v>2008</v>
      </c>
      <c r="E56" s="34">
        <f t="shared" si="13"/>
        <v>0.31330756740046845</v>
      </c>
      <c r="F56" s="34">
        <f t="shared" si="13"/>
        <v>0.30758031876346609</v>
      </c>
      <c r="G56" s="34">
        <f t="shared" si="13"/>
        <v>0.32495341112880588</v>
      </c>
      <c r="H56" s="34">
        <f t="shared" si="13"/>
        <v>0.27427214666042149</v>
      </c>
      <c r="I56" s="34">
        <f t="shared" si="13"/>
        <v>0.31066790399999999</v>
      </c>
      <c r="J56" s="34">
        <f t="shared" si="13"/>
        <v>0.30468445200936756</v>
      </c>
      <c r="M56" s="32">
        <v>2008</v>
      </c>
      <c r="N56" s="34">
        <f t="shared" si="14"/>
        <v>0.2588979612927399</v>
      </c>
      <c r="O56" s="34">
        <f t="shared" si="14"/>
        <v>0.21844052513348935</v>
      </c>
      <c r="P56" s="34">
        <f t="shared" si="14"/>
        <v>0.21072577836065584</v>
      </c>
      <c r="Q56" s="34">
        <f t="shared" si="14"/>
        <v>0.12492295280562084</v>
      </c>
      <c r="R56" s="34">
        <f t="shared" si="14"/>
        <v>0.2732695309227165</v>
      </c>
      <c r="S56" s="34">
        <f t="shared" si="14"/>
        <v>0.21515415288056192</v>
      </c>
      <c r="V56" s="32">
        <v>2008</v>
      </c>
      <c r="W56" s="34">
        <f t="shared" si="15"/>
        <v>0.33312649652459025</v>
      </c>
      <c r="X56" s="34">
        <f t="shared" si="15"/>
        <v>0.28484853360187362</v>
      </c>
      <c r="Y56" s="34">
        <f t="shared" si="15"/>
        <v>0.29374645375175629</v>
      </c>
      <c r="Z56" s="34">
        <f t="shared" si="15"/>
        <v>0.15618348222950815</v>
      </c>
      <c r="AA56" s="34">
        <f t="shared" si="15"/>
        <v>0.34556848039344235</v>
      </c>
      <c r="AB56" s="34">
        <f t="shared" si="15"/>
        <v>0.27855580224824372</v>
      </c>
      <c r="AE56" s="32">
        <v>2009</v>
      </c>
      <c r="AF56" s="34">
        <f t="shared" si="16"/>
        <v>-0.75070800205015331</v>
      </c>
      <c r="AG56" s="34">
        <f t="shared" si="12"/>
        <v>-0.74921136841484304</v>
      </c>
      <c r="AH56" s="34">
        <f t="shared" si="12"/>
        <v>-0.7937645947580857</v>
      </c>
      <c r="AI56" s="34">
        <f t="shared" si="12"/>
        <v>-0.68879825489962299</v>
      </c>
      <c r="AJ56" s="34">
        <f t="shared" si="12"/>
        <v>-0.8568804049918699</v>
      </c>
      <c r="AK56" s="34">
        <f t="shared" si="12"/>
        <v>-0.74198362666183038</v>
      </c>
    </row>
    <row r="57" spans="3:37" x14ac:dyDescent="0.2">
      <c r="D57" s="32">
        <v>2009</v>
      </c>
      <c r="E57" s="34">
        <f t="shared" si="13"/>
        <v>-0.10910171792566825</v>
      </c>
      <c r="F57" s="34">
        <f t="shared" si="13"/>
        <v>-0.10795959555068717</v>
      </c>
      <c r="G57" s="34">
        <f t="shared" si="13"/>
        <v>-9.8634402893186285E-2</v>
      </c>
      <c r="H57" s="34">
        <f t="shared" si="13"/>
        <v>-0.12796202736062814</v>
      </c>
      <c r="I57" s="34">
        <f t="shared" si="13"/>
        <v>-0.10327545771264514</v>
      </c>
      <c r="J57" s="34">
        <f t="shared" si="13"/>
        <v>-0.11021004969783933</v>
      </c>
      <c r="M57" s="32">
        <v>2009</v>
      </c>
      <c r="N57" s="34">
        <f t="shared" si="14"/>
        <v>-0.1449444240444174</v>
      </c>
      <c r="O57" s="34">
        <f t="shared" si="14"/>
        <v>-0.16862023228584364</v>
      </c>
      <c r="P57" s="34">
        <f t="shared" si="14"/>
        <v>-0.19107037088684081</v>
      </c>
      <c r="Q57" s="34">
        <f t="shared" si="14"/>
        <v>-0.20056553027647672</v>
      </c>
      <c r="R57" s="34">
        <f t="shared" si="14"/>
        <v>-0.17879044344311809</v>
      </c>
      <c r="S57" s="34">
        <f t="shared" si="14"/>
        <v>-0.16770095893639506</v>
      </c>
      <c r="V57" s="32">
        <v>2009</v>
      </c>
      <c r="W57" s="34">
        <f t="shared" si="15"/>
        <v>-9.8297510583169531E-2</v>
      </c>
      <c r="X57" s="34">
        <f t="shared" si="15"/>
        <v>-0.12203042494334475</v>
      </c>
      <c r="Y57" s="34">
        <f t="shared" si="15"/>
        <v>-0.13666885198670475</v>
      </c>
      <c r="Z57" s="34">
        <f t="shared" si="15"/>
        <v>-0.17463546644508221</v>
      </c>
      <c r="AA57" s="34">
        <f t="shared" si="15"/>
        <v>-0.12815733704487084</v>
      </c>
      <c r="AB57" s="34">
        <f t="shared" si="15"/>
        <v>-0.12328422526061329</v>
      </c>
      <c r="AE57" s="32">
        <v>2010</v>
      </c>
      <c r="AF57" s="34">
        <f t="shared" si="16"/>
        <v>6.4061900306990563E-2</v>
      </c>
      <c r="AG57" s="34">
        <f t="shared" si="12"/>
        <v>0.11497450203244937</v>
      </c>
      <c r="AH57" s="34">
        <f t="shared" si="12"/>
        <v>9.050788763670814E-2</v>
      </c>
      <c r="AI57" s="34">
        <f t="shared" si="12"/>
        <v>0.12900298056181328</v>
      </c>
      <c r="AJ57" s="34">
        <f t="shared" si="12"/>
        <v>9.4147912012571028E-2</v>
      </c>
      <c r="AK57" s="34">
        <f t="shared" si="12"/>
        <v>0.10406024404708553</v>
      </c>
    </row>
    <row r="58" spans="3:37" x14ac:dyDescent="0.2">
      <c r="D58" s="32">
        <v>2010</v>
      </c>
      <c r="E58" s="34">
        <f t="shared" si="13"/>
        <v>-1.9973702253420558E-2</v>
      </c>
      <c r="F58" s="34">
        <f t="shared" si="13"/>
        <v>-1.1360022525261696E-2</v>
      </c>
      <c r="G58" s="34">
        <f t="shared" si="13"/>
        <v>1.711787033890603E-3</v>
      </c>
      <c r="H58" s="34">
        <f t="shared" si="13"/>
        <v>-3.1295500527586853E-2</v>
      </c>
      <c r="I58" s="34">
        <f t="shared" si="13"/>
        <v>-3.0777175355452815E-3</v>
      </c>
      <c r="J58" s="34">
        <f t="shared" si="13"/>
        <v>-1.5386511669498445E-2</v>
      </c>
      <c r="M58" s="32">
        <v>2010</v>
      </c>
      <c r="N58" s="34">
        <f t="shared" si="14"/>
        <v>-6.1341894303854214E-2</v>
      </c>
      <c r="O58" s="34">
        <f t="shared" si="14"/>
        <v>-5.5182338558526431E-2</v>
      </c>
      <c r="P58" s="34">
        <f t="shared" si="14"/>
        <v>-7.8439067477421229E-2</v>
      </c>
      <c r="Q58" s="34">
        <f t="shared" si="14"/>
        <v>-6.8738125941160716E-2</v>
      </c>
      <c r="R58" s="34">
        <f t="shared" si="14"/>
        <v>-6.9615101260842444E-2</v>
      </c>
      <c r="S58" s="34">
        <f t="shared" si="14"/>
        <v>-5.8996477743002824E-2</v>
      </c>
      <c r="V58" s="32">
        <v>2010</v>
      </c>
      <c r="W58" s="34">
        <f t="shared" si="15"/>
        <v>-1.9227757363855937E-2</v>
      </c>
      <c r="X58" s="34">
        <f t="shared" si="15"/>
        <v>-4.1440632477868361E-3</v>
      </c>
      <c r="Y58" s="34">
        <f t="shared" si="15"/>
        <v>-1.5687684691049138E-2</v>
      </c>
      <c r="Z58" s="34">
        <f t="shared" si="15"/>
        <v>-3.8175864329786445E-2</v>
      </c>
      <c r="AA58" s="34">
        <f t="shared" si="15"/>
        <v>-1.1068979272109298E-2</v>
      </c>
      <c r="AB58" s="34">
        <f t="shared" si="15"/>
        <v>-1.218522347312897E-2</v>
      </c>
      <c r="AE58" s="32">
        <v>2011</v>
      </c>
      <c r="AF58" s="34">
        <f t="shared" si="16"/>
        <v>0.11564476299262973</v>
      </c>
      <c r="AG58" s="34">
        <f t="shared" si="12"/>
        <v>5.5617723206270953E-2</v>
      </c>
      <c r="AH58" s="34">
        <f t="shared" si="12"/>
        <v>4.7883901530747126E-2</v>
      </c>
      <c r="AI58" s="34">
        <f t="shared" si="12"/>
        <v>4.7337267565568442E-2</v>
      </c>
      <c r="AJ58" s="34">
        <f t="shared" si="12"/>
        <v>0.13106255798336047</v>
      </c>
      <c r="AK58" s="34">
        <f t="shared" si="12"/>
        <v>7.1871104020357762E-2</v>
      </c>
    </row>
    <row r="59" spans="3:37" x14ac:dyDescent="0.2">
      <c r="D59" s="32">
        <v>2011</v>
      </c>
      <c r="E59" s="34">
        <f t="shared" si="13"/>
        <v>4.1640390981027738E-2</v>
      </c>
      <c r="F59" s="34">
        <f t="shared" si="13"/>
        <v>4.4700878539422208E-2</v>
      </c>
      <c r="G59" s="34">
        <f t="shared" si="13"/>
        <v>6.8210291448183816E-2</v>
      </c>
      <c r="H59" s="34">
        <f t="shared" si="13"/>
        <v>2.8255207741443487E-2</v>
      </c>
      <c r="I59" s="34">
        <f t="shared" si="13"/>
        <v>5.6089853846887298E-2</v>
      </c>
      <c r="J59" s="34">
        <f t="shared" si="13"/>
        <v>4.2750909047573504E-2</v>
      </c>
      <c r="M59" s="32">
        <v>2011</v>
      </c>
      <c r="N59" s="34">
        <f t="shared" si="14"/>
        <v>9.4527686147393604E-3</v>
      </c>
      <c r="O59" s="34">
        <f t="shared" si="14"/>
        <v>-1.0862313852607474E-2</v>
      </c>
      <c r="P59" s="34">
        <f t="shared" si="14"/>
        <v>-2.7909879874153887E-2</v>
      </c>
      <c r="Q59" s="34">
        <f t="shared" si="14"/>
        <v>-2.2307968538469048E-2</v>
      </c>
      <c r="R59" s="34">
        <f t="shared" si="14"/>
        <v>1.0655962436838728E-2</v>
      </c>
      <c r="S59" s="34">
        <f t="shared" si="14"/>
        <v>-6.6494450376585875E-3</v>
      </c>
      <c r="V59" s="32">
        <v>2011</v>
      </c>
      <c r="W59" s="34">
        <f t="shared" si="15"/>
        <v>5.737349261130692E-2</v>
      </c>
      <c r="X59" s="34">
        <f t="shared" si="15"/>
        <v>3.9221076461054279E-2</v>
      </c>
      <c r="Y59" s="34">
        <f t="shared" si="15"/>
        <v>4.4411614834588671E-2</v>
      </c>
      <c r="Z59" s="34">
        <f t="shared" si="15"/>
        <v>1.1051425398035844E-2</v>
      </c>
      <c r="AA59" s="34">
        <f t="shared" si="15"/>
        <v>7.3294033940318276E-2</v>
      </c>
      <c r="AB59" s="34">
        <f t="shared" si="15"/>
        <v>4.1680862045953039E-2</v>
      </c>
      <c r="AE59" s="32">
        <v>2012</v>
      </c>
      <c r="AF59" s="34">
        <f t="shared" si="16"/>
        <v>-0.15090833245231006</v>
      </c>
      <c r="AG59" s="34">
        <f t="shared" si="12"/>
        <v>-0.16975875237545099</v>
      </c>
      <c r="AH59" s="34">
        <f t="shared" si="12"/>
        <v>-0.23602843438339988</v>
      </c>
      <c r="AI59" s="34">
        <f t="shared" si="12"/>
        <v>-3.9067449037933813E-2</v>
      </c>
      <c r="AJ59" s="34">
        <f t="shared" si="12"/>
        <v>-0.18294584717874757</v>
      </c>
      <c r="AK59" s="34">
        <f t="shared" si="12"/>
        <v>-0.15412728798042455</v>
      </c>
    </row>
    <row r="60" spans="3:37" x14ac:dyDescent="0.2">
      <c r="D60" s="32">
        <v>2012</v>
      </c>
      <c r="E60" s="34">
        <f t="shared" si="13"/>
        <v>-1.4581562080536752E-2</v>
      </c>
      <c r="F60" s="34">
        <f t="shared" si="13"/>
        <v>-1.0193813087248146E-2</v>
      </c>
      <c r="G60" s="34">
        <f t="shared" si="13"/>
        <v>8.7092832214765957E-3</v>
      </c>
      <c r="H60" s="34">
        <f t="shared" si="13"/>
        <v>-2.3232024496644146E-2</v>
      </c>
      <c r="I60" s="34">
        <f t="shared" si="13"/>
        <v>2.9220167785252375E-4</v>
      </c>
      <c r="J60" s="34">
        <f t="shared" si="13"/>
        <v>-1.2097163758388998E-2</v>
      </c>
      <c r="M60" s="32">
        <v>2012</v>
      </c>
      <c r="N60" s="34">
        <f t="shared" si="14"/>
        <v>-5.4691671812080407E-2</v>
      </c>
      <c r="O60" s="34">
        <f t="shared" si="14"/>
        <v>-7.442088926174488E-2</v>
      </c>
      <c r="P60" s="34">
        <f t="shared" si="14"/>
        <v>-0.11115730167785227</v>
      </c>
      <c r="Q60" s="34">
        <f t="shared" si="14"/>
        <v>-2.9011760738254955E-2</v>
      </c>
      <c r="R60" s="34">
        <f t="shared" si="14"/>
        <v>-6.6784761409395793E-2</v>
      </c>
      <c r="S60" s="34">
        <f t="shared" si="14"/>
        <v>-6.5640582214764973E-2</v>
      </c>
      <c r="V60" s="32">
        <v>2012</v>
      </c>
      <c r="W60" s="34">
        <f t="shared" si="15"/>
        <v>-1.2129129865771733E-2</v>
      </c>
      <c r="X60" s="34">
        <f t="shared" si="15"/>
        <v>-2.8358105704697958E-2</v>
      </c>
      <c r="Y60" s="34">
        <f t="shared" si="15"/>
        <v>-4.8858753020134191E-2</v>
      </c>
      <c r="Z60" s="34">
        <f t="shared" si="15"/>
        <v>5.7221966442957007E-3</v>
      </c>
      <c r="AA60" s="34">
        <f t="shared" si="15"/>
        <v>-9.9872120805366543E-3</v>
      </c>
      <c r="AB60" s="34">
        <f t="shared" si="15"/>
        <v>-2.10656842281878E-2</v>
      </c>
    </row>
    <row r="62" spans="3:37" x14ac:dyDescent="0.2"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</row>
    <row r="63" spans="3:37" x14ac:dyDescent="0.2">
      <c r="C63" s="32" t="s">
        <v>11</v>
      </c>
      <c r="E63" s="34"/>
      <c r="F63" s="34"/>
      <c r="G63" s="34"/>
      <c r="H63" s="34"/>
      <c r="I63" s="34"/>
      <c r="J63" s="34"/>
      <c r="K63" s="34"/>
      <c r="L63" s="34" t="s">
        <v>128</v>
      </c>
      <c r="M63" s="34"/>
      <c r="N63" s="34"/>
      <c r="O63" s="34"/>
      <c r="P63" s="34"/>
      <c r="Q63" s="34"/>
      <c r="R63" s="34"/>
      <c r="S63" s="34"/>
    </row>
    <row r="64" spans="3:37" x14ac:dyDescent="0.2">
      <c r="E64" s="32" t="s">
        <v>3</v>
      </c>
      <c r="F64" s="32" t="s">
        <v>4</v>
      </c>
      <c r="G64" s="32" t="s">
        <v>5</v>
      </c>
      <c r="H64" s="32" t="s">
        <v>82</v>
      </c>
      <c r="I64" s="32" t="s">
        <v>6</v>
      </c>
      <c r="J64" s="32" t="s">
        <v>7</v>
      </c>
      <c r="N64" s="32" t="s">
        <v>3</v>
      </c>
      <c r="O64" s="32" t="s">
        <v>4</v>
      </c>
      <c r="P64" s="32" t="s">
        <v>5</v>
      </c>
      <c r="Q64" s="32" t="s">
        <v>82</v>
      </c>
      <c r="R64" s="32" t="s">
        <v>6</v>
      </c>
      <c r="S64" s="32" t="s">
        <v>7</v>
      </c>
      <c r="W64" s="32" t="s">
        <v>3</v>
      </c>
      <c r="X64" s="35" t="s">
        <v>4</v>
      </c>
      <c r="Y64" s="32" t="s">
        <v>5</v>
      </c>
      <c r="Z64" s="32" t="s">
        <v>82</v>
      </c>
      <c r="AA64" s="32" t="s">
        <v>6</v>
      </c>
    </row>
    <row r="65" spans="4:48" x14ac:dyDescent="0.2">
      <c r="D65" s="32">
        <v>2001</v>
      </c>
      <c r="E65" s="34">
        <f>E49+N49</f>
        <v>3.095432423857844E-2</v>
      </c>
      <c r="F65" s="34">
        <f t="shared" ref="F65:J76" si="17">F49+O49</f>
        <v>4.6906303480783E-2</v>
      </c>
      <c r="G65" s="34">
        <f t="shared" si="17"/>
        <v>4.8615576051485969E-2</v>
      </c>
      <c r="H65" s="34">
        <f t="shared" si="17"/>
        <v>8.381996079586615E-2</v>
      </c>
      <c r="I65" s="34">
        <f t="shared" si="17"/>
        <v>7.4908158538795927E-2</v>
      </c>
      <c r="J65" s="34">
        <f t="shared" si="17"/>
        <v>5.2550538886874582E-2</v>
      </c>
      <c r="M65" s="32">
        <v>2001</v>
      </c>
      <c r="N65" s="34">
        <f>E49+AF48</f>
        <v>-4.3737519259333897E-2</v>
      </c>
      <c r="O65" s="34">
        <f t="shared" ref="O65:S76" si="18">F49+AG48</f>
        <v>-3.1586839571488577E-2</v>
      </c>
      <c r="P65" s="34">
        <f t="shared" si="18"/>
        <v>-1.7926763269117907E-2</v>
      </c>
      <c r="Q65" s="34">
        <f t="shared" si="18"/>
        <v>0.1118461288469044</v>
      </c>
      <c r="R65" s="34">
        <f t="shared" si="18"/>
        <v>6.9297821863237297E-2</v>
      </c>
      <c r="S65" s="34">
        <f t="shared" si="18"/>
        <v>-1.892247344887299E-3</v>
      </c>
      <c r="V65" s="32">
        <v>2001</v>
      </c>
      <c r="W65" s="34">
        <v>8.3167350000000001E-2</v>
      </c>
      <c r="X65" s="36">
        <v>9.6213699999999999E-2</v>
      </c>
      <c r="Y65" s="36">
        <v>0.10934820000000001</v>
      </c>
      <c r="Z65" s="36">
        <v>0.24274845</v>
      </c>
      <c r="AA65" s="36">
        <v>0.19875469999999998</v>
      </c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</row>
    <row r="66" spans="4:48" x14ac:dyDescent="0.2">
      <c r="D66" s="32">
        <v>2002</v>
      </c>
      <c r="E66" s="34">
        <f t="shared" ref="E66:E76" si="19">E50+N50</f>
        <v>-7.763004598601414E-2</v>
      </c>
      <c r="F66" s="34">
        <f t="shared" si="17"/>
        <v>-0.10321080690909115</v>
      </c>
      <c r="G66" s="34">
        <f t="shared" si="17"/>
        <v>-9.6349591832167902E-2</v>
      </c>
      <c r="H66" s="34">
        <f t="shared" si="17"/>
        <v>-4.3333675160839136E-2</v>
      </c>
      <c r="I66" s="34">
        <f t="shared" si="17"/>
        <v>-4.6098742181818433E-2</v>
      </c>
      <c r="J66" s="34">
        <f t="shared" si="17"/>
        <v>-8.6192580195804155E-2</v>
      </c>
      <c r="M66" s="32">
        <v>2002</v>
      </c>
      <c r="N66" s="34">
        <f t="shared" ref="N66:N76" si="20">E50+AF49</f>
        <v>-0.15220545241524103</v>
      </c>
      <c r="O66" s="34">
        <f t="shared" si="18"/>
        <v>-0.23184979633425873</v>
      </c>
      <c r="P66" s="34">
        <f t="shared" si="18"/>
        <v>-0.20141698148515261</v>
      </c>
      <c r="Q66" s="34">
        <f t="shared" si="18"/>
        <v>-0.14001297243938754</v>
      </c>
      <c r="R66" s="34">
        <f t="shared" si="18"/>
        <v>-0.13389469637857107</v>
      </c>
      <c r="S66" s="34">
        <f t="shared" si="18"/>
        <v>-0.198672327611117</v>
      </c>
      <c r="T66" s="35"/>
      <c r="V66" s="32">
        <v>2002</v>
      </c>
      <c r="W66" s="36">
        <v>0.11375405000000001</v>
      </c>
      <c r="X66" s="36">
        <v>2.72933E-2</v>
      </c>
      <c r="Y66" s="36">
        <v>5.9999300000000005E-2</v>
      </c>
      <c r="Z66" s="36">
        <v>0.13296444999999998</v>
      </c>
      <c r="AA66" s="36">
        <v>0.13718490000000003</v>
      </c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</row>
    <row r="67" spans="4:48" x14ac:dyDescent="0.2">
      <c r="D67" s="32">
        <v>2003</v>
      </c>
      <c r="E67" s="34">
        <f t="shared" si="19"/>
        <v>0.38696432288420402</v>
      </c>
      <c r="F67" s="34">
        <f t="shared" si="17"/>
        <v>0.37593009059985749</v>
      </c>
      <c r="G67" s="34">
        <f t="shared" si="17"/>
        <v>0.36463832913738675</v>
      </c>
      <c r="H67" s="34">
        <f t="shared" si="17"/>
        <v>0.4267880127711583</v>
      </c>
      <c r="I67" s="34">
        <f t="shared" si="17"/>
        <v>0.37002915804053338</v>
      </c>
      <c r="J67" s="34">
        <f t="shared" si="17"/>
        <v>0.38795676083104186</v>
      </c>
      <c r="M67" s="32">
        <v>2003</v>
      </c>
      <c r="N67" s="34">
        <f t="shared" si="20"/>
        <v>0.71611978657914388</v>
      </c>
      <c r="O67" s="34">
        <f t="shared" si="18"/>
        <v>0.71972539585053574</v>
      </c>
      <c r="P67" s="34">
        <f t="shared" si="18"/>
        <v>0.65805418477852329</v>
      </c>
      <c r="Q67" s="34">
        <f t="shared" si="18"/>
        <v>0.76897920075507853</v>
      </c>
      <c r="R67" s="34">
        <f t="shared" si="18"/>
        <v>0.63399398702432341</v>
      </c>
      <c r="S67" s="34">
        <f t="shared" si="18"/>
        <v>0.7278698299387224</v>
      </c>
      <c r="T67" s="35"/>
      <c r="V67" s="32">
        <v>2003</v>
      </c>
      <c r="W67" s="36">
        <v>3.7360450000000003E-2</v>
      </c>
      <c r="X67" s="36">
        <v>5.0744750000000005E-2</v>
      </c>
      <c r="Y67" s="36">
        <v>-6.1811999999999978E-3</v>
      </c>
      <c r="Z67" s="36">
        <v>6.7417599999999994E-2</v>
      </c>
      <c r="AA67" s="36">
        <v>-4.3042500000000004E-2</v>
      </c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5"/>
    </row>
    <row r="68" spans="4:48" x14ac:dyDescent="0.2">
      <c r="D68" s="32">
        <v>2004</v>
      </c>
      <c r="E68" s="34">
        <f t="shared" si="19"/>
        <v>2.5867700636379564E-2</v>
      </c>
      <c r="F68" s="34">
        <f t="shared" si="17"/>
        <v>4.4666384567788806E-3</v>
      </c>
      <c r="G68" s="34">
        <f t="shared" si="17"/>
        <v>3.0556123828884389E-2</v>
      </c>
      <c r="H68" s="34">
        <f t="shared" si="17"/>
        <v>6.8750092805373891E-2</v>
      </c>
      <c r="I68" s="34">
        <f t="shared" si="17"/>
        <v>3.6667245006186761E-2</v>
      </c>
      <c r="J68" s="34">
        <f t="shared" si="17"/>
        <v>2.3092685831712818E-2</v>
      </c>
      <c r="M68" s="32">
        <v>2004</v>
      </c>
      <c r="N68" s="34">
        <f t="shared" si="20"/>
        <v>-0.24145141034947284</v>
      </c>
      <c r="O68" s="34">
        <f t="shared" si="18"/>
        <v>-0.27329620734036253</v>
      </c>
      <c r="P68" s="34">
        <f t="shared" si="18"/>
        <v>-0.19029164038326227</v>
      </c>
      <c r="Q68" s="34">
        <f t="shared" si="18"/>
        <v>-0.19339887547178569</v>
      </c>
      <c r="R68" s="34">
        <f t="shared" si="18"/>
        <v>-0.19196995977444264</v>
      </c>
      <c r="S68" s="34">
        <f t="shared" si="18"/>
        <v>-0.24579737734565196</v>
      </c>
      <c r="T68" s="35"/>
      <c r="V68" s="32">
        <v>2004</v>
      </c>
      <c r="W68" s="36">
        <v>6.6196199999999997E-2</v>
      </c>
      <c r="X68" s="36">
        <v>2.888990000000001E-2</v>
      </c>
      <c r="Y68" s="36">
        <v>0.10827310000000001</v>
      </c>
      <c r="Z68" s="36">
        <v>0.12812445</v>
      </c>
      <c r="AA68" s="36">
        <v>0.11297784999999999</v>
      </c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5"/>
    </row>
    <row r="69" spans="4:48" x14ac:dyDescent="0.2">
      <c r="D69" s="32">
        <v>2005</v>
      </c>
      <c r="E69" s="34">
        <f t="shared" si="19"/>
        <v>2.8613858672686426E-2</v>
      </c>
      <c r="F69" s="34">
        <f t="shared" si="17"/>
        <v>4.8034657534988916E-2</v>
      </c>
      <c r="G69" s="34">
        <f t="shared" si="17"/>
        <v>-1.7158740920992968E-2</v>
      </c>
      <c r="H69" s="34">
        <f t="shared" si="17"/>
        <v>0.29115540447855526</v>
      </c>
      <c r="I69" s="34">
        <f t="shared" si="17"/>
        <v>1.9438077715575569E-2</v>
      </c>
      <c r="J69" s="34">
        <f t="shared" si="17"/>
        <v>0.10205596017155767</v>
      </c>
      <c r="M69" s="32">
        <v>2005</v>
      </c>
      <c r="N69" s="34">
        <f t="shared" si="20"/>
        <v>5.1851181742727667E-2</v>
      </c>
      <c r="O69" s="34">
        <f t="shared" si="18"/>
        <v>0.13354281565925169</v>
      </c>
      <c r="P69" s="34">
        <f t="shared" si="18"/>
        <v>-6.9300272886124017E-2</v>
      </c>
      <c r="Q69" s="34">
        <f t="shared" si="18"/>
        <v>0.65302453753319545</v>
      </c>
      <c r="R69" s="34">
        <f t="shared" si="18"/>
        <v>8.4872304222322684E-3</v>
      </c>
      <c r="S69" s="34">
        <f t="shared" si="18"/>
        <v>0.24317256579087934</v>
      </c>
      <c r="T69" s="35"/>
      <c r="V69" s="32">
        <v>2005</v>
      </c>
      <c r="W69" s="34">
        <v>0.14276244999999999</v>
      </c>
      <c r="X69" s="34">
        <v>0.22674655000000002</v>
      </c>
      <c r="Y69" s="34">
        <v>1.7139300000000017E-2</v>
      </c>
      <c r="Z69" s="34">
        <v>0.76599919999999988</v>
      </c>
      <c r="AA69" s="34">
        <v>9.807805E-2</v>
      </c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5"/>
    </row>
    <row r="70" spans="4:48" x14ac:dyDescent="0.2">
      <c r="D70" s="32">
        <v>2006</v>
      </c>
      <c r="E70" s="34">
        <f t="shared" si="19"/>
        <v>0.20993967389516974</v>
      </c>
      <c r="F70" s="34">
        <f t="shared" si="17"/>
        <v>0.22062550112118071</v>
      </c>
      <c r="G70" s="34">
        <f t="shared" si="17"/>
        <v>0.22942154983649432</v>
      </c>
      <c r="H70" s="34">
        <f t="shared" si="17"/>
        <v>0.28924708967579166</v>
      </c>
      <c r="I70" s="34">
        <f t="shared" si="17"/>
        <v>0.20861612695505904</v>
      </c>
      <c r="J70" s="34">
        <f t="shared" si="17"/>
        <v>0.23355385312529203</v>
      </c>
      <c r="M70" s="32">
        <v>2006</v>
      </c>
      <c r="N70" s="34">
        <f t="shared" si="20"/>
        <v>0.38641037862773092</v>
      </c>
      <c r="O70" s="34">
        <f t="shared" si="18"/>
        <v>0.37943240359614849</v>
      </c>
      <c r="P70" s="34">
        <f t="shared" si="18"/>
        <v>0.4889098433356579</v>
      </c>
      <c r="Q70" s="34">
        <f t="shared" si="18"/>
        <v>0.19261655032440506</v>
      </c>
      <c r="R70" s="34">
        <f t="shared" si="18"/>
        <v>0.38226707044278668</v>
      </c>
      <c r="S70" s="34">
        <f t="shared" si="18"/>
        <v>0.33198185873432307</v>
      </c>
      <c r="T70" s="35"/>
      <c r="V70" s="32">
        <v>2006</v>
      </c>
      <c r="W70" s="36">
        <v>0.21188360000000001</v>
      </c>
      <c r="X70" s="36">
        <v>0.20375194999999999</v>
      </c>
      <c r="Y70" s="36">
        <v>0.31746184999999999</v>
      </c>
      <c r="Z70" s="36">
        <v>-4.0755499999999244E-3</v>
      </c>
      <c r="AA70" s="36">
        <v>0.20919254999999998</v>
      </c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5"/>
    </row>
    <row r="71" spans="4:48" x14ac:dyDescent="0.2">
      <c r="D71" s="32">
        <v>2007</v>
      </c>
      <c r="E71" s="34">
        <f t="shared" si="19"/>
        <v>5.3206640872477257E-2</v>
      </c>
      <c r="F71" s="34">
        <f t="shared" si="17"/>
        <v>3.4805816137206715E-2</v>
      </c>
      <c r="G71" s="34">
        <f t="shared" si="17"/>
        <v>2.5095807539143627E-2</v>
      </c>
      <c r="H71" s="34">
        <f t="shared" si="17"/>
        <v>-3.671262602950523E-2</v>
      </c>
      <c r="I71" s="34">
        <f t="shared" si="17"/>
        <v>5.4100523576794513E-2</v>
      </c>
      <c r="J71" s="34">
        <f t="shared" si="17"/>
        <v>2.6342238664132205E-2</v>
      </c>
      <c r="M71" s="32">
        <v>2007</v>
      </c>
      <c r="N71" s="34">
        <f t="shared" si="20"/>
        <v>-7.4190445412599476E-2</v>
      </c>
      <c r="O71" s="34">
        <f t="shared" si="18"/>
        <v>-0.1306189924855887</v>
      </c>
      <c r="P71" s="34">
        <f t="shared" si="18"/>
        <v>-0.13973480230474339</v>
      </c>
      <c r="Q71" s="34">
        <f t="shared" si="18"/>
        <v>-0.42214746269943043</v>
      </c>
      <c r="R71" s="34">
        <f t="shared" si="18"/>
        <v>-6.764122146360152E-2</v>
      </c>
      <c r="S71" s="34">
        <f t="shared" si="18"/>
        <v>-0.17581104754048399</v>
      </c>
      <c r="T71" s="35"/>
      <c r="V71" s="32">
        <v>2007</v>
      </c>
      <c r="W71" s="36">
        <v>0.10520629999999999</v>
      </c>
      <c r="X71" s="36">
        <v>4.7006750000000021E-2</v>
      </c>
      <c r="Y71" s="36">
        <v>3.6558750000000008E-2</v>
      </c>
      <c r="Z71" s="36">
        <v>-0.24470874999999997</v>
      </c>
      <c r="AA71" s="36">
        <v>0.11046980000000001</v>
      </c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5"/>
    </row>
    <row r="72" spans="4:48" x14ac:dyDescent="0.2">
      <c r="D72" s="32">
        <v>2008</v>
      </c>
      <c r="E72" s="34">
        <f t="shared" si="19"/>
        <v>0.5722055286932084</v>
      </c>
      <c r="F72" s="34">
        <f t="shared" si="17"/>
        <v>0.52602084389695547</v>
      </c>
      <c r="G72" s="34">
        <f t="shared" si="17"/>
        <v>0.53567918948946169</v>
      </c>
      <c r="H72" s="34">
        <f t="shared" si="17"/>
        <v>0.39919509946604231</v>
      </c>
      <c r="I72" s="34">
        <f t="shared" si="17"/>
        <v>0.58393743492271644</v>
      </c>
      <c r="J72" s="34">
        <f t="shared" si="17"/>
        <v>0.5198386048899295</v>
      </c>
      <c r="M72" s="32">
        <v>2008</v>
      </c>
      <c r="N72" s="34">
        <f t="shared" si="20"/>
        <v>0.90105496655955131</v>
      </c>
      <c r="O72" s="34">
        <f t="shared" si="18"/>
        <v>0.82910743495043437</v>
      </c>
      <c r="P72" s="34">
        <f t="shared" si="18"/>
        <v>0.84186417694627491</v>
      </c>
      <c r="Q72" s="34">
        <f t="shared" si="18"/>
        <v>0.63089734159872024</v>
      </c>
      <c r="R72" s="34">
        <f t="shared" si="18"/>
        <v>0.95152494845313895</v>
      </c>
      <c r="S72" s="34">
        <f t="shared" si="18"/>
        <v>0.82213317829168475</v>
      </c>
      <c r="T72" s="35"/>
      <c r="V72" s="32">
        <v>2008</v>
      </c>
      <c r="W72" s="36">
        <v>-1.7186699999999992E-2</v>
      </c>
      <c r="X72" s="36">
        <v>-6.7219499999999988E-2</v>
      </c>
      <c r="Y72" s="36">
        <v>-5.3578250000000008E-2</v>
      </c>
      <c r="Z72" s="36">
        <v>-0.21130249999999998</v>
      </c>
      <c r="AA72" s="36">
        <v>2.7440099999999985E-2</v>
      </c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5"/>
    </row>
    <row r="73" spans="4:48" x14ac:dyDescent="0.2">
      <c r="D73" s="32">
        <v>2009</v>
      </c>
      <c r="E73" s="34">
        <f t="shared" si="19"/>
        <v>-0.25404614197008568</v>
      </c>
      <c r="F73" s="34">
        <f t="shared" si="17"/>
        <v>-0.27657982783653079</v>
      </c>
      <c r="G73" s="34">
        <f t="shared" si="17"/>
        <v>-0.28970477378002712</v>
      </c>
      <c r="H73" s="34">
        <f t="shared" si="17"/>
        <v>-0.32852755763710484</v>
      </c>
      <c r="I73" s="34">
        <f t="shared" si="17"/>
        <v>-0.28206590115576324</v>
      </c>
      <c r="J73" s="34">
        <f t="shared" si="17"/>
        <v>-0.2779110086342344</v>
      </c>
      <c r="M73" s="32">
        <v>2009</v>
      </c>
      <c r="N73" s="34">
        <f t="shared" si="20"/>
        <v>-0.85980971997582156</v>
      </c>
      <c r="O73" s="34">
        <f t="shared" si="18"/>
        <v>-0.85717096396553016</v>
      </c>
      <c r="P73" s="34">
        <f t="shared" si="18"/>
        <v>-0.89239899765127195</v>
      </c>
      <c r="Q73" s="34">
        <f t="shared" si="18"/>
        <v>-0.8167602822602511</v>
      </c>
      <c r="R73" s="34">
        <f t="shared" si="18"/>
        <v>-0.96015586270451503</v>
      </c>
      <c r="S73" s="34">
        <f t="shared" si="18"/>
        <v>-0.85219367635966969</v>
      </c>
      <c r="T73" s="35"/>
      <c r="V73" s="32">
        <v>2009</v>
      </c>
      <c r="W73" s="36">
        <v>6.2319050000000008E-2</v>
      </c>
      <c r="X73" s="36">
        <v>4.254154999999999E-2</v>
      </c>
      <c r="Y73" s="36">
        <v>-3.5270000000000162E-3</v>
      </c>
      <c r="Z73" s="36">
        <v>3.7441999999999989E-2</v>
      </c>
      <c r="AA73" s="36">
        <v>-4.8331699999999984E-2</v>
      </c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5"/>
    </row>
    <row r="74" spans="4:48" x14ac:dyDescent="0.2">
      <c r="D74" s="32">
        <v>2010</v>
      </c>
      <c r="E74" s="34">
        <f t="shared" si="19"/>
        <v>-8.1315596557274772E-2</v>
      </c>
      <c r="F74" s="34">
        <f t="shared" si="17"/>
        <v>-6.6542361083788124E-2</v>
      </c>
      <c r="G74" s="34">
        <f t="shared" si="17"/>
        <v>-7.6727280443530624E-2</v>
      </c>
      <c r="H74" s="34">
        <f t="shared" si="17"/>
        <v>-0.10003362646874757</v>
      </c>
      <c r="I74" s="34">
        <f t="shared" si="17"/>
        <v>-7.2692818796387726E-2</v>
      </c>
      <c r="J74" s="34">
        <f t="shared" si="17"/>
        <v>-7.4382989412501266E-2</v>
      </c>
      <c r="M74" s="32">
        <v>2010</v>
      </c>
      <c r="N74" s="34">
        <f t="shared" si="20"/>
        <v>4.4088198053570005E-2</v>
      </c>
      <c r="O74" s="34">
        <f t="shared" si="18"/>
        <v>0.10361447950718768</v>
      </c>
      <c r="P74" s="34">
        <f t="shared" si="18"/>
        <v>9.2219674670598745E-2</v>
      </c>
      <c r="Q74" s="34">
        <f t="shared" si="18"/>
        <v>9.7707480034226427E-2</v>
      </c>
      <c r="R74" s="34">
        <f t="shared" si="18"/>
        <v>9.1070194477025745E-2</v>
      </c>
      <c r="S74" s="34">
        <f t="shared" si="18"/>
        <v>8.8673732377587078E-2</v>
      </c>
      <c r="T74" s="35"/>
      <c r="V74" s="32">
        <v>2010</v>
      </c>
      <c r="W74" s="36">
        <v>2.8507050000000003E-2</v>
      </c>
      <c r="X74" s="36">
        <v>9.6148150000000002E-2</v>
      </c>
      <c r="Y74" s="36">
        <v>8.7959499999999996E-2</v>
      </c>
      <c r="Z74" s="36">
        <v>9.5485299999999995E-2</v>
      </c>
      <c r="AA74" s="36">
        <v>8.456785E-2</v>
      </c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5"/>
    </row>
    <row r="75" spans="4:48" x14ac:dyDescent="0.2">
      <c r="D75" s="32">
        <v>2011</v>
      </c>
      <c r="E75" s="34">
        <f t="shared" si="19"/>
        <v>5.1093159595767101E-2</v>
      </c>
      <c r="F75" s="34">
        <f t="shared" si="17"/>
        <v>3.3838564686814732E-2</v>
      </c>
      <c r="G75" s="34">
        <f t="shared" si="17"/>
        <v>4.0300411574029929E-2</v>
      </c>
      <c r="H75" s="34">
        <f t="shared" si="17"/>
        <v>5.9472392029744393E-3</v>
      </c>
      <c r="I75" s="34">
        <f t="shared" si="17"/>
        <v>6.6745816283726028E-2</v>
      </c>
      <c r="J75" s="34">
        <f t="shared" si="17"/>
        <v>3.6101464009914916E-2</v>
      </c>
      <c r="M75" s="32">
        <v>2011</v>
      </c>
      <c r="N75" s="34">
        <f t="shared" si="20"/>
        <v>0.15728515397365747</v>
      </c>
      <c r="O75" s="34">
        <f t="shared" si="18"/>
        <v>0.10031860174569315</v>
      </c>
      <c r="P75" s="34">
        <f t="shared" si="18"/>
        <v>0.11609419297893095</v>
      </c>
      <c r="Q75" s="34">
        <f t="shared" si="18"/>
        <v>7.5592475307011936E-2</v>
      </c>
      <c r="R75" s="34">
        <f t="shared" si="18"/>
        <v>0.18715241183024778</v>
      </c>
      <c r="S75" s="34">
        <f t="shared" si="18"/>
        <v>0.11462201306793127</v>
      </c>
      <c r="T75" s="35"/>
      <c r="V75" s="32">
        <v>2011</v>
      </c>
      <c r="W75" s="36">
        <v>8.4294199999999986E-2</v>
      </c>
      <c r="X75" s="36">
        <v>2.6446349999999997E-2</v>
      </c>
      <c r="Y75" s="36">
        <v>4.4422000000000017E-2</v>
      </c>
      <c r="Z75" s="36">
        <v>2.8106999999999993E-3</v>
      </c>
      <c r="AA75" s="36">
        <v>0.1150813</v>
      </c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5"/>
    </row>
    <row r="76" spans="4:48" x14ac:dyDescent="0.2">
      <c r="D76" s="32">
        <v>2012</v>
      </c>
      <c r="E76" s="34">
        <f t="shared" si="19"/>
        <v>-6.9273233892617164E-2</v>
      </c>
      <c r="F76" s="34">
        <f t="shared" si="17"/>
        <v>-8.4614702348993029E-2</v>
      </c>
      <c r="G76" s="34">
        <f t="shared" si="17"/>
        <v>-0.10244801845637568</v>
      </c>
      <c r="H76" s="34">
        <f t="shared" si="17"/>
        <v>-5.2243785234899101E-2</v>
      </c>
      <c r="I76" s="34">
        <f t="shared" si="17"/>
        <v>-6.6492559731543263E-2</v>
      </c>
      <c r="J76" s="34">
        <f t="shared" si="17"/>
        <v>-7.7737745973153971E-2</v>
      </c>
      <c r="M76" s="32">
        <v>2012</v>
      </c>
      <c r="N76" s="34">
        <f t="shared" si="20"/>
        <v>-0.16548989453284682</v>
      </c>
      <c r="O76" s="34">
        <f t="shared" si="18"/>
        <v>-0.17995256546269914</v>
      </c>
      <c r="P76" s="34">
        <f t="shared" si="18"/>
        <v>-0.22731915116192328</v>
      </c>
      <c r="Q76" s="34">
        <f t="shared" si="18"/>
        <v>-6.2299473534577959E-2</v>
      </c>
      <c r="R76" s="34">
        <f t="shared" si="18"/>
        <v>-0.18265364550089505</v>
      </c>
      <c r="S76" s="34">
        <f t="shared" si="18"/>
        <v>-0.16622445173881356</v>
      </c>
      <c r="T76" s="35"/>
      <c r="V76" s="32">
        <v>2012</v>
      </c>
      <c r="W76" s="36">
        <v>2.8534500000000001E-2</v>
      </c>
      <c r="X76" s="36">
        <v>1.15257E-2</v>
      </c>
      <c r="Y76" s="36">
        <v>-4.0108849999999988E-2</v>
      </c>
      <c r="Z76" s="36">
        <v>0.13535504999999998</v>
      </c>
      <c r="AA76" s="36">
        <v>1.0431349999999999E-2</v>
      </c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5"/>
    </row>
    <row r="77" spans="4:48" x14ac:dyDescent="0.2">
      <c r="E77" s="34"/>
      <c r="F77" s="34"/>
      <c r="G77" s="34"/>
      <c r="H77" s="34"/>
      <c r="I77" s="34"/>
      <c r="J77" s="34"/>
      <c r="N77" s="36"/>
      <c r="O77" s="36"/>
      <c r="P77" s="36"/>
      <c r="Q77" s="36"/>
      <c r="R77" s="36"/>
      <c r="S77" s="36"/>
      <c r="T77" s="35"/>
      <c r="U77" s="35"/>
      <c r="V77" s="36"/>
      <c r="W77" s="36"/>
      <c r="X77" s="36"/>
      <c r="Y77" s="36"/>
      <c r="Z77" s="36"/>
      <c r="AA77" s="39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5"/>
    </row>
    <row r="78" spans="4:48" x14ac:dyDescent="0.2">
      <c r="D78" s="32" t="s">
        <v>14</v>
      </c>
      <c r="E78" s="34">
        <f>AVERAGE(E65:E76)</f>
        <v>7.3048349256873271E-2</v>
      </c>
      <c r="F78" s="34">
        <f t="shared" ref="F78:J78" si="21">AVERAGE(F65:F76)</f>
        <v>6.3306726478013567E-2</v>
      </c>
      <c r="G78" s="34">
        <f t="shared" si="21"/>
        <v>5.7659881835316042E-2</v>
      </c>
      <c r="H78" s="34">
        <f t="shared" si="21"/>
        <v>8.3670969055388844E-2</v>
      </c>
      <c r="I78" s="34">
        <f t="shared" si="21"/>
        <v>7.8924376597822934E-2</v>
      </c>
      <c r="J78" s="34">
        <f t="shared" si="21"/>
        <v>7.210564851623015E-2</v>
      </c>
      <c r="N78" s="34">
        <f>AVERAGE(N65:N76)</f>
        <v>5.9993768632588811E-2</v>
      </c>
      <c r="O78" s="34">
        <f t="shared" ref="O78:S78" si="22">AVERAGE(O65:O76)</f>
        <v>4.6772147179110275E-2</v>
      </c>
      <c r="P78" s="34">
        <f t="shared" si="22"/>
        <v>3.8229455297365871E-2</v>
      </c>
      <c r="Q78" s="34">
        <f t="shared" si="22"/>
        <v>7.4670387332842453E-2</v>
      </c>
      <c r="R78" s="34">
        <f t="shared" si="22"/>
        <v>6.5623189890913911E-2</v>
      </c>
      <c r="S78" s="34">
        <f t="shared" si="22"/>
        <v>5.7321837521708698E-2</v>
      </c>
      <c r="T78" s="35"/>
      <c r="U78" s="35"/>
      <c r="V78" s="36"/>
      <c r="W78" s="36"/>
      <c r="X78" s="36"/>
      <c r="Y78" s="36"/>
      <c r="Z78" s="36"/>
      <c r="AA78" s="39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5"/>
    </row>
    <row r="79" spans="4:48" x14ac:dyDescent="0.2">
      <c r="D79" s="32" t="s">
        <v>16</v>
      </c>
      <c r="E79" s="34">
        <f>_xlfn.STDEV.S(E65:E76)</f>
        <v>0.22300975866714884</v>
      </c>
      <c r="F79" s="34">
        <f t="shared" ref="F79:J79" si="23">_xlfn.STDEV.S(F65:F76)</f>
        <v>0.21830430238901802</v>
      </c>
      <c r="G79" s="34">
        <f t="shared" si="23"/>
        <v>0.22321857956288968</v>
      </c>
      <c r="H79" s="34">
        <f t="shared" si="23"/>
        <v>0.2259545331731834</v>
      </c>
      <c r="I79" s="34">
        <f t="shared" si="23"/>
        <v>0.22417195288915467</v>
      </c>
      <c r="J79" s="34">
        <f t="shared" si="23"/>
        <v>0.2184337816303798</v>
      </c>
      <c r="N79" s="34">
        <f>_xlfn.STDEV.S(N65:N76)</f>
        <v>0.45882880791165448</v>
      </c>
      <c r="O79" s="34">
        <f t="shared" ref="O79:S79" si="24">_xlfn.STDEV.S(O65:O76)</f>
        <v>0.45481302609426083</v>
      </c>
      <c r="P79" s="34">
        <f t="shared" si="24"/>
        <v>0.46070373643482471</v>
      </c>
      <c r="Q79" s="34">
        <f t="shared" si="24"/>
        <v>0.45924433973066597</v>
      </c>
      <c r="R79" s="34">
        <f t="shared" si="24"/>
        <v>0.47334502420405944</v>
      </c>
      <c r="S79" s="34">
        <f t="shared" si="24"/>
        <v>0.45138965261483521</v>
      </c>
      <c r="T79" s="35"/>
      <c r="U79" s="35"/>
      <c r="V79" s="36"/>
      <c r="W79" s="36"/>
      <c r="X79" s="36"/>
      <c r="Y79" s="36"/>
      <c r="Z79" s="36"/>
      <c r="AA79" s="39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5"/>
    </row>
    <row r="80" spans="4:48" x14ac:dyDescent="0.2">
      <c r="E80" s="34"/>
      <c r="F80" s="34"/>
      <c r="G80" s="34"/>
      <c r="H80" s="34"/>
      <c r="I80" s="34"/>
      <c r="J80" s="34"/>
      <c r="N80" s="36"/>
      <c r="O80" s="36"/>
      <c r="P80" s="36"/>
      <c r="Q80" s="36"/>
      <c r="R80" s="36"/>
      <c r="S80" s="36"/>
      <c r="T80" s="35"/>
      <c r="U80" s="35"/>
      <c r="V80" s="36"/>
      <c r="W80" s="36"/>
      <c r="X80" s="36"/>
      <c r="Y80" s="36"/>
      <c r="Z80" s="36"/>
      <c r="AA80" s="36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</row>
    <row r="81" spans="5:48" x14ac:dyDescent="0.2"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</row>
    <row r="82" spans="5:48" x14ac:dyDescent="0.2">
      <c r="E82" s="40"/>
      <c r="F82" s="40"/>
      <c r="G82" s="40"/>
      <c r="H82" s="40"/>
      <c r="I82" s="40"/>
      <c r="J82" s="40"/>
      <c r="N82" s="40"/>
      <c r="O82" s="40"/>
      <c r="P82" s="40"/>
      <c r="Q82" s="40"/>
      <c r="R82" s="40"/>
      <c r="S82" s="40"/>
      <c r="T82" s="35"/>
      <c r="U82" s="35"/>
      <c r="V82" s="40"/>
      <c r="W82" s="40"/>
      <c r="X82" s="40"/>
      <c r="Y82" s="40"/>
      <c r="Z82" s="40"/>
      <c r="AA82" s="40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</row>
    <row r="83" spans="5:48" x14ac:dyDescent="0.2">
      <c r="E83" s="40"/>
      <c r="F83" s="40"/>
      <c r="G83" s="40"/>
      <c r="H83" s="40"/>
      <c r="I83" s="40"/>
      <c r="J83" s="40"/>
      <c r="N83" s="40"/>
      <c r="O83" s="40"/>
      <c r="P83" s="40"/>
      <c r="Q83" s="40"/>
      <c r="R83" s="40"/>
      <c r="S83" s="40"/>
      <c r="T83" s="35"/>
      <c r="U83" s="35"/>
      <c r="V83" s="40"/>
      <c r="W83" s="40"/>
      <c r="X83" s="40"/>
      <c r="Y83" s="40"/>
      <c r="Z83" s="40"/>
      <c r="AA83" s="40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5"/>
    </row>
    <row r="84" spans="5:48" x14ac:dyDescent="0.2"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41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5"/>
    </row>
    <row r="85" spans="5:48" x14ac:dyDescent="0.2"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41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5"/>
    </row>
    <row r="86" spans="5:48" x14ac:dyDescent="0.2"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41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5"/>
    </row>
    <row r="87" spans="5:48" x14ac:dyDescent="0.2"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41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5"/>
    </row>
    <row r="88" spans="5:48" x14ac:dyDescent="0.2"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41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5"/>
    </row>
    <row r="89" spans="5:48" x14ac:dyDescent="0.2"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41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5"/>
    </row>
    <row r="90" spans="5:48" x14ac:dyDescent="0.2"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41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5"/>
    </row>
    <row r="91" spans="5:48" x14ac:dyDescent="0.2"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41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5"/>
    </row>
    <row r="92" spans="5:48" x14ac:dyDescent="0.2"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41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5"/>
    </row>
    <row r="93" spans="5:48" x14ac:dyDescent="0.2"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41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5"/>
    </row>
    <row r="94" spans="5:48" x14ac:dyDescent="0.2"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41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5"/>
    </row>
    <row r="95" spans="5:48" x14ac:dyDescent="0.2"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11"/>
  <sheetViews>
    <sheetView zoomScale="58" workbookViewId="0">
      <pane xSplit="1" ySplit="1" topLeftCell="X2" activePane="bottomRight" state="frozen"/>
      <selection pane="topRight" activeCell="B1" sqref="B1"/>
      <selection pane="bottomLeft" activeCell="A2" sqref="A2"/>
      <selection pane="bottomRight" activeCell="K69" sqref="K69"/>
    </sheetView>
  </sheetViews>
  <sheetFormatPr baseColWidth="10" defaultRowHeight="15" x14ac:dyDescent="0.2"/>
  <cols>
    <col min="1" max="1" width="10.83203125" style="1"/>
    <col min="2" max="2" width="9.83203125" style="1" bestFit="1" customWidth="1"/>
    <col min="3" max="6" width="10" style="1" bestFit="1" customWidth="1"/>
    <col min="7" max="8" width="10.5" style="1" bestFit="1" customWidth="1"/>
    <col min="9" max="9" width="11" style="1" bestFit="1" customWidth="1"/>
    <col min="10" max="10" width="10.5" style="1" bestFit="1" customWidth="1"/>
    <col min="11" max="11" width="12.33203125" style="1" bestFit="1" customWidth="1"/>
    <col min="12" max="14" width="11" style="1" bestFit="1" customWidth="1"/>
    <col min="15" max="16" width="10.83203125" style="1"/>
    <col min="17" max="17" width="17.1640625" style="1" bestFit="1" customWidth="1"/>
    <col min="18" max="24" width="10.83203125" style="1"/>
    <col min="25" max="25" width="12.33203125" style="1" bestFit="1" customWidth="1"/>
    <col min="26" max="55" width="10.83203125" style="1"/>
    <col min="56" max="56" width="12.33203125" style="1" bestFit="1" customWidth="1"/>
    <col min="57" max="68" width="10.83203125" style="1"/>
    <col min="69" max="69" width="11.83203125" style="1" bestFit="1" customWidth="1"/>
    <col min="70" max="70" width="10.83203125" style="1"/>
    <col min="71" max="71" width="11.83203125" style="1" bestFit="1" customWidth="1"/>
    <col min="72" max="16384" width="10.83203125" style="1"/>
  </cols>
  <sheetData>
    <row r="1" spans="1:24" x14ac:dyDescent="0.2">
      <c r="A1" s="1" t="s">
        <v>0</v>
      </c>
    </row>
    <row r="2" spans="1:24" x14ac:dyDescent="0.2">
      <c r="A2" s="1" t="s">
        <v>1</v>
      </c>
    </row>
    <row r="3" spans="1:24" x14ac:dyDescent="0.2">
      <c r="B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J3" s="1" t="s">
        <v>8</v>
      </c>
      <c r="L3" s="1" t="s">
        <v>3</v>
      </c>
      <c r="M3" s="1" t="s">
        <v>4</v>
      </c>
      <c r="N3" s="1" t="s">
        <v>5</v>
      </c>
      <c r="O3" s="1" t="s">
        <v>6</v>
      </c>
      <c r="P3" s="1" t="s">
        <v>7</v>
      </c>
      <c r="R3" s="1" t="s">
        <v>9</v>
      </c>
      <c r="T3" s="1" t="s">
        <v>3</v>
      </c>
      <c r="U3" s="1" t="s">
        <v>4</v>
      </c>
      <c r="V3" s="1" t="s">
        <v>5</v>
      </c>
      <c r="W3" s="1" t="s">
        <v>6</v>
      </c>
      <c r="X3" s="1" t="s">
        <v>7</v>
      </c>
    </row>
    <row r="4" spans="1:24" x14ac:dyDescent="0.2">
      <c r="A4" s="1" t="s">
        <v>10</v>
      </c>
      <c r="C4" s="1">
        <v>2000</v>
      </c>
      <c r="D4" s="1">
        <v>3.7936200000000003E-2</v>
      </c>
      <c r="E4" s="1">
        <v>4.7018700000000004E-2</v>
      </c>
      <c r="G4" s="1">
        <v>0.1326079</v>
      </c>
      <c r="H4" s="1">
        <v>4.9039900000000004E-2</v>
      </c>
      <c r="K4" s="1">
        <v>2000</v>
      </c>
      <c r="T4" s="1">
        <v>7.8879000000000005E-2</v>
      </c>
      <c r="U4" s="1">
        <v>7.3237800000000006E-2</v>
      </c>
      <c r="W4" s="1">
        <v>8.5212400000000008E-2</v>
      </c>
      <c r="X4" s="1">
        <v>7.520679999999999E-2</v>
      </c>
    </row>
    <row r="5" spans="1:24" x14ac:dyDescent="0.2">
      <c r="C5" s="1">
        <v>2001</v>
      </c>
      <c r="D5" s="1">
        <v>3.6906599999999998E-2</v>
      </c>
      <c r="E5" s="1">
        <v>2.6189799999999999E-2</v>
      </c>
      <c r="G5" s="1">
        <v>2.9850500000000002E-2</v>
      </c>
      <c r="H5" s="1">
        <v>2.8315400000000001E-2</v>
      </c>
      <c r="K5" s="1">
        <v>2001</v>
      </c>
      <c r="L5" s="1">
        <f t="shared" ref="L5:N16" si="0">(D5-((1-$A$6)*D4))/$A$6</f>
        <v>3.5362199999999983E-2</v>
      </c>
      <c r="M5" s="1">
        <f t="shared" si="0"/>
        <v>-5.0535500000000073E-3</v>
      </c>
      <c r="O5" s="1">
        <f t="shared" ref="O5:P16" si="1">(G5-((1-$A$6)*G4))/$A$6</f>
        <v>-0.12428559999999998</v>
      </c>
      <c r="P5" s="1">
        <f t="shared" si="1"/>
        <v>-2.771350000000004E-3</v>
      </c>
      <c r="S5" s="1">
        <v>2001</v>
      </c>
      <c r="T5" s="1">
        <v>7.9190200000000002E-2</v>
      </c>
      <c r="U5" s="1">
        <v>7.7755400000000002E-2</v>
      </c>
      <c r="W5" s="1">
        <v>7.9381099999999996E-2</v>
      </c>
      <c r="X5" s="1">
        <v>7.7901600000000001E-2</v>
      </c>
    </row>
    <row r="6" spans="1:24" x14ac:dyDescent="0.2">
      <c r="A6" s="1">
        <f>'[3]Portefølje Norge kun indekser'!BP3</f>
        <v>0.4</v>
      </c>
      <c r="C6" s="1">
        <v>2002</v>
      </c>
      <c r="D6" s="1">
        <v>4.4226400000000006E-2</v>
      </c>
      <c r="E6" s="1">
        <v>-2.6594699999999999E-2</v>
      </c>
      <c r="F6" s="1">
        <v>-6.28967E-2</v>
      </c>
      <c r="G6" s="1">
        <v>2.2056000000000003E-3</v>
      </c>
      <c r="H6" s="1">
        <v>-8.3969000000000005E-3</v>
      </c>
      <c r="K6" s="1">
        <v>2002</v>
      </c>
      <c r="L6" s="1">
        <f t="shared" si="0"/>
        <v>5.5206100000000022E-2</v>
      </c>
      <c r="M6" s="1">
        <f t="shared" si="0"/>
        <v>-0.10577144999999999</v>
      </c>
      <c r="O6" s="1">
        <f t="shared" si="1"/>
        <v>-3.9261750000000005E-2</v>
      </c>
      <c r="P6" s="1">
        <f t="shared" si="1"/>
        <v>-6.3465350000000004E-2</v>
      </c>
      <c r="S6" s="1">
        <v>2002</v>
      </c>
      <c r="T6" s="1">
        <v>7.7541299999999994E-2</v>
      </c>
      <c r="U6" s="1">
        <v>8.0765799999999999E-2</v>
      </c>
      <c r="V6" s="1">
        <v>0.10575799999999999</v>
      </c>
      <c r="W6" s="1">
        <v>7.3172000000000001E-2</v>
      </c>
      <c r="X6" s="1">
        <v>7.8937099999999996E-2</v>
      </c>
    </row>
    <row r="7" spans="1:24" x14ac:dyDescent="0.2">
      <c r="C7" s="1">
        <v>2003</v>
      </c>
      <c r="D7" s="1">
        <v>5.6836499999999998E-2</v>
      </c>
      <c r="E7" s="1">
        <v>-2.1996500000000002E-2</v>
      </c>
      <c r="F7" s="1">
        <v>0.21314849999999999</v>
      </c>
      <c r="G7" s="1">
        <v>-2.0913999999999998E-3</v>
      </c>
      <c r="H7" s="1">
        <v>-1.0627E-3</v>
      </c>
      <c r="K7" s="1">
        <v>2003</v>
      </c>
      <c r="L7" s="1">
        <f t="shared" si="0"/>
        <v>7.575164999999999E-2</v>
      </c>
      <c r="M7" s="1">
        <f t="shared" si="0"/>
        <v>-1.5099200000000005E-2</v>
      </c>
      <c r="N7" s="1">
        <f t="shared" si="0"/>
        <v>0.62721629999999995</v>
      </c>
      <c r="O7" s="1">
        <f t="shared" si="1"/>
        <v>-8.5369E-3</v>
      </c>
      <c r="P7" s="1">
        <f t="shared" si="1"/>
        <v>9.9386000000000006E-3</v>
      </c>
      <c r="S7" s="1">
        <v>2003</v>
      </c>
      <c r="T7" s="1">
        <v>7.70869E-2</v>
      </c>
      <c r="U7" s="1">
        <v>7.8265200000000007E-2</v>
      </c>
      <c r="V7" s="1">
        <v>9.09224E-2</v>
      </c>
      <c r="W7" s="1">
        <v>7.1969099999999994E-2</v>
      </c>
      <c r="X7" s="1">
        <v>7.71202E-2</v>
      </c>
    </row>
    <row r="8" spans="1:24" x14ac:dyDescent="0.2">
      <c r="C8" s="1">
        <v>2004</v>
      </c>
      <c r="D8" s="1">
        <v>5.0827600000000001E-2</v>
      </c>
      <c r="E8" s="1">
        <v>1.7353300000000002E-2</v>
      </c>
      <c r="F8" s="1">
        <v>2.23631E-2</v>
      </c>
      <c r="G8" s="1">
        <v>2.85556E-2</v>
      </c>
      <c r="H8" s="1">
        <v>2.76613E-2</v>
      </c>
      <c r="K8" s="1">
        <v>2004</v>
      </c>
      <c r="L8" s="1">
        <f t="shared" si="0"/>
        <v>4.1814250000000004E-2</v>
      </c>
      <c r="M8" s="1">
        <f t="shared" si="0"/>
        <v>7.6378000000000001E-2</v>
      </c>
      <c r="N8" s="1">
        <f t="shared" si="0"/>
        <v>-0.26381499999999991</v>
      </c>
      <c r="O8" s="1">
        <f t="shared" si="1"/>
        <v>7.4526099999999998E-2</v>
      </c>
      <c r="P8" s="1">
        <f t="shared" si="1"/>
        <v>7.0747299999999985E-2</v>
      </c>
      <c r="S8" s="1">
        <v>2004</v>
      </c>
      <c r="T8" s="1">
        <v>7.4257099999999993E-2</v>
      </c>
      <c r="U8" s="1">
        <v>7.6021999999999992E-2</v>
      </c>
      <c r="V8" s="1">
        <v>7.1057099999999998E-2</v>
      </c>
      <c r="W8" s="1">
        <v>6.9953700000000008E-2</v>
      </c>
      <c r="X8" s="1">
        <v>7.4570800000000007E-2</v>
      </c>
    </row>
    <row r="9" spans="1:24" x14ac:dyDescent="0.2">
      <c r="C9" s="1">
        <v>2005</v>
      </c>
      <c r="D9" s="1">
        <v>9.9629700000000002E-2</v>
      </c>
      <c r="E9" s="1">
        <v>6.3198499999999991E-2</v>
      </c>
      <c r="F9" s="1">
        <v>9.5169000000000004E-2</v>
      </c>
      <c r="G9" s="1">
        <v>7.3929099999999998E-2</v>
      </c>
      <c r="H9" s="1">
        <v>7.528E-2</v>
      </c>
      <c r="K9" s="1">
        <v>2005</v>
      </c>
      <c r="L9" s="1">
        <f t="shared" si="0"/>
        <v>0.17283285000000001</v>
      </c>
      <c r="M9" s="1">
        <f t="shared" si="0"/>
        <v>0.13196629999999995</v>
      </c>
      <c r="N9" s="1">
        <f t="shared" si="0"/>
        <v>0.20437785</v>
      </c>
      <c r="O9" s="1">
        <f t="shared" si="1"/>
        <v>0.14198934999999999</v>
      </c>
      <c r="P9" s="1">
        <f t="shared" si="1"/>
        <v>0.14670805000000001</v>
      </c>
      <c r="S9" s="1">
        <v>2005</v>
      </c>
      <c r="T9" s="1">
        <v>6.9413699999999995E-2</v>
      </c>
      <c r="U9" s="1">
        <v>7.4027399999999993E-2</v>
      </c>
      <c r="V9" s="1">
        <v>7.9543900000000001E-2</v>
      </c>
      <c r="W9" s="1">
        <v>6.9565299999999997E-2</v>
      </c>
      <c r="X9" s="1">
        <v>7.22082E-2</v>
      </c>
    </row>
    <row r="10" spans="1:24" x14ac:dyDescent="0.2">
      <c r="C10" s="1">
        <v>2006</v>
      </c>
      <c r="D10" s="1">
        <v>9.1136499999999995E-2</v>
      </c>
      <c r="E10" s="1">
        <v>0.10676780000000001</v>
      </c>
      <c r="F10" s="1">
        <v>0.13235720000000001</v>
      </c>
      <c r="G10" s="1">
        <v>9.9999900000000003E-2</v>
      </c>
      <c r="H10" s="1">
        <v>0.1024994</v>
      </c>
      <c r="K10" s="1">
        <v>2006</v>
      </c>
      <c r="L10" s="1">
        <f t="shared" si="0"/>
        <v>7.83967E-2</v>
      </c>
      <c r="M10" s="1">
        <f t="shared" si="0"/>
        <v>0.17212175000000002</v>
      </c>
      <c r="N10" s="1">
        <f t="shared" si="0"/>
        <v>0.18813950000000002</v>
      </c>
      <c r="O10" s="1">
        <f t="shared" si="1"/>
        <v>0.13910610000000001</v>
      </c>
      <c r="P10" s="1">
        <f t="shared" si="1"/>
        <v>0.1433285</v>
      </c>
      <c r="S10" s="1">
        <v>2006</v>
      </c>
      <c r="T10" s="1">
        <v>6.6299900000000009E-2</v>
      </c>
      <c r="U10" s="1">
        <v>6.7424700000000004E-2</v>
      </c>
      <c r="V10" s="1">
        <v>7.6164999999999997E-2</v>
      </c>
      <c r="W10" s="1">
        <v>6.5728300000000003E-2</v>
      </c>
      <c r="X10" s="1">
        <v>6.6806299999999999E-2</v>
      </c>
    </row>
    <row r="11" spans="1:24" x14ac:dyDescent="0.2">
      <c r="C11" s="1">
        <v>2007</v>
      </c>
      <c r="D11" s="1">
        <v>0.11245189999999999</v>
      </c>
      <c r="E11" s="1">
        <v>0.1220035</v>
      </c>
      <c r="F11" s="1">
        <v>3.7331500000000004E-2</v>
      </c>
      <c r="G11" s="1">
        <v>0.13354559999999999</v>
      </c>
      <c r="H11" s="1">
        <v>0.11800340000000001</v>
      </c>
      <c r="K11" s="1">
        <v>2007</v>
      </c>
      <c r="L11" s="1">
        <f t="shared" si="0"/>
        <v>0.14442499999999997</v>
      </c>
      <c r="M11" s="1">
        <f t="shared" si="0"/>
        <v>0.14485704999999996</v>
      </c>
      <c r="N11" s="1">
        <f t="shared" si="0"/>
        <v>-0.10520704999999998</v>
      </c>
      <c r="O11" s="1">
        <f t="shared" si="1"/>
        <v>0.18386414999999995</v>
      </c>
      <c r="P11" s="1">
        <f t="shared" si="1"/>
        <v>0.14125940000000001</v>
      </c>
      <c r="S11" s="1">
        <v>2007</v>
      </c>
      <c r="T11" s="1">
        <v>6.0376599999999996E-2</v>
      </c>
      <c r="U11" s="1">
        <v>5.7271900000000001E-2</v>
      </c>
      <c r="V11" s="1">
        <v>5.9020200000000002E-2</v>
      </c>
      <c r="W11" s="1">
        <v>6.0523300000000002E-2</v>
      </c>
      <c r="X11" s="1">
        <v>5.8291500000000003E-2</v>
      </c>
    </row>
    <row r="12" spans="1:24" x14ac:dyDescent="0.2">
      <c r="C12" s="1">
        <v>2008</v>
      </c>
      <c r="D12" s="1">
        <v>-5.6431300000000004E-2</v>
      </c>
      <c r="E12" s="1">
        <v>-0.1255202</v>
      </c>
      <c r="F12" s="1">
        <v>-4.7041199999999998E-2</v>
      </c>
      <c r="G12" s="1">
        <v>-9.0047999999999989E-2</v>
      </c>
      <c r="H12" s="1">
        <v>-9.7893000000000008E-2</v>
      </c>
      <c r="K12" s="1">
        <v>2008</v>
      </c>
      <c r="L12" s="1">
        <f t="shared" si="0"/>
        <v>-0.30975609999999998</v>
      </c>
      <c r="M12" s="1">
        <f t="shared" si="0"/>
        <v>-0.49680574999999993</v>
      </c>
      <c r="N12" s="1">
        <f t="shared" si="0"/>
        <v>-0.17360025000000001</v>
      </c>
      <c r="O12" s="1">
        <f t="shared" si="1"/>
        <v>-0.42543839999999999</v>
      </c>
      <c r="P12" s="1">
        <f t="shared" si="1"/>
        <v>-0.42173760000000005</v>
      </c>
      <c r="S12" s="1">
        <v>2008</v>
      </c>
      <c r="T12" s="1">
        <v>5.5565499999999997E-2</v>
      </c>
      <c r="U12" s="1">
        <v>5.7951200000000001E-2</v>
      </c>
      <c r="V12" s="1">
        <v>5.9045199999999999E-2</v>
      </c>
      <c r="W12" s="1">
        <v>5.9202399999999995E-2</v>
      </c>
      <c r="X12" s="1">
        <v>5.7359600000000004E-2</v>
      </c>
    </row>
    <row r="13" spans="1:24" x14ac:dyDescent="0.2">
      <c r="C13" s="1">
        <v>2009</v>
      </c>
      <c r="D13" s="1">
        <v>-8.4465000000000009E-3</v>
      </c>
      <c r="E13" s="1">
        <v>-2.3297500000000002E-2</v>
      </c>
      <c r="F13" s="1">
        <v>2.3151600000000001E-2</v>
      </c>
      <c r="G13" s="1">
        <v>1.069E-2</v>
      </c>
      <c r="H13" s="1">
        <v>-1.3848899999999999E-2</v>
      </c>
      <c r="K13" s="1">
        <v>2009</v>
      </c>
      <c r="L13" s="1">
        <f t="shared" si="0"/>
        <v>6.3530699999999982E-2</v>
      </c>
      <c r="M13" s="1">
        <f t="shared" si="0"/>
        <v>0.13003654999999997</v>
      </c>
      <c r="N13" s="1">
        <f t="shared" si="0"/>
        <v>0.12844079999999999</v>
      </c>
      <c r="O13" s="1">
        <f t="shared" si="1"/>
        <v>0.16179699999999997</v>
      </c>
      <c r="P13" s="1">
        <f t="shared" si="1"/>
        <v>0.11221725000000002</v>
      </c>
      <c r="S13" s="1">
        <v>2009</v>
      </c>
      <c r="T13" s="1">
        <v>5.52261E-2</v>
      </c>
      <c r="U13" s="1">
        <v>6.1732800000000004E-2</v>
      </c>
      <c r="V13" s="1">
        <v>6.6073800000000002E-2</v>
      </c>
      <c r="W13" s="1">
        <v>6.0214999999999998E-2</v>
      </c>
      <c r="X13" s="1">
        <v>6.0109799999999998E-2</v>
      </c>
    </row>
    <row r="14" spans="1:24" x14ac:dyDescent="0.2">
      <c r="C14" s="1">
        <v>2010</v>
      </c>
      <c r="D14" s="1">
        <v>1.66491E-2</v>
      </c>
      <c r="E14" s="1">
        <v>1.96776E-2</v>
      </c>
      <c r="F14" s="1">
        <v>3.80408E-2</v>
      </c>
      <c r="G14" s="1">
        <v>2.92111E-2</v>
      </c>
      <c r="H14" s="1">
        <v>2.07146E-2</v>
      </c>
      <c r="K14" s="1">
        <v>2010</v>
      </c>
      <c r="L14" s="1">
        <f t="shared" si="0"/>
        <v>5.42925E-2</v>
      </c>
      <c r="M14" s="1">
        <f t="shared" si="0"/>
        <v>8.414025E-2</v>
      </c>
      <c r="N14" s="1">
        <f t="shared" si="0"/>
        <v>6.0374599999999994E-2</v>
      </c>
      <c r="O14" s="1">
        <f t="shared" si="1"/>
        <v>5.6992750000000002E-2</v>
      </c>
      <c r="P14" s="1">
        <f t="shared" si="1"/>
        <v>7.2559849999999995E-2</v>
      </c>
      <c r="S14" s="1">
        <v>2010</v>
      </c>
      <c r="T14" s="1">
        <v>5.5089100000000002E-2</v>
      </c>
      <c r="U14" s="1">
        <v>6.2097899999999998E-2</v>
      </c>
      <c r="V14" s="1">
        <v>6.2652899999999997E-2</v>
      </c>
      <c r="W14" s="1">
        <v>5.82873E-2</v>
      </c>
      <c r="X14" s="1">
        <v>5.9747899999999993E-2</v>
      </c>
    </row>
    <row r="15" spans="1:24" x14ac:dyDescent="0.2">
      <c r="C15" s="1">
        <v>2011</v>
      </c>
      <c r="D15" s="1">
        <v>5.5413999999999993E-3</v>
      </c>
      <c r="E15" s="1">
        <v>2.49266E-2</v>
      </c>
      <c r="F15" s="1">
        <v>-2.5294300000000002E-2</v>
      </c>
      <c r="G15" s="1">
        <v>9.9180999999999991E-3</v>
      </c>
      <c r="H15" s="1">
        <v>1.5139800000000002E-2</v>
      </c>
      <c r="K15" s="1">
        <v>2011</v>
      </c>
      <c r="L15" s="1">
        <f t="shared" si="0"/>
        <v>-1.1120150000000002E-2</v>
      </c>
      <c r="M15" s="1">
        <f t="shared" si="0"/>
        <v>3.2800099999999999E-2</v>
      </c>
      <c r="N15" s="1">
        <f t="shared" si="0"/>
        <v>-0.12029695</v>
      </c>
      <c r="O15" s="1">
        <f t="shared" si="1"/>
        <v>-1.9021400000000001E-2</v>
      </c>
      <c r="P15" s="1">
        <f t="shared" si="1"/>
        <v>6.7776000000000078E-3</v>
      </c>
      <c r="S15" s="1">
        <v>2011</v>
      </c>
      <c r="T15" s="1">
        <v>5.3023300000000002E-2</v>
      </c>
      <c r="U15" s="1">
        <v>5.8790300000000004E-2</v>
      </c>
      <c r="V15" s="1">
        <v>6.2084500000000001E-2</v>
      </c>
      <c r="W15" s="1">
        <v>5.9216300000000006E-2</v>
      </c>
      <c r="X15" s="1">
        <v>5.74449E-2</v>
      </c>
    </row>
    <row r="16" spans="1:24" x14ac:dyDescent="0.2">
      <c r="C16" s="1">
        <v>2012</v>
      </c>
      <c r="D16" s="1">
        <v>-1.2380899999999999E-2</v>
      </c>
      <c r="E16" s="1">
        <v>-8.2371000000000007E-3</v>
      </c>
      <c r="F16" s="1">
        <v>-2.16925E-2</v>
      </c>
      <c r="G16" s="1">
        <v>-1.3427400000000001E-2</v>
      </c>
      <c r="H16" s="1">
        <v>-1.0220700000000001E-2</v>
      </c>
      <c r="K16" s="1">
        <v>2012</v>
      </c>
      <c r="L16" s="1">
        <f t="shared" si="0"/>
        <v>-3.9264349999999996E-2</v>
      </c>
      <c r="M16" s="1">
        <f t="shared" si="0"/>
        <v>-5.7982650000000004E-2</v>
      </c>
      <c r="N16" s="1">
        <f t="shared" si="0"/>
        <v>-1.6289799999999997E-2</v>
      </c>
      <c r="O16" s="1">
        <f t="shared" si="1"/>
        <v>-4.844565E-2</v>
      </c>
      <c r="P16" s="1">
        <f t="shared" si="1"/>
        <v>-4.8261450000000004E-2</v>
      </c>
      <c r="S16" s="1">
        <v>2012</v>
      </c>
      <c r="T16" s="1">
        <v>5.4027900000000004E-2</v>
      </c>
      <c r="U16" s="1">
        <v>5.8799799999999999E-2</v>
      </c>
      <c r="V16" s="1">
        <v>6.2548800000000002E-2</v>
      </c>
      <c r="W16" s="1">
        <v>6.2298199999999998E-2</v>
      </c>
      <c r="X16" s="1">
        <v>5.7938999999999997E-2</v>
      </c>
    </row>
    <row r="19" spans="2:48" x14ac:dyDescent="0.2">
      <c r="B19" s="1" t="s">
        <v>11</v>
      </c>
      <c r="D19" s="1" t="s">
        <v>3</v>
      </c>
      <c r="E19" s="1" t="s">
        <v>4</v>
      </c>
      <c r="F19" s="1" t="s">
        <v>5</v>
      </c>
      <c r="G19" s="1" t="s">
        <v>6</v>
      </c>
      <c r="H19" s="1" t="s">
        <v>7</v>
      </c>
      <c r="J19" s="1" t="s">
        <v>12</v>
      </c>
      <c r="L19" s="1" t="s">
        <v>3</v>
      </c>
      <c r="M19" s="1" t="s">
        <v>4</v>
      </c>
      <c r="N19" s="1" t="s">
        <v>5</v>
      </c>
      <c r="O19" s="1" t="s">
        <v>6</v>
      </c>
      <c r="P19" s="1" t="s">
        <v>7</v>
      </c>
      <c r="R19" s="1" t="s">
        <v>13</v>
      </c>
      <c r="T19" s="1" t="s">
        <v>3</v>
      </c>
      <c r="U19" s="1" t="s">
        <v>4</v>
      </c>
      <c r="V19" s="1" t="s">
        <v>5</v>
      </c>
      <c r="W19" s="1" t="s">
        <v>6</v>
      </c>
      <c r="X19" s="1" t="s">
        <v>7</v>
      </c>
    </row>
    <row r="20" spans="2:48" x14ac:dyDescent="0.2">
      <c r="C20" s="1">
        <v>2000</v>
      </c>
      <c r="D20" s="1">
        <f t="shared" ref="D20:F32" si="2">(D4+T4)</f>
        <v>0.11681520000000001</v>
      </c>
      <c r="E20" s="1">
        <f t="shared" si="2"/>
        <v>0.12025650000000002</v>
      </c>
      <c r="G20" s="1">
        <f t="shared" ref="G20:H32" si="3">(G4+W4)</f>
        <v>0.21782030000000002</v>
      </c>
      <c r="H20" s="1">
        <f t="shared" si="3"/>
        <v>0.12424669999999999</v>
      </c>
      <c r="K20" s="1">
        <v>2000</v>
      </c>
      <c r="L20" s="1">
        <v>0.119545</v>
      </c>
      <c r="M20" s="1">
        <v>0.12339729999999999</v>
      </c>
      <c r="O20" s="1">
        <v>0.22808520000000002</v>
      </c>
      <c r="P20" s="1">
        <v>0.12761020000000001</v>
      </c>
    </row>
    <row r="21" spans="2:48" x14ac:dyDescent="0.2">
      <c r="C21" s="1">
        <v>2001</v>
      </c>
      <c r="D21" s="1">
        <f t="shared" si="2"/>
        <v>0.1160968</v>
      </c>
      <c r="E21" s="1">
        <f t="shared" si="2"/>
        <v>0.1039452</v>
      </c>
      <c r="G21" s="1">
        <f t="shared" si="3"/>
        <v>0.1092316</v>
      </c>
      <c r="H21" s="1">
        <f t="shared" si="3"/>
        <v>0.10621700000000001</v>
      </c>
      <c r="K21" s="1">
        <v>2001</v>
      </c>
      <c r="L21" s="1">
        <v>0.1187631</v>
      </c>
      <c r="M21" s="1">
        <v>0.10580389999999999</v>
      </c>
      <c r="O21" s="1">
        <v>0.11139400000000001</v>
      </c>
      <c r="P21" s="1">
        <v>0.1082302</v>
      </c>
      <c r="S21" s="1">
        <v>2001</v>
      </c>
      <c r="T21" s="1">
        <f t="shared" ref="T21:V32" si="4">(L5+T5)</f>
        <v>0.11455239999999998</v>
      </c>
      <c r="U21" s="1">
        <f t="shared" si="4"/>
        <v>7.2701849999999998E-2</v>
      </c>
      <c r="W21" s="1">
        <f t="shared" ref="W21:X32" si="5">(O5+W5)</f>
        <v>-4.4904499999999986E-2</v>
      </c>
      <c r="X21" s="1">
        <f t="shared" si="5"/>
        <v>7.5130249999999996E-2</v>
      </c>
    </row>
    <row r="22" spans="2:48" x14ac:dyDescent="0.2">
      <c r="C22" s="1">
        <v>2002</v>
      </c>
      <c r="D22" s="1">
        <f t="shared" si="2"/>
        <v>0.12176770000000001</v>
      </c>
      <c r="E22" s="1">
        <f t="shared" si="2"/>
        <v>5.41711E-2</v>
      </c>
      <c r="F22" s="1">
        <f t="shared" si="2"/>
        <v>4.2861299999999991E-2</v>
      </c>
      <c r="G22" s="1">
        <f t="shared" si="3"/>
        <v>7.5377600000000003E-2</v>
      </c>
      <c r="H22" s="1">
        <f t="shared" si="3"/>
        <v>7.0540199999999997E-2</v>
      </c>
      <c r="K22" s="1">
        <v>2002</v>
      </c>
      <c r="L22" s="1">
        <v>0.12489560000000001</v>
      </c>
      <c r="M22" s="1">
        <v>5.2206400000000007E-2</v>
      </c>
      <c r="N22" s="1">
        <v>3.6772900000000004E-2</v>
      </c>
      <c r="O22" s="1">
        <v>7.5525099999999998E-2</v>
      </c>
      <c r="P22" s="1">
        <v>6.9934399999999994E-2</v>
      </c>
      <c r="S22" s="1">
        <v>2002</v>
      </c>
      <c r="T22" s="1">
        <f t="shared" si="4"/>
        <v>0.13274740000000002</v>
      </c>
      <c r="U22" s="1">
        <f t="shared" si="4"/>
        <v>-2.500564999999999E-2</v>
      </c>
      <c r="W22" s="1">
        <f t="shared" si="5"/>
        <v>3.3910249999999996E-2</v>
      </c>
      <c r="X22" s="1">
        <f t="shared" si="5"/>
        <v>1.5471749999999992E-2</v>
      </c>
    </row>
    <row r="23" spans="2:48" x14ac:dyDescent="0.2">
      <c r="C23" s="1">
        <v>2003</v>
      </c>
      <c r="D23" s="1">
        <f t="shared" si="2"/>
        <v>0.1339234</v>
      </c>
      <c r="E23" s="1">
        <f t="shared" si="2"/>
        <v>5.6268700000000005E-2</v>
      </c>
      <c r="F23" s="1">
        <f t="shared" si="2"/>
        <v>0.30407089999999998</v>
      </c>
      <c r="G23" s="1">
        <f t="shared" si="3"/>
        <v>6.9877700000000001E-2</v>
      </c>
      <c r="H23" s="1">
        <f t="shared" si="3"/>
        <v>7.60575E-2</v>
      </c>
      <c r="K23" s="1">
        <v>2003</v>
      </c>
      <c r="L23" s="1">
        <v>0.1379174</v>
      </c>
      <c r="M23" s="1">
        <v>5.4694099999999995E-2</v>
      </c>
      <c r="N23" s="1">
        <v>0.3216137</v>
      </c>
      <c r="O23" s="1">
        <v>6.9740099999999999E-2</v>
      </c>
      <c r="P23" s="1">
        <v>7.5982599999999997E-2</v>
      </c>
      <c r="S23" s="1">
        <v>2003</v>
      </c>
      <c r="T23" s="1">
        <f t="shared" si="4"/>
        <v>0.15283854999999999</v>
      </c>
      <c r="U23" s="1">
        <f t="shared" si="4"/>
        <v>6.3166E-2</v>
      </c>
      <c r="V23" s="1">
        <f t="shared" si="4"/>
        <v>0.71813869999999991</v>
      </c>
      <c r="W23" s="1">
        <f t="shared" si="5"/>
        <v>6.3432199999999994E-2</v>
      </c>
      <c r="X23" s="1">
        <f t="shared" si="5"/>
        <v>8.7058800000000006E-2</v>
      </c>
      <c r="AB23" s="2"/>
      <c r="AC23" s="2"/>
      <c r="AD23" s="2"/>
      <c r="AE23" s="2"/>
      <c r="AF23" s="2"/>
      <c r="AJ23" s="2"/>
      <c r="AK23" s="2"/>
      <c r="AL23" s="2"/>
      <c r="AM23" s="2"/>
      <c r="AN23" s="2"/>
      <c r="AR23" s="2"/>
      <c r="AS23" s="2"/>
      <c r="AT23" s="2"/>
      <c r="AU23" s="2"/>
      <c r="AV23" s="2"/>
    </row>
    <row r="24" spans="2:48" x14ac:dyDescent="0.2">
      <c r="C24" s="1">
        <v>2004</v>
      </c>
      <c r="D24" s="1">
        <f t="shared" si="2"/>
        <v>0.12508469999999999</v>
      </c>
      <c r="E24" s="1">
        <f t="shared" si="2"/>
        <v>9.3375299999999994E-2</v>
      </c>
      <c r="F24" s="1">
        <f t="shared" si="2"/>
        <v>9.3420199999999995E-2</v>
      </c>
      <c r="G24" s="1">
        <f t="shared" si="3"/>
        <v>9.8509300000000008E-2</v>
      </c>
      <c r="H24" s="1">
        <f t="shared" si="3"/>
        <v>0.10223210000000001</v>
      </c>
      <c r="K24" s="1">
        <v>2004</v>
      </c>
      <c r="L24" s="1">
        <v>0.12852650000000002</v>
      </c>
      <c r="M24" s="1">
        <v>9.4579999999999997E-2</v>
      </c>
      <c r="N24" s="1">
        <v>9.4871200000000003E-2</v>
      </c>
      <c r="O24" s="1">
        <v>0.10033300000000001</v>
      </c>
      <c r="P24" s="1">
        <v>0.104115</v>
      </c>
      <c r="S24" s="1">
        <v>2004</v>
      </c>
      <c r="T24" s="1">
        <f t="shared" si="4"/>
        <v>0.11607134999999999</v>
      </c>
      <c r="U24" s="1">
        <f t="shared" si="4"/>
        <v>0.15239999999999998</v>
      </c>
      <c r="V24" s="1">
        <f t="shared" si="4"/>
        <v>-0.19275789999999993</v>
      </c>
      <c r="W24" s="1">
        <f t="shared" si="5"/>
        <v>0.14447979999999999</v>
      </c>
      <c r="X24" s="1">
        <f t="shared" si="5"/>
        <v>0.14531810000000001</v>
      </c>
      <c r="AB24" s="2"/>
      <c r="AC24" s="2"/>
      <c r="AD24" s="2"/>
      <c r="AE24" s="2"/>
      <c r="AF24" s="2"/>
      <c r="AJ24" s="2"/>
      <c r="AK24" s="2"/>
      <c r="AL24" s="2"/>
      <c r="AM24" s="2"/>
      <c r="AN24" s="2"/>
      <c r="AR24" s="2"/>
      <c r="AS24" s="2"/>
      <c r="AT24" s="2"/>
      <c r="AU24" s="2"/>
      <c r="AV24" s="2"/>
    </row>
    <row r="25" spans="2:48" x14ac:dyDescent="0.2">
      <c r="C25" s="1">
        <v>2005</v>
      </c>
      <c r="D25" s="1">
        <f t="shared" si="2"/>
        <v>0.16904340000000001</v>
      </c>
      <c r="E25" s="1">
        <f t="shared" si="2"/>
        <v>0.13722589999999998</v>
      </c>
      <c r="F25" s="1">
        <f t="shared" si="2"/>
        <v>0.1747129</v>
      </c>
      <c r="G25" s="1">
        <f t="shared" si="3"/>
        <v>0.14349439999999999</v>
      </c>
      <c r="H25" s="1">
        <f t="shared" si="3"/>
        <v>0.14748820000000001</v>
      </c>
      <c r="K25" s="1">
        <v>2005</v>
      </c>
      <c r="L25" s="1">
        <v>0.1753382</v>
      </c>
      <c r="M25" s="1">
        <v>0.14149010000000001</v>
      </c>
      <c r="N25" s="1">
        <v>0.18160199999999999</v>
      </c>
      <c r="O25" s="1">
        <v>0.1481806</v>
      </c>
      <c r="P25" s="1">
        <v>0.15244050000000001</v>
      </c>
      <c r="S25" s="1">
        <v>2005</v>
      </c>
      <c r="T25" s="1">
        <f t="shared" si="4"/>
        <v>0.24224655</v>
      </c>
      <c r="U25" s="1">
        <f t="shared" si="4"/>
        <v>0.20599369999999995</v>
      </c>
      <c r="V25" s="1">
        <f t="shared" si="4"/>
        <v>0.28392174999999997</v>
      </c>
      <c r="W25" s="1">
        <f t="shared" si="5"/>
        <v>0.21155464999999998</v>
      </c>
      <c r="X25" s="1">
        <f t="shared" si="5"/>
        <v>0.21891625000000001</v>
      </c>
      <c r="AB25" s="2"/>
      <c r="AC25" s="2"/>
      <c r="AD25" s="2"/>
      <c r="AE25" s="2"/>
      <c r="AF25" s="2"/>
      <c r="AJ25" s="2"/>
      <c r="AK25" s="2"/>
      <c r="AL25" s="2"/>
      <c r="AM25" s="2"/>
      <c r="AN25" s="2"/>
      <c r="AR25" s="2"/>
      <c r="AS25" s="2"/>
      <c r="AT25" s="2"/>
      <c r="AU25" s="2"/>
      <c r="AV25" s="2"/>
    </row>
    <row r="26" spans="2:48" x14ac:dyDescent="0.2">
      <c r="C26" s="1">
        <v>2006</v>
      </c>
      <c r="D26" s="1">
        <f t="shared" si="2"/>
        <v>0.1574364</v>
      </c>
      <c r="E26" s="1">
        <f t="shared" si="2"/>
        <v>0.17419250000000003</v>
      </c>
      <c r="F26" s="1">
        <f t="shared" si="2"/>
        <v>0.20852219999999999</v>
      </c>
      <c r="G26" s="1">
        <f t="shared" si="3"/>
        <v>0.16572819999999999</v>
      </c>
      <c r="H26" s="1">
        <f t="shared" si="3"/>
        <v>0.1693057</v>
      </c>
      <c r="K26" s="1">
        <v>2006</v>
      </c>
      <c r="L26" s="1">
        <v>0.1629391</v>
      </c>
      <c r="M26" s="1">
        <v>0.18074380000000001</v>
      </c>
      <c r="N26" s="1">
        <v>0.2176833</v>
      </c>
      <c r="O26" s="1">
        <v>0.1717119</v>
      </c>
      <c r="P26" s="1">
        <v>0.17553859999999999</v>
      </c>
      <c r="S26" s="1">
        <v>2006</v>
      </c>
      <c r="T26" s="1">
        <f t="shared" si="4"/>
        <v>0.14469660000000001</v>
      </c>
      <c r="U26" s="1">
        <f t="shared" si="4"/>
        <v>0.23954645000000002</v>
      </c>
      <c r="V26" s="1">
        <f t="shared" si="4"/>
        <v>0.2643045</v>
      </c>
      <c r="W26" s="1">
        <f t="shared" si="5"/>
        <v>0.20483440000000003</v>
      </c>
      <c r="X26" s="1">
        <f t="shared" si="5"/>
        <v>0.21013480000000001</v>
      </c>
      <c r="AB26" s="2"/>
      <c r="AC26" s="2"/>
      <c r="AD26" s="2"/>
      <c r="AE26" s="2"/>
      <c r="AF26" s="2"/>
      <c r="AJ26" s="2"/>
      <c r="AK26" s="2"/>
      <c r="AL26" s="2"/>
      <c r="AM26" s="2"/>
      <c r="AN26" s="2"/>
      <c r="AR26" s="2"/>
      <c r="AS26" s="2"/>
      <c r="AT26" s="2"/>
      <c r="AU26" s="2"/>
      <c r="AV26" s="2"/>
    </row>
    <row r="27" spans="2:48" x14ac:dyDescent="0.2">
      <c r="C27" s="1">
        <v>2007</v>
      </c>
      <c r="D27" s="1">
        <f t="shared" si="2"/>
        <v>0.1728285</v>
      </c>
      <c r="E27" s="1">
        <f t="shared" si="2"/>
        <v>0.1792754</v>
      </c>
      <c r="F27" s="1">
        <f t="shared" si="2"/>
        <v>9.6351700000000012E-2</v>
      </c>
      <c r="G27" s="1">
        <f t="shared" si="3"/>
        <v>0.19406889999999999</v>
      </c>
      <c r="H27" s="1">
        <f t="shared" si="3"/>
        <v>0.1762949</v>
      </c>
      <c r="K27" s="1">
        <v>2007</v>
      </c>
      <c r="L27" s="1">
        <v>0.17900759999999999</v>
      </c>
      <c r="M27" s="1">
        <v>0.18563300000000002</v>
      </c>
      <c r="N27" s="1">
        <v>9.8363400000000004E-2</v>
      </c>
      <c r="O27" s="1">
        <v>0.20141850000000003</v>
      </c>
      <c r="P27" s="1">
        <v>0.1825542</v>
      </c>
      <c r="S27" s="1">
        <v>2007</v>
      </c>
      <c r="T27" s="1">
        <f t="shared" si="4"/>
        <v>0.20480159999999997</v>
      </c>
      <c r="U27" s="1">
        <f t="shared" si="4"/>
        <v>0.20212894999999997</v>
      </c>
      <c r="V27" s="1">
        <f t="shared" si="4"/>
        <v>-4.6186849999999981E-2</v>
      </c>
      <c r="W27" s="1">
        <f t="shared" si="5"/>
        <v>0.24438744999999995</v>
      </c>
      <c r="X27" s="1">
        <f t="shared" si="5"/>
        <v>0.1995509</v>
      </c>
      <c r="AB27" s="2"/>
      <c r="AC27" s="2"/>
      <c r="AD27" s="2"/>
      <c r="AE27" s="2"/>
      <c r="AF27" s="2"/>
      <c r="AJ27" s="2"/>
      <c r="AK27" s="2"/>
      <c r="AL27" s="2"/>
      <c r="AM27" s="2"/>
      <c r="AN27" s="2"/>
      <c r="AR27" s="2"/>
      <c r="AS27" s="2"/>
      <c r="AT27" s="2"/>
      <c r="AU27" s="2"/>
      <c r="AV27" s="2"/>
    </row>
    <row r="28" spans="2:48" x14ac:dyDescent="0.2">
      <c r="C28" s="1">
        <v>2008</v>
      </c>
      <c r="D28" s="1">
        <f t="shared" si="2"/>
        <v>-8.6580000000000684E-4</v>
      </c>
      <c r="E28" s="1">
        <f t="shared" si="2"/>
        <v>-6.756899999999999E-2</v>
      </c>
      <c r="F28" s="1">
        <f t="shared" si="2"/>
        <v>1.2004000000000001E-2</v>
      </c>
      <c r="G28" s="1">
        <f t="shared" si="3"/>
        <v>-3.0845599999999994E-2</v>
      </c>
      <c r="H28" s="1">
        <f t="shared" si="3"/>
        <v>-4.0533400000000004E-2</v>
      </c>
      <c r="K28" s="1">
        <v>2008</v>
      </c>
      <c r="L28" s="1">
        <v>-3.7417000000000001E-3</v>
      </c>
      <c r="M28" s="1">
        <v>-7.4260000000000007E-2</v>
      </c>
      <c r="N28" s="1">
        <v>9.4543000000000006E-3</v>
      </c>
      <c r="O28" s="1">
        <v>-3.57436E-2</v>
      </c>
      <c r="P28" s="1">
        <v>-4.5691900000000001E-2</v>
      </c>
      <c r="S28" s="1">
        <v>2008</v>
      </c>
      <c r="T28" s="1">
        <f t="shared" si="4"/>
        <v>-0.25419059999999999</v>
      </c>
      <c r="U28" s="1">
        <f t="shared" si="4"/>
        <v>-0.43885454999999995</v>
      </c>
      <c r="V28" s="1">
        <f t="shared" si="4"/>
        <v>-0.11455505000000002</v>
      </c>
      <c r="W28" s="1">
        <f t="shared" si="5"/>
        <v>-0.36623600000000001</v>
      </c>
      <c r="X28" s="1">
        <f t="shared" si="5"/>
        <v>-0.36437800000000004</v>
      </c>
      <c r="AB28" s="2"/>
      <c r="AC28" s="2"/>
      <c r="AD28" s="2"/>
      <c r="AE28" s="2"/>
      <c r="AF28" s="2"/>
      <c r="AJ28" s="2"/>
      <c r="AK28" s="2"/>
      <c r="AL28" s="2"/>
      <c r="AM28" s="2"/>
      <c r="AN28" s="2"/>
      <c r="AR28" s="2"/>
      <c r="AS28" s="2"/>
      <c r="AT28" s="2"/>
      <c r="AU28" s="2"/>
      <c r="AV28" s="2"/>
    </row>
    <row r="29" spans="2:48" x14ac:dyDescent="0.2">
      <c r="C29" s="1">
        <v>2009</v>
      </c>
      <c r="D29" s="1">
        <f t="shared" si="2"/>
        <v>4.6779599999999998E-2</v>
      </c>
      <c r="E29" s="1">
        <f t="shared" si="2"/>
        <v>3.8435300000000006E-2</v>
      </c>
      <c r="F29" s="1">
        <f t="shared" si="2"/>
        <v>8.922540000000001E-2</v>
      </c>
      <c r="G29" s="1">
        <f t="shared" si="3"/>
        <v>7.0904999999999996E-2</v>
      </c>
      <c r="H29" s="1">
        <f t="shared" si="3"/>
        <v>4.6260900000000001E-2</v>
      </c>
      <c r="K29" s="1">
        <v>2009</v>
      </c>
      <c r="L29" s="1">
        <v>4.6353900000000003E-2</v>
      </c>
      <c r="M29" s="1">
        <v>3.7117900000000002E-2</v>
      </c>
      <c r="N29" s="1">
        <v>9.0622900000000006E-2</v>
      </c>
      <c r="O29" s="1">
        <v>7.1494500000000002E-2</v>
      </c>
      <c r="P29" s="1">
        <v>4.5499299999999999E-2</v>
      </c>
      <c r="S29" s="1">
        <v>2009</v>
      </c>
      <c r="T29" s="1">
        <f t="shared" si="4"/>
        <v>0.11875679999999998</v>
      </c>
      <c r="U29" s="1">
        <f t="shared" si="4"/>
        <v>0.19176934999999998</v>
      </c>
      <c r="V29" s="1">
        <f t="shared" si="4"/>
        <v>0.19451459999999998</v>
      </c>
      <c r="W29" s="1">
        <f t="shared" si="5"/>
        <v>0.22201199999999996</v>
      </c>
      <c r="X29" s="1">
        <f t="shared" si="5"/>
        <v>0.17232705000000001</v>
      </c>
      <c r="AB29" s="2"/>
      <c r="AC29" s="2"/>
      <c r="AD29" s="2"/>
      <c r="AE29" s="2"/>
      <c r="AF29" s="2"/>
      <c r="AJ29" s="2"/>
      <c r="AK29" s="2"/>
      <c r="AL29" s="2"/>
      <c r="AM29" s="2"/>
      <c r="AN29" s="2"/>
      <c r="AR29" s="2"/>
      <c r="AS29" s="2"/>
      <c r="AT29" s="2"/>
      <c r="AU29" s="2"/>
      <c r="AV29" s="2"/>
    </row>
    <row r="30" spans="2:48" x14ac:dyDescent="0.2">
      <c r="C30" s="1">
        <v>2010</v>
      </c>
      <c r="D30" s="1">
        <f t="shared" si="2"/>
        <v>7.1738200000000002E-2</v>
      </c>
      <c r="E30" s="1">
        <f t="shared" si="2"/>
        <v>8.1775500000000001E-2</v>
      </c>
      <c r="F30" s="1">
        <f t="shared" si="2"/>
        <v>0.1006937</v>
      </c>
      <c r="G30" s="1">
        <f t="shared" si="3"/>
        <v>8.7498400000000004E-2</v>
      </c>
      <c r="H30" s="1">
        <f t="shared" si="3"/>
        <v>8.0462499999999992E-2</v>
      </c>
      <c r="K30" s="1">
        <v>2010</v>
      </c>
      <c r="L30" s="1">
        <v>7.2576500000000002E-2</v>
      </c>
      <c r="M30" s="1">
        <v>8.2891899999999991E-2</v>
      </c>
      <c r="N30" s="1">
        <v>0.1028694</v>
      </c>
      <c r="O30" s="1">
        <v>8.9053500000000008E-2</v>
      </c>
      <c r="P30" s="1">
        <v>8.1593199999999991E-2</v>
      </c>
      <c r="S30" s="1">
        <v>2010</v>
      </c>
      <c r="T30" s="1">
        <f t="shared" si="4"/>
        <v>0.1093816</v>
      </c>
      <c r="U30" s="1">
        <f t="shared" si="4"/>
        <v>0.14623815000000001</v>
      </c>
      <c r="V30" s="1">
        <f t="shared" si="4"/>
        <v>0.12302749999999998</v>
      </c>
      <c r="W30" s="1">
        <f t="shared" si="5"/>
        <v>0.11528005</v>
      </c>
      <c r="X30" s="1">
        <f t="shared" si="5"/>
        <v>0.13230775</v>
      </c>
      <c r="AB30" s="2"/>
      <c r="AC30" s="2"/>
      <c r="AD30" s="2"/>
      <c r="AE30" s="2"/>
      <c r="AF30" s="2"/>
      <c r="AJ30" s="2"/>
      <c r="AK30" s="2"/>
      <c r="AL30" s="2"/>
      <c r="AM30" s="2"/>
      <c r="AN30" s="2"/>
      <c r="AR30" s="2"/>
      <c r="AS30" s="2"/>
      <c r="AT30" s="2"/>
      <c r="AU30" s="2"/>
      <c r="AV30" s="2"/>
    </row>
    <row r="31" spans="2:48" x14ac:dyDescent="0.2">
      <c r="C31" s="1">
        <v>2011</v>
      </c>
      <c r="D31" s="1">
        <f t="shared" si="2"/>
        <v>5.8564700000000004E-2</v>
      </c>
      <c r="E31" s="1">
        <f t="shared" si="2"/>
        <v>8.3716900000000011E-2</v>
      </c>
      <c r="F31" s="1">
        <f t="shared" si="2"/>
        <v>3.6790199999999995E-2</v>
      </c>
      <c r="G31" s="1">
        <f t="shared" si="3"/>
        <v>6.9134400000000013E-2</v>
      </c>
      <c r="H31" s="1">
        <f t="shared" si="3"/>
        <v>7.2584700000000002E-2</v>
      </c>
      <c r="K31" s="1">
        <v>2011</v>
      </c>
      <c r="L31" s="1">
        <v>5.8833299999999998E-2</v>
      </c>
      <c r="M31" s="1">
        <v>8.5055599999999995E-2</v>
      </c>
      <c r="N31" s="1">
        <v>3.5352800000000004E-2</v>
      </c>
      <c r="O31" s="1">
        <v>6.9671300000000005E-2</v>
      </c>
      <c r="P31" s="1">
        <v>7.33795E-2</v>
      </c>
      <c r="S31" s="1">
        <v>2011</v>
      </c>
      <c r="T31" s="1">
        <f t="shared" si="4"/>
        <v>4.190315E-2</v>
      </c>
      <c r="U31" s="1">
        <f t="shared" si="4"/>
        <v>9.1590400000000002E-2</v>
      </c>
      <c r="V31" s="1">
        <f t="shared" si="4"/>
        <v>-5.8212449999999999E-2</v>
      </c>
      <c r="W31" s="1">
        <f t="shared" si="5"/>
        <v>4.0194900000000006E-2</v>
      </c>
      <c r="X31" s="1">
        <f t="shared" si="5"/>
        <v>6.4222500000000002E-2</v>
      </c>
      <c r="AB31" s="2"/>
      <c r="AC31" s="2"/>
      <c r="AD31" s="2"/>
      <c r="AE31" s="2"/>
      <c r="AF31" s="2"/>
      <c r="AJ31" s="2"/>
      <c r="AK31" s="2"/>
      <c r="AL31" s="2"/>
      <c r="AM31" s="2"/>
      <c r="AN31" s="2"/>
      <c r="AR31" s="2"/>
      <c r="AS31" s="2"/>
      <c r="AT31" s="2"/>
      <c r="AU31" s="2"/>
      <c r="AV31" s="2"/>
    </row>
    <row r="32" spans="2:48" x14ac:dyDescent="0.2">
      <c r="C32" s="1">
        <v>2012</v>
      </c>
      <c r="D32" s="1">
        <f t="shared" si="2"/>
        <v>4.1647000000000003E-2</v>
      </c>
      <c r="E32" s="1">
        <f t="shared" si="2"/>
        <v>5.0562700000000002E-2</v>
      </c>
      <c r="F32" s="1">
        <f t="shared" si="2"/>
        <v>4.0856299999999998E-2</v>
      </c>
      <c r="G32" s="1">
        <f t="shared" si="3"/>
        <v>4.8870799999999999E-2</v>
      </c>
      <c r="H32" s="1">
        <f t="shared" si="3"/>
        <v>4.7718299999999998E-2</v>
      </c>
      <c r="K32" s="1">
        <v>2012</v>
      </c>
      <c r="L32" s="1">
        <v>4.1034899999999999E-2</v>
      </c>
      <c r="M32" s="1">
        <v>5.01196E-2</v>
      </c>
      <c r="N32" s="1">
        <v>3.9614500000000004E-2</v>
      </c>
      <c r="O32" s="1">
        <v>4.8105599999999998E-2</v>
      </c>
      <c r="P32" s="1">
        <v>4.7176499999999996E-2</v>
      </c>
      <c r="S32" s="1">
        <v>2012</v>
      </c>
      <c r="T32" s="1">
        <f t="shared" si="4"/>
        <v>1.4763550000000007E-2</v>
      </c>
      <c r="U32" s="1">
        <f t="shared" si="4"/>
        <v>8.1714999999999566E-4</v>
      </c>
      <c r="V32" s="1">
        <f t="shared" si="4"/>
        <v>4.6259000000000008E-2</v>
      </c>
      <c r="W32" s="1">
        <f t="shared" si="5"/>
        <v>1.3852549999999998E-2</v>
      </c>
      <c r="X32" s="1">
        <f t="shared" si="5"/>
        <v>9.6775499999999931E-3</v>
      </c>
      <c r="AB32" s="2"/>
      <c r="AC32" s="2"/>
      <c r="AD32" s="2"/>
      <c r="AE32" s="2"/>
      <c r="AF32" s="2"/>
      <c r="AJ32" s="2"/>
      <c r="AK32" s="2"/>
      <c r="AL32" s="2"/>
      <c r="AM32" s="2"/>
      <c r="AN32" s="2"/>
      <c r="AR32" s="2"/>
      <c r="AS32" s="2"/>
      <c r="AT32" s="2"/>
      <c r="AU32" s="2"/>
      <c r="AV32" s="2"/>
    </row>
    <row r="33" spans="3:48" x14ac:dyDescent="0.2">
      <c r="AB33" s="2"/>
      <c r="AC33" s="2"/>
      <c r="AD33" s="2"/>
      <c r="AE33" s="2"/>
      <c r="AF33" s="2"/>
      <c r="AJ33" s="2"/>
      <c r="AK33" s="2"/>
      <c r="AL33" s="2"/>
      <c r="AM33" s="2"/>
      <c r="AN33" s="2"/>
      <c r="AR33" s="2"/>
      <c r="AS33" s="2"/>
      <c r="AT33" s="2"/>
      <c r="AU33" s="2"/>
      <c r="AV33" s="2"/>
    </row>
    <row r="34" spans="3:48" x14ac:dyDescent="0.2">
      <c r="C34" s="1" t="s">
        <v>14</v>
      </c>
      <c r="D34" s="1">
        <f>AVERAGE(D20:D32)</f>
        <v>0.10237383076923079</v>
      </c>
      <c r="E34" s="1">
        <f>AVERAGE(E20:E32)</f>
        <v>8.5048615384615375E-2</v>
      </c>
      <c r="F34" s="1">
        <f>AVERAGE(F20:F32)</f>
        <v>0.10904625454545455</v>
      </c>
      <c r="G34" s="1">
        <f>AVERAGE(G20:G32)</f>
        <v>0.10151315384615385</v>
      </c>
      <c r="H34" s="1">
        <f>AVERAGE(H20:H32)</f>
        <v>9.0682715384615392E-2</v>
      </c>
      <c r="K34" s="1" t="s">
        <v>14</v>
      </c>
      <c r="L34" s="1">
        <f>AVERAGE(L20:L32)</f>
        <v>0.1047684153846154</v>
      </c>
      <c r="M34" s="1">
        <f>AVERAGE(M20:M32)</f>
        <v>8.6113353846153845E-2</v>
      </c>
      <c r="N34" s="1">
        <f>AVERAGE(N20:N32)</f>
        <v>0.11171094545454548</v>
      </c>
      <c r="O34" s="1">
        <f>AVERAGE(O20:O32)</f>
        <v>0.10376690000000001</v>
      </c>
      <c r="P34" s="1">
        <f>AVERAGE(P20:P32)</f>
        <v>9.2181715384615379E-2</v>
      </c>
      <c r="S34" s="1" t="s">
        <v>14</v>
      </c>
      <c r="T34" s="1">
        <f>AVERAGE(T21:T32)</f>
        <v>9.4880745833333335E-2</v>
      </c>
      <c r="U34" s="1">
        <f>AVERAGE(U21:U32)</f>
        <v>7.5207650000000001E-2</v>
      </c>
      <c r="V34" s="1">
        <f>AVERAGE(V21:V32)</f>
        <v>0.12184537999999998</v>
      </c>
      <c r="W34" s="1">
        <f>AVERAGE(W21:W32)</f>
        <v>7.3566479166666657E-2</v>
      </c>
      <c r="X34" s="1">
        <f>AVERAGE(X21:X32)</f>
        <v>8.0478141666666669E-2</v>
      </c>
      <c r="AB34" s="2"/>
      <c r="AC34" s="2"/>
      <c r="AD34" s="2"/>
      <c r="AE34" s="2"/>
      <c r="AF34" s="2"/>
      <c r="AJ34" s="2"/>
      <c r="AK34" s="2"/>
      <c r="AL34" s="2"/>
      <c r="AM34" s="2"/>
      <c r="AN34" s="2"/>
      <c r="AR34" s="2"/>
      <c r="AS34" s="2"/>
      <c r="AT34" s="2"/>
      <c r="AU34" s="2"/>
      <c r="AV34" s="2"/>
    </row>
    <row r="35" spans="3:48" x14ac:dyDescent="0.2">
      <c r="C35" s="1" t="s">
        <v>15</v>
      </c>
      <c r="D35" s="1">
        <f>VAR(D20:D32)</f>
        <v>2.9182835120289707E-3</v>
      </c>
      <c r="E35" s="1">
        <f>VAR(E20:E32)</f>
        <v>4.1385170959847423E-3</v>
      </c>
      <c r="F35" s="1">
        <f>VAR(F22:F32)</f>
        <v>7.6778595816947241E-3</v>
      </c>
      <c r="G35" s="1">
        <f>VAR(G20:G32)</f>
        <v>4.3503412903010269E-3</v>
      </c>
      <c r="H35" s="1">
        <f>VAR(H20:H32)</f>
        <v>3.3606368930064099E-3</v>
      </c>
      <c r="K35" s="1" t="s">
        <v>15</v>
      </c>
      <c r="L35" s="1">
        <f>VAR(L20:L32)</f>
        <v>3.2294166276164112E-3</v>
      </c>
      <c r="M35" s="1">
        <f>VAR(M20:M32)</f>
        <v>4.6116020622526928E-3</v>
      </c>
      <c r="N35" s="1">
        <f>VAR(N22:N32)</f>
        <v>8.8259274403507219E-3</v>
      </c>
      <c r="O35" s="1">
        <f>VAR(O20:O32)</f>
        <v>4.8822685823216678E-3</v>
      </c>
      <c r="P35" s="1">
        <f>VAR(P20:P32)</f>
        <v>3.736554787803078E-3</v>
      </c>
      <c r="S35" s="1" t="s">
        <v>15</v>
      </c>
      <c r="T35" s="1">
        <f>VAR(T21:T32)</f>
        <v>1.579694872122521E-2</v>
      </c>
      <c r="U35" s="1">
        <f>VAR(U21:U32)</f>
        <v>3.3188012864663635E-2</v>
      </c>
      <c r="V35" s="1">
        <f>VAR(V21:V32)</f>
        <v>6.9848958599867297E-2</v>
      </c>
      <c r="W35" s="1">
        <f>VAR(W21:W32)</f>
        <v>2.8006629951767024E-2</v>
      </c>
      <c r="X35" s="1">
        <f>VAR(X21:X32)</f>
        <v>2.481388395787856E-2</v>
      </c>
      <c r="AB35" s="2"/>
      <c r="AC35" s="2"/>
      <c r="AD35" s="2"/>
      <c r="AE35" s="2"/>
      <c r="AF35" s="2"/>
      <c r="AJ35" s="2"/>
      <c r="AK35" s="2"/>
      <c r="AL35" s="2"/>
      <c r="AM35" s="2"/>
      <c r="AN35" s="2"/>
      <c r="AR35" s="2"/>
      <c r="AS35" s="2"/>
      <c r="AT35" s="2"/>
      <c r="AU35" s="2"/>
      <c r="AV35" s="2"/>
    </row>
    <row r="36" spans="3:48" x14ac:dyDescent="0.2">
      <c r="C36" s="1" t="s">
        <v>16</v>
      </c>
      <c r="D36" s="1">
        <f>STDEV(D20:D32)</f>
        <v>5.4021139492137431E-2</v>
      </c>
      <c r="E36" s="1">
        <f t="shared" ref="E36:H36" si="6">STDEV(E20:E32)</f>
        <v>6.4331307277131738E-2</v>
      </c>
      <c r="F36" s="1">
        <f t="shared" si="6"/>
        <v>8.7623396314538762E-2</v>
      </c>
      <c r="G36" s="1">
        <f t="shared" si="6"/>
        <v>6.5957117055712999E-2</v>
      </c>
      <c r="H36" s="1">
        <f t="shared" si="6"/>
        <v>5.7971000448555396E-2</v>
      </c>
      <c r="K36" s="1" t="s">
        <v>16</v>
      </c>
      <c r="L36" s="1">
        <f>STDEV(L20:L32)</f>
        <v>5.6827956391343262E-2</v>
      </c>
      <c r="M36" s="1">
        <f t="shared" ref="M36:P36" si="7">STDEV(M20:M32)</f>
        <v>6.7908777505214249E-2</v>
      </c>
      <c r="N36" s="1">
        <f t="shared" si="7"/>
        <v>9.3946407277504348E-2</v>
      </c>
      <c r="O36" s="1">
        <f t="shared" si="7"/>
        <v>6.9873232230387536E-2</v>
      </c>
      <c r="P36" s="1">
        <f t="shared" si="7"/>
        <v>6.1127365294138744E-2</v>
      </c>
      <c r="S36" s="1" t="s">
        <v>16</v>
      </c>
      <c r="T36" s="1">
        <f t="shared" ref="T36:X36" si="8">STDEV(T20:T32)</f>
        <v>0.12568591297844484</v>
      </c>
      <c r="U36" s="1">
        <f t="shared" si="8"/>
        <v>0.18217577463719933</v>
      </c>
      <c r="V36" s="1">
        <f t="shared" si="8"/>
        <v>0.26428953554741302</v>
      </c>
      <c r="W36" s="1">
        <f t="shared" si="8"/>
        <v>0.16735181490431175</v>
      </c>
      <c r="X36" s="1">
        <f t="shared" si="8"/>
        <v>0.15752423292267942</v>
      </c>
      <c r="AB36" s="2"/>
      <c r="AC36" s="2"/>
      <c r="AD36" s="2"/>
      <c r="AE36" s="2"/>
      <c r="AF36" s="2"/>
      <c r="AJ36" s="2"/>
      <c r="AK36" s="2"/>
      <c r="AL36" s="2"/>
      <c r="AM36" s="2"/>
      <c r="AN36" s="2"/>
      <c r="AR36" s="2"/>
      <c r="AS36" s="2"/>
      <c r="AT36" s="2"/>
      <c r="AU36" s="2"/>
      <c r="AV36" s="2"/>
    </row>
    <row r="37" spans="3:48" x14ac:dyDescent="0.2">
      <c r="C37" s="1" t="s">
        <v>17</v>
      </c>
      <c r="D37" s="1">
        <f>COVAR(D21:D32,D20:D31)</f>
        <v>1.2584843966633337E-3</v>
      </c>
      <c r="E37" s="1">
        <f>COVAR(E21:E32,E20:E31)</f>
        <v>6.0447614080312508E-4</v>
      </c>
      <c r="F37" s="1">
        <f>COVAR(F23:F32,F22:F31)</f>
        <v>-3.3115566179450025E-4</v>
      </c>
      <c r="G37" s="1">
        <f>COVAR(G21:G32,G20:G31)</f>
        <v>4.1909781726763893E-4</v>
      </c>
      <c r="H37" s="1">
        <f>COVAR(H21:H32,H20:H31)</f>
        <v>6.9328398985111139E-4</v>
      </c>
      <c r="K37" s="1" t="s">
        <v>17</v>
      </c>
      <c r="L37" s="1">
        <f>COVAR(L21:L32,L20:L31)</f>
        <v>1.3909686366319444E-3</v>
      </c>
      <c r="M37" s="1">
        <f>COVAR(M21:M32,M20:M31)</f>
        <v>6.8341626880638877E-4</v>
      </c>
      <c r="N37" s="1">
        <f>COVAR(N23:N32,N22:N31)</f>
        <v>-5.101592758365005E-4</v>
      </c>
      <c r="O37" s="1">
        <f>COVAR(O21:O32,O20:O31)</f>
        <v>4.7004875320909707E-4</v>
      </c>
      <c r="P37" s="1">
        <f>COVAR(P21:P32,P20:P31)</f>
        <v>7.7521680912708349E-4</v>
      </c>
      <c r="S37" s="1" t="s">
        <v>17</v>
      </c>
      <c r="T37" s="1">
        <f>COVAR(T22:T32,T21:T31)</f>
        <v>-2.0574106980283248E-3</v>
      </c>
      <c r="U37" s="1">
        <f>COVAR(U22:U32,U21:U31)</f>
        <v>-5.8166035545495426E-3</v>
      </c>
      <c r="V37" s="1">
        <f>COVAR(V24:V32,V23:V31)</f>
        <v>-2.2044363010754159E-2</v>
      </c>
      <c r="W37" s="1">
        <f>COVAR(W22:W32,W21:W31)</f>
        <v>-7.2328316503753286E-3</v>
      </c>
      <c r="X37" s="1">
        <f>COVAR(X22:X32,X21:X31)</f>
        <v>-4.1894972824071701E-3</v>
      </c>
      <c r="AB37" s="2"/>
      <c r="AC37" s="2"/>
      <c r="AD37" s="2"/>
      <c r="AE37" s="2"/>
      <c r="AF37" s="2"/>
      <c r="AJ37" s="2"/>
      <c r="AK37" s="2"/>
      <c r="AL37" s="2"/>
      <c r="AM37" s="2"/>
      <c r="AN37" s="2"/>
      <c r="AR37" s="2"/>
      <c r="AS37" s="2"/>
      <c r="AT37" s="2"/>
      <c r="AU37" s="2"/>
      <c r="AV37" s="2"/>
    </row>
    <row r="38" spans="3:48" x14ac:dyDescent="0.2">
      <c r="C38" s="1" t="s">
        <v>18</v>
      </c>
      <c r="D38" s="2">
        <f>CORREL(D20:D31,D21:D32)</f>
        <v>0.45965175613114256</v>
      </c>
      <c r="E38" s="2">
        <f>CORREL(E20:E31,E21:E32)</f>
        <v>0.15003578416118982</v>
      </c>
      <c r="F38" s="2">
        <f>CORREL(F22:F31,F23:F32)</f>
        <v>-4.611440034774468E-2</v>
      </c>
      <c r="G38" s="2">
        <f>CORREL(G20:G31,G21:G32)</f>
        <v>0.11700479139711657</v>
      </c>
      <c r="H38" s="2">
        <f>CORREL(H20:H31,H21:H32)</f>
        <v>0.21488523008937543</v>
      </c>
      <c r="K38" s="1" t="s">
        <v>18</v>
      </c>
      <c r="L38" s="2">
        <f>CORREL(L20:L31,L21:L32)</f>
        <v>0.45887667516054764</v>
      </c>
      <c r="M38" s="2">
        <f>CORREL(M20:M31,M21:M32)</f>
        <v>0.15219587644360144</v>
      </c>
      <c r="N38" s="2">
        <f>CORREL(N22:N31,N23:N32)</f>
        <v>-6.1979124047060935E-2</v>
      </c>
      <c r="O38" s="2">
        <f>CORREL(O20:O31,O21:O32)</f>
        <v>0.1173316779064329</v>
      </c>
      <c r="P38" s="2">
        <f>CORREL(P20:P31,P21:P32)</f>
        <v>0.21604003810439748</v>
      </c>
      <c r="S38" s="1" t="s">
        <v>18</v>
      </c>
      <c r="T38" s="2">
        <f>CORREL(T21:T31,T22:T32)</f>
        <v>-0.13310904732308343</v>
      </c>
      <c r="U38" s="2">
        <f>CORREL(U21:U31,U22:U32)</f>
        <v>-0.17673119588850944</v>
      </c>
      <c r="V38" s="2">
        <f>CORREL(V23:V31,V24:V32)</f>
        <v>-0.52039902523985171</v>
      </c>
      <c r="W38" s="2">
        <f>CORREL(W21:W31,W22:W32)</f>
        <v>-0.2666100365487547</v>
      </c>
      <c r="X38" s="2">
        <f>CORREL(X21:X31,X22:X32)</f>
        <v>-0.17056368037269315</v>
      </c>
      <c r="AB38" s="2"/>
      <c r="AC38" s="2"/>
      <c r="AD38" s="2"/>
      <c r="AE38" s="2"/>
      <c r="AF38" s="2"/>
      <c r="AJ38" s="2"/>
      <c r="AK38" s="2"/>
      <c r="AL38" s="2"/>
      <c r="AM38" s="2"/>
      <c r="AN38" s="2"/>
      <c r="AR38" s="2"/>
      <c r="AS38" s="2"/>
      <c r="AT38" s="2"/>
      <c r="AU38" s="2"/>
      <c r="AV38" s="2"/>
    </row>
    <row r="39" spans="3:48" x14ac:dyDescent="0.2">
      <c r="C39" s="1" t="s">
        <v>19</v>
      </c>
      <c r="D39" s="2">
        <f>CORREL(D20:D30,D22:D32)</f>
        <v>0.2339061230499237</v>
      </c>
      <c r="E39" s="2">
        <f>CORREL(E20:E30,E22:E32)</f>
        <v>-0.30945601380033161</v>
      </c>
      <c r="F39" s="2">
        <f>CORREL(F22:F30,F24:F32)</f>
        <v>0.14983973309569304</v>
      </c>
      <c r="G39" s="2">
        <f>CORREL(G20:G30,G22:G32)</f>
        <v>-0.18105217430712509</v>
      </c>
      <c r="H39" s="2">
        <f>CORREL(H20:H30,H22:H32)</f>
        <v>-0.19486244849324966</v>
      </c>
      <c r="K39" s="1" t="s">
        <v>19</v>
      </c>
      <c r="L39" s="2">
        <f>CORREL(L20:L30,L22:L32)</f>
        <v>0.23238153054617322</v>
      </c>
      <c r="M39" s="2">
        <f>CORREL(M20:M30,M22:M32)</f>
        <v>-0.31298953352667169</v>
      </c>
      <c r="N39" s="2">
        <f>CORREL(N22:N30,N24:N32)</f>
        <v>0.15372404364126457</v>
      </c>
      <c r="O39" s="2">
        <f>CORREL(O20:O30,O22:O32)</f>
        <v>-0.1837069163042705</v>
      </c>
      <c r="P39" s="2">
        <f>CORREL(P20:P30,P22:P32)</f>
        <v>-0.19838489227897008</v>
      </c>
      <c r="S39" s="1" t="s">
        <v>19</v>
      </c>
      <c r="T39" s="2">
        <f>CORREL(T21:T30,T23:T32)</f>
        <v>3.7396689956038724E-2</v>
      </c>
      <c r="U39" s="2">
        <f>CORREL(U21:U30,U23:U32)</f>
        <v>-0.25296322705938401</v>
      </c>
      <c r="V39" s="2">
        <f>CORREL(V23:V30,V25:V32)</f>
        <v>-8.3268551741373723E-2</v>
      </c>
      <c r="W39" s="2">
        <f>CORREL(W21:W30,W23:W32)</f>
        <v>-0.10050264001842492</v>
      </c>
      <c r="X39" s="2">
        <f>CORREL(X21:X30,X23:X32)</f>
        <v>-0.20190525939201384</v>
      </c>
      <c r="AB39" s="2"/>
      <c r="AC39" s="2"/>
      <c r="AD39" s="2"/>
      <c r="AE39" s="2"/>
      <c r="AF39" s="2"/>
      <c r="AJ39" s="2"/>
      <c r="AK39" s="2"/>
      <c r="AL39" s="2"/>
      <c r="AM39" s="2"/>
      <c r="AN39" s="2"/>
      <c r="AR39" s="2"/>
      <c r="AS39" s="2"/>
      <c r="AT39" s="2"/>
      <c r="AU39" s="2"/>
      <c r="AV39" s="2"/>
    </row>
    <row r="40" spans="3:48" ht="16" thickBot="1" x14ac:dyDescent="0.25">
      <c r="D40" s="2"/>
      <c r="E40" s="2"/>
      <c r="F40" s="2"/>
      <c r="G40" s="2"/>
      <c r="H40" s="2"/>
      <c r="L40" s="2"/>
      <c r="M40" s="2"/>
      <c r="N40" s="2"/>
      <c r="O40" s="2"/>
      <c r="P40" s="2"/>
      <c r="T40" s="2"/>
      <c r="U40" s="2"/>
      <c r="V40" s="2"/>
      <c r="W40" s="2"/>
      <c r="X40" s="2"/>
      <c r="AB40" s="2"/>
      <c r="AC40" s="2"/>
      <c r="AD40" s="2"/>
      <c r="AE40" s="2"/>
      <c r="AF40" s="2"/>
      <c r="AJ40" s="2"/>
      <c r="AK40" s="2"/>
      <c r="AL40" s="2"/>
      <c r="AM40" s="2"/>
      <c r="AN40" s="2"/>
      <c r="AR40" s="2"/>
      <c r="AS40" s="2"/>
      <c r="AT40" s="2"/>
      <c r="AU40" s="2"/>
      <c r="AV40" s="2"/>
    </row>
    <row r="41" spans="3:48" ht="16" x14ac:dyDescent="0.2">
      <c r="C41" s="3"/>
      <c r="D41" s="3" t="s">
        <v>3</v>
      </c>
      <c r="E41" s="3" t="s">
        <v>4</v>
      </c>
      <c r="F41" s="3" t="s">
        <v>5</v>
      </c>
      <c r="G41" s="3" t="s">
        <v>6</v>
      </c>
      <c r="H41" s="3" t="s">
        <v>7</v>
      </c>
      <c r="K41" s="3"/>
      <c r="L41" s="3" t="s">
        <v>3</v>
      </c>
      <c r="M41" s="3" t="s">
        <v>4</v>
      </c>
      <c r="N41" s="3" t="s">
        <v>5</v>
      </c>
      <c r="O41" s="3" t="s">
        <v>6</v>
      </c>
      <c r="P41" s="3" t="s">
        <v>7</v>
      </c>
      <c r="S41" s="3"/>
      <c r="T41" s="3" t="s">
        <v>3</v>
      </c>
      <c r="U41" s="3" t="s">
        <v>4</v>
      </c>
      <c r="V41" s="3" t="s">
        <v>5</v>
      </c>
      <c r="W41" s="3" t="s">
        <v>6</v>
      </c>
      <c r="X41" s="3" t="s">
        <v>7</v>
      </c>
      <c r="AB41" s="2"/>
      <c r="AC41" s="2"/>
      <c r="AD41" s="2"/>
      <c r="AE41" s="2"/>
      <c r="AF41" s="2"/>
      <c r="AJ41" s="2"/>
      <c r="AK41" s="2"/>
      <c r="AL41" s="2"/>
      <c r="AM41" s="2"/>
      <c r="AN41" s="2"/>
      <c r="AR41" s="2"/>
      <c r="AS41" s="2"/>
      <c r="AT41" s="2"/>
      <c r="AU41" s="2"/>
      <c r="AV41" s="2"/>
    </row>
    <row r="42" spans="3:48" ht="16" x14ac:dyDescent="0.2">
      <c r="C42" s="4" t="s">
        <v>3</v>
      </c>
      <c r="D42" s="5">
        <v>1</v>
      </c>
      <c r="E42" s="5"/>
      <c r="F42" s="5"/>
      <c r="G42" s="5"/>
      <c r="H42" s="5"/>
      <c r="K42" s="4" t="s">
        <v>3</v>
      </c>
      <c r="L42" s="5">
        <v>1</v>
      </c>
      <c r="M42" s="5"/>
      <c r="N42" s="5"/>
      <c r="O42" s="5"/>
      <c r="P42" s="5"/>
      <c r="S42" s="4" t="s">
        <v>3</v>
      </c>
      <c r="T42" s="5">
        <v>1</v>
      </c>
      <c r="U42" s="5"/>
      <c r="V42" s="5"/>
      <c r="W42" s="5"/>
      <c r="X42" s="5"/>
      <c r="AB42" s="2"/>
      <c r="AC42" s="2"/>
      <c r="AD42" s="2"/>
      <c r="AE42" s="2"/>
      <c r="AF42" s="2"/>
      <c r="AJ42" s="2"/>
      <c r="AK42" s="2"/>
      <c r="AL42" s="2"/>
      <c r="AM42" s="2"/>
      <c r="AN42" s="2"/>
      <c r="AR42" s="2"/>
      <c r="AS42" s="2"/>
      <c r="AT42" s="2"/>
      <c r="AU42" s="2"/>
      <c r="AV42" s="2"/>
    </row>
    <row r="43" spans="3:48" ht="16" x14ac:dyDescent="0.2">
      <c r="C43" s="4" t="s">
        <v>4</v>
      </c>
      <c r="D43" s="5">
        <v>0.84109868490056627</v>
      </c>
      <c r="E43" s="5">
        <v>1</v>
      </c>
      <c r="F43" s="5"/>
      <c r="G43" s="5"/>
      <c r="H43" s="5"/>
      <c r="K43" s="4" t="s">
        <v>4</v>
      </c>
      <c r="L43" s="5">
        <v>0.83816785215968381</v>
      </c>
      <c r="M43" s="5">
        <v>1</v>
      </c>
      <c r="N43" s="5"/>
      <c r="O43" s="5"/>
      <c r="P43" s="5"/>
      <c r="S43" s="4" t="s">
        <v>4</v>
      </c>
      <c r="T43" s="5">
        <v>0.90069498554280247</v>
      </c>
      <c r="U43" s="5">
        <v>1</v>
      </c>
      <c r="V43" s="5"/>
      <c r="W43" s="5"/>
      <c r="X43" s="5"/>
      <c r="AB43" s="2"/>
      <c r="AC43" s="2"/>
      <c r="AD43" s="2"/>
      <c r="AE43" s="2"/>
      <c r="AF43" s="2"/>
      <c r="AJ43" s="2"/>
      <c r="AK43" s="2"/>
      <c r="AL43" s="2"/>
      <c r="AM43" s="2"/>
      <c r="AN43" s="2"/>
      <c r="AR43" s="2"/>
      <c r="AS43" s="2"/>
      <c r="AT43" s="2"/>
      <c r="AU43" s="2"/>
      <c r="AV43" s="2"/>
    </row>
    <row r="44" spans="3:48" ht="16" x14ac:dyDescent="0.2">
      <c r="C44" s="4" t="s">
        <v>5</v>
      </c>
      <c r="D44" s="5">
        <v>0.62437640243394654</v>
      </c>
      <c r="E44" s="5">
        <v>0.42271112222606305</v>
      </c>
      <c r="F44" s="5">
        <v>1</v>
      </c>
      <c r="G44" s="5"/>
      <c r="H44" s="5"/>
      <c r="K44" s="4" t="s">
        <v>5</v>
      </c>
      <c r="L44" s="5">
        <v>0.61725152209084089</v>
      </c>
      <c r="M44" s="5">
        <v>0.41581028261584352</v>
      </c>
      <c r="N44" s="5">
        <v>1</v>
      </c>
      <c r="O44" s="5"/>
      <c r="P44" s="5"/>
      <c r="S44" s="4" t="s">
        <v>5</v>
      </c>
      <c r="T44" s="5">
        <v>0.42706325581133647</v>
      </c>
      <c r="U44" s="5">
        <v>0.26407552615867752</v>
      </c>
      <c r="V44" s="5">
        <v>1</v>
      </c>
      <c r="W44" s="5"/>
      <c r="X44" s="5"/>
      <c r="AB44" s="2"/>
      <c r="AC44" s="2"/>
      <c r="AD44" s="2"/>
      <c r="AE44" s="2"/>
      <c r="AF44" s="2"/>
      <c r="AJ44" s="2"/>
      <c r="AK44" s="2"/>
      <c r="AL44" s="2"/>
      <c r="AM44" s="2"/>
      <c r="AN44" s="2"/>
      <c r="AR44" s="2"/>
      <c r="AS44" s="2"/>
      <c r="AT44" s="2"/>
      <c r="AU44" s="2"/>
      <c r="AV44" s="2"/>
    </row>
    <row r="45" spans="3:48" ht="16" x14ac:dyDescent="0.2">
      <c r="C45" s="4" t="s">
        <v>6</v>
      </c>
      <c r="D45" s="5">
        <v>0.78300793969108529</v>
      </c>
      <c r="E45" s="5">
        <v>0.90540456844527495</v>
      </c>
      <c r="F45" s="5">
        <v>0.43164127221346493</v>
      </c>
      <c r="G45" s="5">
        <v>1</v>
      </c>
      <c r="H45" s="5"/>
      <c r="K45" s="4" t="s">
        <v>6</v>
      </c>
      <c r="L45" s="5">
        <v>0.77887886148095364</v>
      </c>
      <c r="M45" s="5">
        <v>0.90326847534469457</v>
      </c>
      <c r="N45" s="5">
        <v>0.42511990626660839</v>
      </c>
      <c r="O45" s="5">
        <v>1</v>
      </c>
      <c r="P45" s="5"/>
      <c r="S45" s="4" t="s">
        <v>6</v>
      </c>
      <c r="T45" s="5">
        <v>0.89448208775457538</v>
      </c>
      <c r="U45" s="5">
        <v>0.95841046120379114</v>
      </c>
      <c r="V45" s="5">
        <v>0.25609178238999325</v>
      </c>
      <c r="W45" s="5">
        <v>1</v>
      </c>
      <c r="X45" s="5"/>
      <c r="AB45" s="2"/>
      <c r="AC45" s="2"/>
      <c r="AD45" s="2"/>
      <c r="AE45" s="2"/>
      <c r="AF45" s="2"/>
      <c r="AJ45" s="2"/>
      <c r="AK45" s="2"/>
      <c r="AL45" s="2"/>
      <c r="AM45" s="2"/>
      <c r="AN45" s="2"/>
      <c r="AR45" s="2"/>
      <c r="AS45" s="2"/>
      <c r="AT45" s="2"/>
      <c r="AU45" s="2"/>
      <c r="AV45" s="2"/>
    </row>
    <row r="46" spans="3:48" ht="17" thickBot="1" x14ac:dyDescent="0.25">
      <c r="C46" s="6" t="s">
        <v>7</v>
      </c>
      <c r="D46" s="5">
        <v>0.9044096023052739</v>
      </c>
      <c r="E46" s="5">
        <v>0.98966586356399178</v>
      </c>
      <c r="F46" s="5">
        <v>0.48959289076958357</v>
      </c>
      <c r="G46" s="5">
        <v>0.91653888661691396</v>
      </c>
      <c r="H46" s="5">
        <v>1</v>
      </c>
      <c r="K46" s="6" t="s">
        <v>7</v>
      </c>
      <c r="L46" s="5">
        <v>0.90243459962597228</v>
      </c>
      <c r="M46" s="5">
        <v>0.98955085872914406</v>
      </c>
      <c r="N46" s="5">
        <v>0.4826312588745062</v>
      </c>
      <c r="O46" s="5">
        <v>0.91453634629345393</v>
      </c>
      <c r="P46" s="5">
        <v>1</v>
      </c>
      <c r="S46" s="6" t="s">
        <v>7</v>
      </c>
      <c r="T46" s="5">
        <v>0.93625565366170527</v>
      </c>
      <c r="U46" s="5">
        <v>0.99488018625755725</v>
      </c>
      <c r="V46" s="5">
        <v>0.30345795467462472</v>
      </c>
      <c r="W46" s="5">
        <v>0.96703077479289901</v>
      </c>
      <c r="X46" s="5">
        <v>1</v>
      </c>
      <c r="AB46" s="2"/>
      <c r="AC46" s="2"/>
      <c r="AD46" s="2"/>
      <c r="AE46" s="2"/>
      <c r="AF46" s="2"/>
      <c r="AJ46" s="2"/>
      <c r="AK46" s="2"/>
      <c r="AL46" s="2"/>
      <c r="AM46" s="2"/>
      <c r="AN46" s="2"/>
      <c r="AR46" s="2"/>
      <c r="AS46" s="2"/>
      <c r="AT46" s="2"/>
      <c r="AU46" s="2"/>
      <c r="AV46" s="2"/>
    </row>
    <row r="47" spans="3:48" x14ac:dyDescent="0.2">
      <c r="D47" s="2"/>
      <c r="E47" s="2"/>
      <c r="F47" s="2"/>
      <c r="G47" s="2"/>
      <c r="H47" s="2"/>
      <c r="L47" s="2"/>
      <c r="M47" s="2"/>
      <c r="N47" s="2"/>
      <c r="O47" s="2"/>
      <c r="P47" s="2"/>
      <c r="T47" s="2"/>
      <c r="U47" s="2"/>
      <c r="V47" s="2"/>
      <c r="W47" s="2"/>
      <c r="X47" s="2"/>
      <c r="AB47" s="2"/>
      <c r="AC47" s="2"/>
      <c r="AD47" s="2"/>
      <c r="AE47" s="2"/>
      <c r="AF47" s="2"/>
      <c r="AJ47" s="2"/>
      <c r="AK47" s="2"/>
      <c r="AL47" s="2"/>
      <c r="AM47" s="2"/>
      <c r="AN47" s="2"/>
      <c r="AR47" s="2"/>
      <c r="AS47" s="2"/>
      <c r="AT47" s="2"/>
      <c r="AU47" s="2"/>
      <c r="AV47" s="2"/>
    </row>
    <row r="48" spans="3:48" x14ac:dyDescent="0.2">
      <c r="C48" s="1" t="s">
        <v>20</v>
      </c>
      <c r="E48" s="1">
        <f>COUNT(D42:H46)</f>
        <v>15</v>
      </c>
      <c r="K48" s="1" t="s">
        <v>20</v>
      </c>
      <c r="M48" s="1">
        <f>COUNT(L42:P46)</f>
        <v>15</v>
      </c>
      <c r="S48" s="1" t="s">
        <v>20</v>
      </c>
      <c r="U48" s="1">
        <f>COUNT(T42:X46)</f>
        <v>15</v>
      </c>
      <c r="AB48" s="2"/>
      <c r="AC48" s="2"/>
      <c r="AD48" s="2"/>
      <c r="AE48" s="2"/>
      <c r="AF48" s="2"/>
      <c r="AJ48" s="2"/>
      <c r="AK48" s="2"/>
      <c r="AL48" s="2"/>
      <c r="AM48" s="2"/>
      <c r="AN48" s="2"/>
      <c r="AR48" s="2"/>
      <c r="AS48" s="2"/>
      <c r="AT48" s="2"/>
      <c r="AU48" s="2"/>
      <c r="AV48" s="2"/>
    </row>
    <row r="49" spans="1:48" x14ac:dyDescent="0.2">
      <c r="C49" s="1" t="s">
        <v>21</v>
      </c>
      <c r="E49" s="1">
        <f>E48-E50-E51</f>
        <v>3</v>
      </c>
      <c r="K49" s="1" t="s">
        <v>21</v>
      </c>
      <c r="M49" s="1">
        <f>M48-M50-M51</f>
        <v>3</v>
      </c>
      <c r="S49" s="1" t="s">
        <v>21</v>
      </c>
      <c r="U49" s="1">
        <f>U48-U50-U51</f>
        <v>4</v>
      </c>
      <c r="AB49" s="2"/>
      <c r="AC49" s="2"/>
      <c r="AD49" s="2"/>
      <c r="AE49" s="2"/>
      <c r="AF49" s="2"/>
      <c r="AJ49" s="2"/>
      <c r="AK49" s="2"/>
      <c r="AL49" s="2"/>
      <c r="AM49" s="2"/>
      <c r="AN49" s="2"/>
      <c r="AR49" s="2"/>
      <c r="AS49" s="2"/>
      <c r="AT49" s="2"/>
      <c r="AU49" s="2"/>
      <c r="AV49" s="2"/>
    </row>
    <row r="50" spans="1:48" x14ac:dyDescent="0.2">
      <c r="C50" s="1" t="s">
        <v>22</v>
      </c>
      <c r="E50" s="1">
        <f>COUNTIF(D42:H46,"&gt;0,5")</f>
        <v>12</v>
      </c>
      <c r="K50" s="1" t="s">
        <v>22</v>
      </c>
      <c r="M50" s="1">
        <f>COUNTIF(L42:P46,"&gt;0,5")</f>
        <v>12</v>
      </c>
      <c r="S50" s="1" t="s">
        <v>22</v>
      </c>
      <c r="U50" s="1">
        <f>COUNTIF(T42:X46,"&gt;0,5")</f>
        <v>11</v>
      </c>
      <c r="AB50" s="2"/>
      <c r="AC50" s="2"/>
      <c r="AD50" s="2"/>
      <c r="AE50" s="2"/>
      <c r="AF50" s="2"/>
      <c r="AJ50" s="2"/>
      <c r="AK50" s="2"/>
      <c r="AL50" s="2"/>
      <c r="AM50" s="2"/>
      <c r="AN50" s="2"/>
      <c r="AR50" s="2"/>
      <c r="AS50" s="2"/>
      <c r="AT50" s="2"/>
      <c r="AU50" s="2"/>
      <c r="AV50" s="2"/>
    </row>
    <row r="51" spans="1:48" x14ac:dyDescent="0.2">
      <c r="C51" s="1" t="s">
        <v>23</v>
      </c>
      <c r="E51" s="1">
        <f>COUNTIF(D42:H46,"&lt;0")</f>
        <v>0</v>
      </c>
      <c r="K51" s="1" t="s">
        <v>23</v>
      </c>
      <c r="M51" s="1">
        <f>COUNTIF(L42:P46,"&lt;0")</f>
        <v>0</v>
      </c>
      <c r="S51" s="1" t="s">
        <v>23</v>
      </c>
      <c r="U51" s="1">
        <f>COUNTIF(T42:X46,"&lt;0")</f>
        <v>0</v>
      </c>
      <c r="AB51" s="2"/>
      <c r="AC51" s="2"/>
      <c r="AD51" s="2"/>
      <c r="AE51" s="2"/>
      <c r="AF51" s="2"/>
      <c r="AJ51" s="2"/>
      <c r="AK51" s="2"/>
      <c r="AL51" s="2"/>
      <c r="AM51" s="2"/>
      <c r="AN51" s="2"/>
      <c r="AR51" s="2"/>
      <c r="AS51" s="2"/>
      <c r="AT51" s="2"/>
      <c r="AU51" s="2"/>
      <c r="AV51" s="2"/>
    </row>
    <row r="52" spans="1:48" x14ac:dyDescent="0.2">
      <c r="AB52" s="2"/>
      <c r="AC52" s="2"/>
      <c r="AD52" s="2"/>
      <c r="AE52" s="2"/>
      <c r="AF52" s="2"/>
      <c r="AJ52" s="2"/>
      <c r="AK52" s="2"/>
      <c r="AL52" s="2"/>
      <c r="AM52" s="2"/>
      <c r="AN52" s="2"/>
      <c r="AR52" s="2"/>
      <c r="AS52" s="2"/>
      <c r="AT52" s="2"/>
      <c r="AU52" s="2"/>
      <c r="AV52" s="2"/>
    </row>
    <row r="53" spans="1:48" ht="16" customHeight="1" x14ac:dyDescent="0.2">
      <c r="AB53" s="2"/>
      <c r="AC53" s="2"/>
      <c r="AD53" s="2"/>
      <c r="AE53" s="2"/>
      <c r="AF53" s="2"/>
      <c r="AJ53" s="2"/>
      <c r="AK53" s="2"/>
      <c r="AL53" s="2"/>
      <c r="AM53" s="2"/>
      <c r="AN53" s="2"/>
      <c r="AR53" s="2"/>
      <c r="AS53" s="2"/>
      <c r="AT53" s="2"/>
      <c r="AU53" s="2"/>
      <c r="AV53" s="2"/>
    </row>
    <row r="54" spans="1:48" x14ac:dyDescent="0.2">
      <c r="A54" s="1" t="s">
        <v>24</v>
      </c>
    </row>
    <row r="55" spans="1:48" x14ac:dyDescent="0.2">
      <c r="B55" s="1" t="s">
        <v>2</v>
      </c>
      <c r="D55" s="1" t="s">
        <v>25</v>
      </c>
      <c r="E55" s="1" t="s">
        <v>26</v>
      </c>
      <c r="F55" s="1" t="s">
        <v>27</v>
      </c>
      <c r="G55" s="1" t="s">
        <v>28</v>
      </c>
      <c r="H55" s="1" t="s">
        <v>29</v>
      </c>
      <c r="I55" s="1" t="s">
        <v>30</v>
      </c>
      <c r="J55" s="1" t="s">
        <v>31</v>
      </c>
      <c r="K55" s="1" t="s">
        <v>32</v>
      </c>
      <c r="L55" s="1" t="s">
        <v>33</v>
      </c>
      <c r="M55" s="1" t="s">
        <v>34</v>
      </c>
      <c r="N55" s="1" t="s">
        <v>35</v>
      </c>
      <c r="O55" s="1" t="s">
        <v>6</v>
      </c>
      <c r="Q55" s="1" t="s">
        <v>8</v>
      </c>
      <c r="S55" s="1" t="s">
        <v>25</v>
      </c>
      <c r="T55" s="1" t="s">
        <v>26</v>
      </c>
      <c r="U55" s="1" t="s">
        <v>27</v>
      </c>
      <c r="V55" s="1" t="s">
        <v>28</v>
      </c>
      <c r="W55" s="1" t="s">
        <v>29</v>
      </c>
      <c r="X55" s="1" t="s">
        <v>30</v>
      </c>
      <c r="Y55" s="1" t="s">
        <v>31</v>
      </c>
      <c r="Z55" s="1" t="s">
        <v>32</v>
      </c>
      <c r="AA55" s="1" t="s">
        <v>33</v>
      </c>
      <c r="AB55" s="1" t="s">
        <v>34</v>
      </c>
      <c r="AC55" s="1" t="s">
        <v>35</v>
      </c>
      <c r="AD55" s="1" t="s">
        <v>6</v>
      </c>
      <c r="AF55" s="1" t="s">
        <v>9</v>
      </c>
      <c r="AH55" s="1" t="s">
        <v>25</v>
      </c>
      <c r="AI55" s="1" t="s">
        <v>26</v>
      </c>
      <c r="AJ55" s="1" t="s">
        <v>27</v>
      </c>
      <c r="AK55" s="1" t="s">
        <v>28</v>
      </c>
      <c r="AL55" s="1" t="s">
        <v>29</v>
      </c>
      <c r="AM55" s="1" t="s">
        <v>30</v>
      </c>
      <c r="AN55" s="1" t="s">
        <v>31</v>
      </c>
      <c r="AO55" s="1" t="s">
        <v>32</v>
      </c>
      <c r="AP55" s="1" t="s">
        <v>33</v>
      </c>
      <c r="AQ55" s="1" t="s">
        <v>34</v>
      </c>
      <c r="AR55" s="1" t="s">
        <v>35</v>
      </c>
      <c r="AS55" s="1" t="s">
        <v>6</v>
      </c>
    </row>
    <row r="56" spans="1:48" x14ac:dyDescent="0.2">
      <c r="C56" s="1">
        <v>2000</v>
      </c>
      <c r="D56" s="1">
        <v>3.83246E-2</v>
      </c>
      <c r="E56" s="1">
        <v>2.2361200000000001E-2</v>
      </c>
      <c r="F56" s="1">
        <v>4.67237E-2</v>
      </c>
      <c r="G56" s="1">
        <v>0.17076769999999999</v>
      </c>
      <c r="H56" s="1">
        <v>1.7845299999999998E-2</v>
      </c>
      <c r="I56" s="1">
        <v>-2.7859E-3</v>
      </c>
      <c r="M56" s="1">
        <v>3.13738E-2</v>
      </c>
      <c r="O56" s="1">
        <v>0.11501429999999999</v>
      </c>
      <c r="R56" s="1">
        <v>2000</v>
      </c>
      <c r="AG56" s="1">
        <v>2000</v>
      </c>
      <c r="AH56" s="1">
        <v>7.8391200000000008E-2</v>
      </c>
      <c r="AI56" s="1">
        <v>9.87513E-2</v>
      </c>
      <c r="AJ56" s="1">
        <v>6.8124699999999996E-2</v>
      </c>
      <c r="AK56" s="1">
        <v>6.62465E-2</v>
      </c>
      <c r="AL56" s="1">
        <v>7.3629600000000003E-2</v>
      </c>
      <c r="AM56" s="1">
        <v>8.8384099999999993E-2</v>
      </c>
      <c r="AQ56" s="1">
        <v>7.6064300000000001E-2</v>
      </c>
      <c r="AS56" s="1">
        <v>8.297750000000001E-2</v>
      </c>
    </row>
    <row r="57" spans="1:48" x14ac:dyDescent="0.2">
      <c r="C57" s="1">
        <v>2001</v>
      </c>
      <c r="D57" s="1">
        <v>3.62694E-2</v>
      </c>
      <c r="E57" s="1">
        <v>6.5507900000000008E-2</v>
      </c>
      <c r="F57" s="1">
        <v>3.2364900000000002E-2</v>
      </c>
      <c r="G57" s="1">
        <v>2.0402900000000002E-2</v>
      </c>
      <c r="H57" s="1">
        <v>3.0152899999999996E-2</v>
      </c>
      <c r="I57" s="1">
        <v>3.9815700000000002E-2</v>
      </c>
      <c r="K57" s="1">
        <v>-4.2911299999999999E-2</v>
      </c>
      <c r="M57" s="1">
        <v>2.0907300000000004E-2</v>
      </c>
      <c r="O57" s="1">
        <v>2.7232500000000003E-2</v>
      </c>
      <c r="R57" s="1">
        <v>2001</v>
      </c>
      <c r="S57" s="1">
        <f t="shared" ref="S57:Y68" si="9">(D57-((1-$A$6)*D56))/$A$6</f>
        <v>3.3186599999999997E-2</v>
      </c>
      <c r="T57" s="1">
        <f t="shared" si="9"/>
        <v>0.13022795000000001</v>
      </c>
      <c r="U57" s="1">
        <f t="shared" si="9"/>
        <v>1.0826700000000009E-2</v>
      </c>
      <c r="V57" s="1">
        <f t="shared" si="9"/>
        <v>-0.20514429999999995</v>
      </c>
      <c r="W57" s="1">
        <f t="shared" si="9"/>
        <v>4.8614299999999999E-2</v>
      </c>
      <c r="X57" s="1">
        <f t="shared" si="9"/>
        <v>0.10371809999999999</v>
      </c>
      <c r="AB57" s="1">
        <f t="shared" ref="AB57:AC68" si="10">(M57-((1-$A$6)*M56))/$A$6</f>
        <v>5.2075500000000122E-3</v>
      </c>
      <c r="AD57" s="1">
        <f t="shared" ref="AD57:AD68" si="11">(O57-((1-$A$6)*O56))/$A$6</f>
        <v>-0.10444019999999994</v>
      </c>
      <c r="AG57" s="1">
        <v>2001</v>
      </c>
      <c r="AH57" s="1">
        <v>7.8945699999999994E-2</v>
      </c>
      <c r="AI57" s="1">
        <v>9.0090100000000006E-2</v>
      </c>
      <c r="AJ57" s="1">
        <v>7.0063E-2</v>
      </c>
      <c r="AK57" s="1">
        <v>7.4101699999999993E-2</v>
      </c>
      <c r="AL57" s="1">
        <v>8.3999100000000007E-2</v>
      </c>
      <c r="AM57" s="1">
        <v>8.3605499999999999E-2</v>
      </c>
      <c r="AO57" s="1">
        <v>8.78443E-2</v>
      </c>
      <c r="AQ57" s="1">
        <v>7.9295400000000002E-2</v>
      </c>
      <c r="AS57" s="1">
        <v>7.6090099999999994E-2</v>
      </c>
    </row>
    <row r="58" spans="1:48" x14ac:dyDescent="0.2">
      <c r="C58" s="1">
        <v>2002</v>
      </c>
      <c r="D58" s="1">
        <v>4.4032299999999996E-2</v>
      </c>
      <c r="E58" s="1">
        <v>5.3837700000000002E-2</v>
      </c>
      <c r="F58" s="1">
        <v>-3.1200000000000002E-2</v>
      </c>
      <c r="G58" s="1">
        <v>-4.6739800000000005E-2</v>
      </c>
      <c r="H58" s="1">
        <v>-2.3400299999999999E-2</v>
      </c>
      <c r="I58" s="1">
        <v>-3.1610800000000001E-2</v>
      </c>
      <c r="J58" s="1">
        <v>8.6283000000000002E-3</v>
      </c>
      <c r="K58" s="1">
        <v>-3.7615999999999999E-3</v>
      </c>
      <c r="M58" s="1">
        <v>-1.4830099999999999E-2</v>
      </c>
      <c r="O58" s="1">
        <v>7.2574000000000007E-3</v>
      </c>
      <c r="R58" s="1">
        <v>2002</v>
      </c>
      <c r="S58" s="1">
        <f t="shared" si="9"/>
        <v>5.5676649999999994E-2</v>
      </c>
      <c r="T58" s="1">
        <f t="shared" si="9"/>
        <v>3.6332399999999994E-2</v>
      </c>
      <c r="U58" s="1">
        <f t="shared" si="9"/>
        <v>-0.12654735</v>
      </c>
      <c r="V58" s="1">
        <f t="shared" si="9"/>
        <v>-0.14745385</v>
      </c>
      <c r="W58" s="1">
        <f t="shared" si="9"/>
        <v>-0.10373009999999998</v>
      </c>
      <c r="X58" s="1">
        <f t="shared" si="9"/>
        <v>-0.13875055</v>
      </c>
      <c r="Z58" s="1">
        <f t="shared" ref="Z58:AA68" si="12">(K58-((1-$A$6)*K57))/$A$6</f>
        <v>5.4962949999999997E-2</v>
      </c>
      <c r="AB58" s="1">
        <f t="shared" si="10"/>
        <v>-6.8436199999999989E-2</v>
      </c>
      <c r="AD58" s="1">
        <f t="shared" si="11"/>
        <v>-2.2705249999999996E-2</v>
      </c>
      <c r="AG58" s="1">
        <v>2002</v>
      </c>
      <c r="AH58" s="1">
        <v>7.7240400000000001E-2</v>
      </c>
      <c r="AI58" s="1">
        <v>9.2472600000000002E-2</v>
      </c>
      <c r="AJ58" s="1">
        <v>7.0814799999999997E-2</v>
      </c>
      <c r="AK58" s="1">
        <v>7.7151300000000006E-2</v>
      </c>
      <c r="AL58" s="1">
        <v>8.3693399999999987E-2</v>
      </c>
      <c r="AM58" s="1">
        <v>8.0754999999999993E-2</v>
      </c>
      <c r="AN58" s="1">
        <v>8.5708699999999999E-2</v>
      </c>
      <c r="AO58" s="1">
        <v>0.10035859999999999</v>
      </c>
      <c r="AQ58" s="1">
        <v>9.1895199999999996E-2</v>
      </c>
      <c r="AS58" s="1">
        <v>7.2318900000000005E-2</v>
      </c>
    </row>
    <row r="59" spans="1:48" x14ac:dyDescent="0.2">
      <c r="C59" s="1">
        <v>2003</v>
      </c>
      <c r="D59" s="1">
        <v>5.2685899999999994E-2</v>
      </c>
      <c r="E59" s="1">
        <v>0.1577028</v>
      </c>
      <c r="F59" s="1">
        <v>1.0880600000000001E-2</v>
      </c>
      <c r="G59" s="1">
        <v>-1.95782E-2</v>
      </c>
      <c r="H59" s="1">
        <v>-6.7098000000000005E-2</v>
      </c>
      <c r="I59" s="1">
        <v>1.50131E-2</v>
      </c>
      <c r="J59" s="1">
        <v>3.3323800000000001E-2</v>
      </c>
      <c r="K59" s="1">
        <v>-1.1584000000000001E-2</v>
      </c>
      <c r="M59" s="1">
        <v>-1.92225E-2</v>
      </c>
      <c r="O59" s="1">
        <v>1.6328E-3</v>
      </c>
      <c r="R59" s="1">
        <v>2003</v>
      </c>
      <c r="S59" s="1">
        <f t="shared" si="9"/>
        <v>6.5666299999999997E-2</v>
      </c>
      <c r="T59" s="1">
        <f t="shared" si="9"/>
        <v>0.31350044999999999</v>
      </c>
      <c r="U59" s="1">
        <f t="shared" si="9"/>
        <v>7.4001499999999998E-2</v>
      </c>
      <c r="V59" s="1">
        <f t="shared" si="9"/>
        <v>2.1164200000000008E-2</v>
      </c>
      <c r="W59" s="1">
        <f t="shared" si="9"/>
        <v>-0.13264455</v>
      </c>
      <c r="X59" s="1">
        <f t="shared" si="9"/>
        <v>8.4948949999999995E-2</v>
      </c>
      <c r="Y59" s="1">
        <f t="shared" si="9"/>
        <v>7.036705E-2</v>
      </c>
      <c r="Z59" s="1">
        <f t="shared" si="12"/>
        <v>-2.3317600000000004E-2</v>
      </c>
      <c r="AB59" s="1">
        <f t="shared" si="10"/>
        <v>-2.58111E-2</v>
      </c>
      <c r="AD59" s="1">
        <f t="shared" si="11"/>
        <v>-6.8040999999999996E-3</v>
      </c>
      <c r="AG59" s="1">
        <v>2003</v>
      </c>
      <c r="AH59" s="1">
        <v>7.6899700000000001E-2</v>
      </c>
      <c r="AI59" s="1">
        <v>8.1492500000000009E-2</v>
      </c>
      <c r="AJ59" s="1">
        <v>6.647560000000001E-2</v>
      </c>
      <c r="AK59" s="1">
        <v>7.8113700000000008E-2</v>
      </c>
      <c r="AL59" s="1">
        <v>7.98875E-2</v>
      </c>
      <c r="AM59" s="1">
        <v>8.0700000000000008E-2</v>
      </c>
      <c r="AN59" s="1">
        <v>8.3938100000000002E-2</v>
      </c>
      <c r="AO59" s="1">
        <v>8.7685799999999994E-2</v>
      </c>
      <c r="AQ59" s="1">
        <v>9.2553900000000008E-2</v>
      </c>
      <c r="AS59" s="1">
        <v>7.1042099999999997E-2</v>
      </c>
    </row>
    <row r="60" spans="1:48" x14ac:dyDescent="0.2">
      <c r="C60" s="1">
        <v>2004</v>
      </c>
      <c r="D60" s="1">
        <v>4.9906600000000002E-2</v>
      </c>
      <c r="E60" s="1">
        <v>7.2222599999999998E-2</v>
      </c>
      <c r="F60" s="1">
        <v>2.9629900000000001E-2</v>
      </c>
      <c r="G60" s="1">
        <v>4.9545700000000005E-2</v>
      </c>
      <c r="H60" s="1">
        <v>-9.0851999999999999E-3</v>
      </c>
      <c r="I60" s="1">
        <v>6.3444999999999994E-3</v>
      </c>
      <c r="J60" s="1">
        <v>6.8858000000000001E-3</v>
      </c>
      <c r="K60" s="1">
        <v>4.5326600000000002E-2</v>
      </c>
      <c r="L60" s="1">
        <v>7.8678299999999993E-2</v>
      </c>
      <c r="M60" s="1">
        <v>4.3955000000000001E-3</v>
      </c>
      <c r="N60" s="1">
        <v>2.5061200000000002E-2</v>
      </c>
      <c r="O60" s="1">
        <v>3.46862E-2</v>
      </c>
      <c r="R60" s="1">
        <v>2004</v>
      </c>
      <c r="S60" s="1">
        <f t="shared" si="9"/>
        <v>4.5737650000000019E-2</v>
      </c>
      <c r="T60" s="1">
        <f t="shared" si="9"/>
        <v>-5.5997700000000004E-2</v>
      </c>
      <c r="U60" s="1">
        <f t="shared" si="9"/>
        <v>5.7753849999999995E-2</v>
      </c>
      <c r="V60" s="1">
        <f t="shared" si="9"/>
        <v>0.15323154999999999</v>
      </c>
      <c r="W60" s="1">
        <f t="shared" si="9"/>
        <v>7.7934000000000003E-2</v>
      </c>
      <c r="X60" s="1">
        <f t="shared" si="9"/>
        <v>-6.6584000000000001E-3</v>
      </c>
      <c r="Y60" s="1">
        <f t="shared" si="9"/>
        <v>-3.2771199999999993E-2</v>
      </c>
      <c r="Z60" s="1">
        <f t="shared" si="12"/>
        <v>0.13069249999999999</v>
      </c>
      <c r="AB60" s="1">
        <f t="shared" si="10"/>
        <v>3.9822499999999997E-2</v>
      </c>
      <c r="AD60" s="1">
        <f t="shared" si="11"/>
        <v>8.4266300000000002E-2</v>
      </c>
      <c r="AG60" s="1">
        <v>2004</v>
      </c>
      <c r="AH60" s="1">
        <v>7.4532899999999999E-2</v>
      </c>
      <c r="AI60" s="1">
        <v>6.7929199999999995E-2</v>
      </c>
      <c r="AJ60" s="1">
        <v>6.8476400000000007E-2</v>
      </c>
      <c r="AK60" s="1">
        <v>7.7237200000000006E-2</v>
      </c>
      <c r="AL60" s="1">
        <v>8.0072399999999988E-2</v>
      </c>
      <c r="AM60" s="1">
        <v>7.4274099999999996E-2</v>
      </c>
      <c r="AN60" s="1">
        <v>8.1118900000000008E-2</v>
      </c>
      <c r="AO60" s="1">
        <v>7.1242599999999989E-2</v>
      </c>
      <c r="AP60" s="1">
        <v>7.3140999999999998E-2</v>
      </c>
      <c r="AQ60" s="1">
        <v>7.9868400000000006E-2</v>
      </c>
      <c r="AR60" s="1">
        <v>7.2757000000000002E-2</v>
      </c>
      <c r="AS60" s="1">
        <v>6.9196400000000005E-2</v>
      </c>
    </row>
    <row r="61" spans="1:48" x14ac:dyDescent="0.2">
      <c r="C61" s="1">
        <v>2005</v>
      </c>
      <c r="D61" s="1">
        <v>9.383190000000001E-2</v>
      </c>
      <c r="E61" s="1">
        <v>0.18956679999999998</v>
      </c>
      <c r="F61" s="1">
        <v>6.6761299999999996E-2</v>
      </c>
      <c r="G61" s="1">
        <v>7.5097899999999995E-2</v>
      </c>
      <c r="H61" s="1">
        <v>1.8643799999999999E-2</v>
      </c>
      <c r="I61" s="1">
        <v>4.7815399999999994E-2</v>
      </c>
      <c r="J61" s="1">
        <v>0.1437387</v>
      </c>
      <c r="K61" s="1">
        <v>7.6847399999999996E-2</v>
      </c>
      <c r="L61" s="1">
        <v>0.2041828</v>
      </c>
      <c r="M61" s="1">
        <v>0.14551030000000001</v>
      </c>
      <c r="N61" s="1">
        <v>7.4867199999999995E-2</v>
      </c>
      <c r="O61" s="1">
        <v>8.9097399999999993E-2</v>
      </c>
      <c r="R61" s="1">
        <v>2005</v>
      </c>
      <c r="S61" s="1">
        <f t="shared" si="9"/>
        <v>0.15971985</v>
      </c>
      <c r="T61" s="1">
        <f t="shared" si="9"/>
        <v>0.36558309999999994</v>
      </c>
      <c r="U61" s="1">
        <f t="shared" si="9"/>
        <v>0.12245839999999998</v>
      </c>
      <c r="V61" s="1">
        <f t="shared" si="9"/>
        <v>0.11342619999999998</v>
      </c>
      <c r="W61" s="1">
        <f t="shared" si="9"/>
        <v>6.0237299999999994E-2</v>
      </c>
      <c r="X61" s="1">
        <f t="shared" si="9"/>
        <v>0.11002174999999999</v>
      </c>
      <c r="Y61" s="1">
        <f t="shared" si="9"/>
        <v>0.34901804999999997</v>
      </c>
      <c r="Z61" s="1">
        <f t="shared" si="12"/>
        <v>0.12412859999999998</v>
      </c>
      <c r="AA61" s="1">
        <f t="shared" si="12"/>
        <v>0.39243954999999997</v>
      </c>
      <c r="AB61" s="1">
        <f t="shared" si="10"/>
        <v>0.35718249999999996</v>
      </c>
      <c r="AC61" s="1">
        <f t="shared" si="10"/>
        <v>0.14957619999999996</v>
      </c>
      <c r="AD61" s="1">
        <f t="shared" si="11"/>
        <v>0.17071419999999995</v>
      </c>
      <c r="AG61" s="1">
        <v>2005</v>
      </c>
      <c r="AH61" s="1">
        <v>7.0023600000000005E-2</v>
      </c>
      <c r="AI61" s="1">
        <v>6.037E-2</v>
      </c>
      <c r="AJ61" s="1">
        <v>6.8457000000000004E-2</v>
      </c>
      <c r="AK61" s="1">
        <v>7.3146699999999995E-2</v>
      </c>
      <c r="AL61" s="1">
        <v>7.9113600000000006E-2</v>
      </c>
      <c r="AM61" s="1">
        <v>7.6611900000000011E-2</v>
      </c>
      <c r="AN61" s="1">
        <v>7.1635299999999999E-2</v>
      </c>
      <c r="AO61" s="1">
        <v>7.2417700000000002E-2</v>
      </c>
      <c r="AP61" s="1">
        <v>7.5741799999999998E-2</v>
      </c>
      <c r="AQ61" s="1">
        <v>7.0334399999999991E-2</v>
      </c>
      <c r="AR61" s="1">
        <v>0.1076174</v>
      </c>
      <c r="AS61" s="1">
        <v>6.7656599999999997E-2</v>
      </c>
    </row>
    <row r="62" spans="1:48" x14ac:dyDescent="0.2">
      <c r="C62" s="1">
        <v>2006</v>
      </c>
      <c r="D62" s="1">
        <v>9.2623999999999998E-2</v>
      </c>
      <c r="E62" s="1">
        <v>7.2509699999999996E-2</v>
      </c>
      <c r="F62" s="1">
        <v>0.15014630000000001</v>
      </c>
      <c r="G62" s="1">
        <v>9.3381600000000009E-2</v>
      </c>
      <c r="H62" s="1">
        <v>8.8329500000000005E-2</v>
      </c>
      <c r="I62" s="1">
        <v>7.7524200000000001E-2</v>
      </c>
      <c r="J62" s="1">
        <v>0.23194780000000001</v>
      </c>
      <c r="K62" s="1">
        <v>6.7489199999999999E-2</v>
      </c>
      <c r="L62" s="1">
        <v>0.175062</v>
      </c>
      <c r="M62" s="1">
        <v>8.9184800000000009E-2</v>
      </c>
      <c r="N62" s="1">
        <v>0.1295345</v>
      </c>
      <c r="O62" s="1">
        <v>0.10459550000000001</v>
      </c>
      <c r="R62" s="1">
        <v>2006</v>
      </c>
      <c r="S62" s="1">
        <f t="shared" si="9"/>
        <v>9.081214999999998E-2</v>
      </c>
      <c r="T62" s="1">
        <f t="shared" si="9"/>
        <v>-0.10307594999999996</v>
      </c>
      <c r="U62" s="1">
        <f t="shared" si="9"/>
        <v>0.27522380000000002</v>
      </c>
      <c r="V62" s="1">
        <f t="shared" si="9"/>
        <v>0.12080715000000003</v>
      </c>
      <c r="W62" s="1">
        <f t="shared" si="9"/>
        <v>0.19285805000000003</v>
      </c>
      <c r="X62" s="1">
        <f t="shared" si="9"/>
        <v>0.12208740000000003</v>
      </c>
      <c r="Y62" s="1">
        <f t="shared" si="9"/>
        <v>0.36426145000000004</v>
      </c>
      <c r="Z62" s="1">
        <f t="shared" si="12"/>
        <v>5.3451900000000011E-2</v>
      </c>
      <c r="AA62" s="1">
        <f t="shared" si="12"/>
        <v>0.13138079999999999</v>
      </c>
      <c r="AB62" s="1">
        <f t="shared" si="10"/>
        <v>4.6965500000000285E-3</v>
      </c>
      <c r="AC62" s="1">
        <f t="shared" si="10"/>
        <v>0.21153545000000001</v>
      </c>
      <c r="AD62" s="1">
        <f t="shared" si="11"/>
        <v>0.12784265000000003</v>
      </c>
      <c r="AG62" s="1">
        <v>2006</v>
      </c>
      <c r="AH62" s="1">
        <v>6.6636500000000001E-2</v>
      </c>
      <c r="AI62" s="1">
        <v>6.2040699999999997E-2</v>
      </c>
      <c r="AJ62" s="1">
        <v>6.1875400000000004E-2</v>
      </c>
      <c r="AK62" s="1">
        <v>6.3920000000000005E-2</v>
      </c>
      <c r="AL62" s="1">
        <v>7.2575500000000001E-2</v>
      </c>
      <c r="AM62" s="1">
        <v>6.9034899999999996E-2</v>
      </c>
      <c r="AN62" s="1">
        <v>6.3376000000000002E-2</v>
      </c>
      <c r="AO62" s="1">
        <v>7.0514499999999994E-2</v>
      </c>
      <c r="AP62" s="1">
        <v>6.7428399999999999E-2</v>
      </c>
      <c r="AQ62" s="1">
        <v>7.0104399999999997E-2</v>
      </c>
      <c r="AR62" s="1">
        <v>7.4165400000000006E-2</v>
      </c>
      <c r="AS62" s="1">
        <v>6.2843900000000008E-2</v>
      </c>
    </row>
    <row r="63" spans="1:48" x14ac:dyDescent="0.2">
      <c r="C63" s="1">
        <v>2007</v>
      </c>
      <c r="D63" s="1">
        <v>0.1228144</v>
      </c>
      <c r="E63" s="1">
        <v>2.5481899999999998E-2</v>
      </c>
      <c r="F63" s="1">
        <v>0.16085899999999997</v>
      </c>
      <c r="G63" s="1">
        <v>0.12833920000000001</v>
      </c>
      <c r="H63" s="1">
        <v>0.14525479999999999</v>
      </c>
      <c r="I63" s="1">
        <v>8.2529900000000003E-2</v>
      </c>
      <c r="J63" s="1">
        <v>6.4862200000000009E-2</v>
      </c>
      <c r="K63" s="1">
        <v>0.1133691</v>
      </c>
      <c r="L63" s="1">
        <v>0.1066506</v>
      </c>
      <c r="M63" s="1">
        <v>5.8729099999999999E-2</v>
      </c>
      <c r="N63" s="1">
        <v>5.4423800000000001E-2</v>
      </c>
      <c r="O63" s="1">
        <v>0.14595259999999999</v>
      </c>
      <c r="R63" s="1">
        <v>2007</v>
      </c>
      <c r="S63" s="1">
        <f t="shared" si="9"/>
        <v>0.1681</v>
      </c>
      <c r="T63" s="1">
        <f t="shared" si="9"/>
        <v>-4.5059799999999983E-2</v>
      </c>
      <c r="U63" s="1">
        <f t="shared" si="9"/>
        <v>0.17692804999999992</v>
      </c>
      <c r="V63" s="1">
        <f t="shared" si="9"/>
        <v>0.18077560000000001</v>
      </c>
      <c r="W63" s="1">
        <f t="shared" si="9"/>
        <v>0.23064274999999995</v>
      </c>
      <c r="X63" s="1">
        <f t="shared" si="9"/>
        <v>9.0038450000000006E-2</v>
      </c>
      <c r="Y63" s="1">
        <f t="shared" si="9"/>
        <v>-0.18576619999999994</v>
      </c>
      <c r="Z63" s="1">
        <f t="shared" si="12"/>
        <v>0.18218894999999999</v>
      </c>
      <c r="AA63" s="1">
        <f t="shared" si="12"/>
        <v>4.0335000000000024E-3</v>
      </c>
      <c r="AB63" s="1">
        <f t="shared" si="10"/>
        <v>1.3045549999999989E-2</v>
      </c>
      <c r="AC63" s="1">
        <f t="shared" si="10"/>
        <v>-5.8242249999999968E-2</v>
      </c>
      <c r="AD63" s="1">
        <f t="shared" si="11"/>
        <v>0.20798824999999996</v>
      </c>
      <c r="AG63" s="1">
        <v>2007</v>
      </c>
      <c r="AH63" s="1">
        <v>6.0560900000000001E-2</v>
      </c>
      <c r="AI63" s="1">
        <v>5.8820799999999999E-2</v>
      </c>
      <c r="AJ63" s="1">
        <v>5.3836899999999993E-2</v>
      </c>
      <c r="AK63" s="1">
        <v>4.9144500000000008E-2</v>
      </c>
      <c r="AL63" s="1">
        <v>6.5835100000000008E-2</v>
      </c>
      <c r="AM63" s="1">
        <v>6.1391099999999997E-2</v>
      </c>
      <c r="AN63" s="1">
        <v>4.6399499999999996E-2</v>
      </c>
      <c r="AO63" s="1">
        <v>5.0419499999999999E-2</v>
      </c>
      <c r="AP63" s="1">
        <v>5.7891199999999997E-2</v>
      </c>
      <c r="AQ63" s="1">
        <v>6.0273099999999996E-2</v>
      </c>
      <c r="AR63" s="1">
        <v>6.0684800000000004E-2</v>
      </c>
      <c r="AS63" s="1">
        <v>5.8434100000000003E-2</v>
      </c>
    </row>
    <row r="64" spans="1:48" x14ac:dyDescent="0.2">
      <c r="C64" s="1">
        <v>2008</v>
      </c>
      <c r="D64" s="1">
        <v>-5.7086199999999997E-2</v>
      </c>
      <c r="E64" s="1">
        <v>-5.0728799999999998E-2</v>
      </c>
      <c r="F64" s="1">
        <v>-0.1468353</v>
      </c>
      <c r="G64" s="1">
        <v>-0.1348839</v>
      </c>
      <c r="H64" s="1">
        <v>-7.4101200000000006E-2</v>
      </c>
      <c r="I64" s="1">
        <v>-0.159223</v>
      </c>
      <c r="J64" s="1">
        <v>-0.110014</v>
      </c>
      <c r="K64" s="1">
        <v>-0.16214849999999997</v>
      </c>
      <c r="L64" s="1">
        <v>-0.17051490000000002</v>
      </c>
      <c r="M64" s="1">
        <v>-0.12438679999999999</v>
      </c>
      <c r="N64" s="1">
        <v>-4.9506399999999999E-2</v>
      </c>
      <c r="O64" s="1">
        <v>-8.2222899999999988E-2</v>
      </c>
      <c r="R64" s="1">
        <v>2008</v>
      </c>
      <c r="S64" s="1">
        <f t="shared" si="9"/>
        <v>-0.32693709999999998</v>
      </c>
      <c r="T64" s="1">
        <f t="shared" si="9"/>
        <v>-0.16504484999999999</v>
      </c>
      <c r="U64" s="1">
        <f t="shared" si="9"/>
        <v>-0.60837674999999991</v>
      </c>
      <c r="V64" s="1">
        <f t="shared" si="9"/>
        <v>-0.5297185499999999</v>
      </c>
      <c r="W64" s="1">
        <f t="shared" si="9"/>
        <v>-0.40313519999999997</v>
      </c>
      <c r="X64" s="1">
        <f t="shared" si="9"/>
        <v>-0.52185234999999996</v>
      </c>
      <c r="Y64" s="1">
        <f t="shared" si="9"/>
        <v>-0.3723283</v>
      </c>
      <c r="Z64" s="1">
        <f t="shared" si="12"/>
        <v>-0.57542489999999979</v>
      </c>
      <c r="AA64" s="1">
        <f t="shared" si="12"/>
        <v>-0.58626315000000007</v>
      </c>
      <c r="AB64" s="1">
        <f t="shared" si="10"/>
        <v>-0.39906064999999996</v>
      </c>
      <c r="AC64" s="1">
        <f t="shared" si="10"/>
        <v>-0.20540169999999999</v>
      </c>
      <c r="AD64" s="1">
        <f t="shared" si="11"/>
        <v>-0.42448614999999995</v>
      </c>
      <c r="AG64" s="1">
        <v>2008</v>
      </c>
      <c r="AH64" s="1">
        <v>5.47155E-2</v>
      </c>
      <c r="AI64" s="1">
        <v>6.2063100000000003E-2</v>
      </c>
      <c r="AJ64" s="1">
        <v>5.2297500000000004E-2</v>
      </c>
      <c r="AK64" s="1">
        <v>5.8338500000000001E-2</v>
      </c>
      <c r="AL64" s="1">
        <v>5.7371199999999997E-2</v>
      </c>
      <c r="AM64" s="1">
        <v>6.2927299999999992E-2</v>
      </c>
      <c r="AN64" s="1">
        <v>5.90006E-2</v>
      </c>
      <c r="AO64" s="1">
        <v>5.8340599999999999E-2</v>
      </c>
      <c r="AP64" s="1">
        <v>5.65663E-2</v>
      </c>
      <c r="AQ64" s="1">
        <v>5.8805099999999999E-2</v>
      </c>
      <c r="AR64" s="1">
        <v>6.2400799999999999E-2</v>
      </c>
      <c r="AS64" s="1">
        <v>5.78433E-2</v>
      </c>
    </row>
    <row r="65" spans="2:45" x14ac:dyDescent="0.2">
      <c r="C65" s="1">
        <v>2009</v>
      </c>
      <c r="D65" s="1">
        <v>-1.0829100000000001E-2</v>
      </c>
      <c r="E65" s="1">
        <v>6.5705E-3</v>
      </c>
      <c r="F65" s="1">
        <v>-4.9431599999999999E-2</v>
      </c>
      <c r="G65" s="1">
        <v>-1.63926E-2</v>
      </c>
      <c r="H65" s="1">
        <v>-2.5179399999999998E-2</v>
      </c>
      <c r="I65" s="1">
        <v>-2.87339E-2</v>
      </c>
      <c r="J65" s="1">
        <v>1.94602E-2</v>
      </c>
      <c r="K65" s="1">
        <v>-9.4599000000000003E-3</v>
      </c>
      <c r="L65" s="1">
        <v>-2.1573699999999998E-2</v>
      </c>
      <c r="M65" s="1">
        <v>-6.0609999999999995E-3</v>
      </c>
      <c r="N65" s="1">
        <v>4.0674999999999999E-3</v>
      </c>
      <c r="O65" s="1">
        <v>9.8195000000000001E-3</v>
      </c>
      <c r="R65" s="1">
        <v>2009</v>
      </c>
      <c r="S65" s="1">
        <f t="shared" si="9"/>
        <v>5.8556549999999992E-2</v>
      </c>
      <c r="T65" s="1">
        <f t="shared" si="9"/>
        <v>9.2519449999999989E-2</v>
      </c>
      <c r="U65" s="1">
        <f t="shared" si="9"/>
        <v>9.6673949999999995E-2</v>
      </c>
      <c r="V65" s="1">
        <f t="shared" si="9"/>
        <v>0.16134435000000003</v>
      </c>
      <c r="W65" s="1">
        <f t="shared" si="9"/>
        <v>4.8203300000000011E-2</v>
      </c>
      <c r="X65" s="1">
        <f t="shared" si="9"/>
        <v>0.16699974999999997</v>
      </c>
      <c r="Y65" s="1">
        <f t="shared" si="9"/>
        <v>0.21367149999999996</v>
      </c>
      <c r="Z65" s="1">
        <f t="shared" si="12"/>
        <v>0.21957299999999991</v>
      </c>
      <c r="AA65" s="1">
        <f t="shared" si="12"/>
        <v>0.20183810000000002</v>
      </c>
      <c r="AB65" s="1">
        <f t="shared" si="10"/>
        <v>0.17142769999999996</v>
      </c>
      <c r="AC65" s="1">
        <f t="shared" si="10"/>
        <v>8.4428349999999985E-2</v>
      </c>
      <c r="AD65" s="1">
        <f t="shared" si="11"/>
        <v>0.14788309999999999</v>
      </c>
      <c r="AG65" s="1">
        <v>2009</v>
      </c>
      <c r="AH65" s="1">
        <v>5.3704500000000002E-2</v>
      </c>
      <c r="AI65" s="1">
        <v>6.4309699999999997E-2</v>
      </c>
      <c r="AJ65" s="1">
        <v>5.4711299999999997E-2</v>
      </c>
      <c r="AK65" s="1">
        <v>6.1982100000000005E-2</v>
      </c>
      <c r="AL65" s="1">
        <v>6.1447099999999998E-2</v>
      </c>
      <c r="AM65" s="1">
        <v>6.9964600000000002E-2</v>
      </c>
      <c r="AN65" s="1">
        <v>6.1150799999999998E-2</v>
      </c>
      <c r="AO65" s="1">
        <v>6.5307799999999999E-2</v>
      </c>
      <c r="AP65" s="1">
        <v>6.0048000000000004E-2</v>
      </c>
      <c r="AQ65" s="1">
        <v>6.4543600000000007E-2</v>
      </c>
      <c r="AR65" s="1">
        <v>6.66128E-2</v>
      </c>
      <c r="AS65" s="1">
        <v>5.99622E-2</v>
      </c>
    </row>
    <row r="66" spans="2:45" x14ac:dyDescent="0.2">
      <c r="C66" s="1">
        <v>2010</v>
      </c>
      <c r="D66" s="1">
        <v>1.0484899999999998E-2</v>
      </c>
      <c r="E66" s="1">
        <v>5.1624299999999998E-2</v>
      </c>
      <c r="F66" s="1">
        <v>4.2061799999999996E-2</v>
      </c>
      <c r="G66" s="1">
        <v>4.8466199999999994E-2</v>
      </c>
      <c r="H66" s="1">
        <v>5.5570000000000001E-4</v>
      </c>
      <c r="I66" s="1">
        <v>1.63816E-2</v>
      </c>
      <c r="J66" s="1">
        <v>1.8657199999999999E-2</v>
      </c>
      <c r="K66" s="1">
        <v>-1.00149E-2</v>
      </c>
      <c r="L66" s="1">
        <v>5.6182499999999996E-2</v>
      </c>
      <c r="M66" s="1">
        <v>1.6410299999999999E-2</v>
      </c>
      <c r="N66" s="1">
        <v>3.5063499999999997E-2</v>
      </c>
      <c r="O66" s="1">
        <v>2.8781899999999999E-2</v>
      </c>
      <c r="R66" s="1">
        <v>2010</v>
      </c>
      <c r="S66" s="1">
        <f t="shared" si="9"/>
        <v>4.2455899999999991E-2</v>
      </c>
      <c r="T66" s="1">
        <f t="shared" si="9"/>
        <v>0.11920499999999998</v>
      </c>
      <c r="U66" s="1">
        <f t="shared" si="9"/>
        <v>0.17930189999999999</v>
      </c>
      <c r="V66" s="1">
        <f t="shared" si="9"/>
        <v>0.14575439999999998</v>
      </c>
      <c r="W66" s="1">
        <f t="shared" si="9"/>
        <v>3.9158349999999995E-2</v>
      </c>
      <c r="X66" s="1">
        <f t="shared" si="9"/>
        <v>8.405485E-2</v>
      </c>
      <c r="Y66" s="1">
        <f t="shared" si="9"/>
        <v>1.7452699999999995E-2</v>
      </c>
      <c r="Z66" s="1">
        <f t="shared" si="12"/>
        <v>-1.08474E-2</v>
      </c>
      <c r="AA66" s="1">
        <f t="shared" si="12"/>
        <v>0.17281679999999996</v>
      </c>
      <c r="AB66" s="1">
        <f t="shared" si="10"/>
        <v>5.0117249999999995E-2</v>
      </c>
      <c r="AC66" s="1">
        <f t="shared" si="10"/>
        <v>8.1557499999999991E-2</v>
      </c>
      <c r="AD66" s="1">
        <f t="shared" si="11"/>
        <v>5.7225499999999999E-2</v>
      </c>
      <c r="AG66" s="1">
        <v>2010</v>
      </c>
      <c r="AH66" s="1">
        <v>5.3347100000000001E-2</v>
      </c>
      <c r="AI66" s="1">
        <v>6.4845899999999998E-2</v>
      </c>
      <c r="AJ66" s="1">
        <v>5.7434000000000006E-2</v>
      </c>
      <c r="AK66" s="1">
        <v>5.9568599999999999E-2</v>
      </c>
      <c r="AL66" s="1">
        <v>6.0678700000000002E-2</v>
      </c>
      <c r="AM66" s="1">
        <v>6.7396600000000001E-2</v>
      </c>
      <c r="AN66" s="1">
        <v>6.4643300000000001E-2</v>
      </c>
      <c r="AO66" s="1">
        <v>6.8460800000000002E-2</v>
      </c>
      <c r="AP66" s="1">
        <v>6.4117400000000005E-2</v>
      </c>
      <c r="AQ66" s="1">
        <v>6.56442E-2</v>
      </c>
      <c r="AR66" s="1">
        <v>6.4488500000000004E-2</v>
      </c>
      <c r="AS66" s="1">
        <v>5.82494E-2</v>
      </c>
    </row>
    <row r="67" spans="2:45" x14ac:dyDescent="0.2">
      <c r="C67" s="1">
        <v>2011</v>
      </c>
      <c r="D67" s="1">
        <v>6.4904999999999997E-3</v>
      </c>
      <c r="E67" s="1">
        <v>2.418E-4</v>
      </c>
      <c r="F67" s="1">
        <v>6.5876599999999993E-2</v>
      </c>
      <c r="G67" s="1">
        <v>2.9659900000000003E-2</v>
      </c>
      <c r="H67" s="1">
        <v>6.2876E-3</v>
      </c>
      <c r="I67" s="1">
        <v>2.94986E-2</v>
      </c>
      <c r="J67" s="1">
        <v>1.17153E-2</v>
      </c>
      <c r="K67" s="1">
        <v>2.3848999999999999E-2</v>
      </c>
      <c r="L67" s="1">
        <v>3.7409299999999999E-2</v>
      </c>
      <c r="M67" s="1">
        <v>-2.1814E-3</v>
      </c>
      <c r="N67" s="1">
        <v>-2.9739499999999999E-2</v>
      </c>
      <c r="O67" s="1">
        <v>1.15818E-2</v>
      </c>
      <c r="R67" s="1">
        <v>2011</v>
      </c>
      <c r="S67" s="1">
        <f t="shared" si="9"/>
        <v>4.9890000000000134E-4</v>
      </c>
      <c r="T67" s="1">
        <f t="shared" si="9"/>
        <v>-7.6831949999999996E-2</v>
      </c>
      <c r="U67" s="1">
        <f t="shared" si="9"/>
        <v>0.10159879999999999</v>
      </c>
      <c r="V67" s="1">
        <f t="shared" si="9"/>
        <v>1.4504500000000163E-3</v>
      </c>
      <c r="W67" s="1">
        <f t="shared" si="9"/>
        <v>1.488545E-2</v>
      </c>
      <c r="X67" s="1">
        <f t="shared" si="9"/>
        <v>4.9174100000000005E-2</v>
      </c>
      <c r="Y67" s="1">
        <f t="shared" si="9"/>
        <v>1.3024500000000019E-3</v>
      </c>
      <c r="Z67" s="1">
        <f t="shared" si="12"/>
        <v>7.4644849999999999E-2</v>
      </c>
      <c r="AA67" s="1">
        <f t="shared" si="12"/>
        <v>9.2495000000000077E-3</v>
      </c>
      <c r="AB67" s="1">
        <f t="shared" si="10"/>
        <v>-3.0068949999999997E-2</v>
      </c>
      <c r="AC67" s="1">
        <f t="shared" si="10"/>
        <v>-0.12694399999999997</v>
      </c>
      <c r="AD67" s="1">
        <f t="shared" si="11"/>
        <v>-1.4218349999999998E-2</v>
      </c>
      <c r="AG67" s="1">
        <v>2011</v>
      </c>
      <c r="AH67" s="1">
        <v>5.1755300000000004E-2</v>
      </c>
      <c r="AI67" s="1">
        <v>6.01492E-2</v>
      </c>
      <c r="AJ67" s="1">
        <v>5.17793E-2</v>
      </c>
      <c r="AK67" s="1">
        <v>5.6957199999999999E-2</v>
      </c>
      <c r="AL67" s="1">
        <v>5.4323699999999996E-2</v>
      </c>
      <c r="AM67" s="1">
        <v>6.8022100000000002E-2</v>
      </c>
      <c r="AN67" s="1">
        <v>6.4630599999999996E-2</v>
      </c>
      <c r="AO67" s="1">
        <v>6.4352699999999999E-2</v>
      </c>
      <c r="AP67" s="1">
        <v>6.8529400000000004E-2</v>
      </c>
      <c r="AQ67" s="1">
        <v>6.5385700000000005E-2</v>
      </c>
      <c r="AR67" s="1">
        <v>6.3775799999999994E-2</v>
      </c>
      <c r="AS67" s="1">
        <v>5.8876299999999999E-2</v>
      </c>
    </row>
    <row r="68" spans="2:45" x14ac:dyDescent="0.2">
      <c r="C68" s="1">
        <v>2012</v>
      </c>
      <c r="D68" s="1">
        <v>-1.19693E-2</v>
      </c>
      <c r="E68" s="1">
        <v>-1.4248E-2</v>
      </c>
      <c r="F68" s="1">
        <v>6.3859999999999993E-3</v>
      </c>
      <c r="G68" s="1">
        <v>1.4667399999999999E-2</v>
      </c>
      <c r="H68" s="1">
        <v>-1.9206299999999999E-2</v>
      </c>
      <c r="I68" s="1">
        <v>-2.8343199999999999E-2</v>
      </c>
      <c r="J68" s="1">
        <v>-8.6347999999999998E-3</v>
      </c>
      <c r="K68" s="1">
        <v>6.1929999999999997E-3</v>
      </c>
      <c r="L68" s="1">
        <v>3.1182400000000002E-2</v>
      </c>
      <c r="M68" s="1">
        <v>-3.7973100000000003E-2</v>
      </c>
      <c r="N68" s="1">
        <v>-2.2001900000000001E-2</v>
      </c>
      <c r="O68" s="1">
        <v>-1.1327100000000001E-2</v>
      </c>
      <c r="R68" s="1">
        <v>2012</v>
      </c>
      <c r="S68" s="1">
        <f t="shared" si="9"/>
        <v>-3.9658999999999993E-2</v>
      </c>
      <c r="T68" s="1">
        <f t="shared" si="9"/>
        <v>-3.5982699999999999E-2</v>
      </c>
      <c r="U68" s="1">
        <f t="shared" si="9"/>
        <v>-8.284989999999999E-2</v>
      </c>
      <c r="V68" s="1">
        <f t="shared" si="9"/>
        <v>-7.8213500000000012E-3</v>
      </c>
      <c r="W68" s="1">
        <f t="shared" si="9"/>
        <v>-5.7447149999999995E-2</v>
      </c>
      <c r="X68" s="1">
        <f t="shared" si="9"/>
        <v>-0.11510589999999998</v>
      </c>
      <c r="Y68" s="1">
        <f t="shared" si="9"/>
        <v>-3.9159949999999999E-2</v>
      </c>
      <c r="Z68" s="1">
        <f t="shared" si="12"/>
        <v>-2.0290999999999997E-2</v>
      </c>
      <c r="AA68" s="1">
        <f t="shared" si="12"/>
        <v>2.1842050000000005E-2</v>
      </c>
      <c r="AB68" s="1">
        <f t="shared" si="10"/>
        <v>-9.166065000000001E-2</v>
      </c>
      <c r="AC68" s="1">
        <f t="shared" si="10"/>
        <v>-1.0395500000000011E-2</v>
      </c>
      <c r="AD68" s="1">
        <f t="shared" si="11"/>
        <v>-4.5690450000000007E-2</v>
      </c>
      <c r="AG68" s="1">
        <v>2012</v>
      </c>
      <c r="AH68" s="1">
        <v>5.1897399999999996E-2</v>
      </c>
      <c r="AI68" s="1">
        <v>6.3752700000000009E-2</v>
      </c>
      <c r="AJ68" s="1">
        <v>5.2596499999999997E-2</v>
      </c>
      <c r="AK68" s="1">
        <v>5.66095E-2</v>
      </c>
      <c r="AL68" s="1">
        <v>5.6343799999999999E-2</v>
      </c>
      <c r="AM68" s="1">
        <v>6.4444100000000004E-2</v>
      </c>
      <c r="AN68" s="1">
        <v>6.80698E-2</v>
      </c>
      <c r="AO68" s="1">
        <v>6.5838999999999995E-2</v>
      </c>
      <c r="AP68" s="1">
        <v>6.3311599999999996E-2</v>
      </c>
      <c r="AQ68" s="1">
        <v>6.525439999999999E-2</v>
      </c>
      <c r="AR68" s="1">
        <v>6.5329899999999996E-2</v>
      </c>
      <c r="AS68" s="1">
        <v>6.1741999999999998E-2</v>
      </c>
    </row>
    <row r="69" spans="2:45" ht="16" thickBot="1" x14ac:dyDescent="0.25"/>
    <row r="70" spans="2:45" ht="16" thickBot="1" x14ac:dyDescent="0.25">
      <c r="AH70" s="7" t="s">
        <v>36</v>
      </c>
      <c r="AI70" s="7" t="s">
        <v>37</v>
      </c>
      <c r="AJ70" s="7" t="s">
        <v>38</v>
      </c>
      <c r="AK70" s="7" t="s">
        <v>39</v>
      </c>
      <c r="AL70" s="7" t="s">
        <v>40</v>
      </c>
      <c r="AM70" s="7" t="s">
        <v>41</v>
      </c>
      <c r="AN70" s="7" t="s">
        <v>42</v>
      </c>
      <c r="AO70" s="7" t="s">
        <v>43</v>
      </c>
      <c r="AP70" s="7" t="s">
        <v>44</v>
      </c>
      <c r="AQ70" s="7" t="s">
        <v>45</v>
      </c>
      <c r="AR70" s="7" t="s">
        <v>46</v>
      </c>
      <c r="AS70" s="7" t="s">
        <v>47</v>
      </c>
    </row>
    <row r="71" spans="2:45" ht="16" thickBot="1" x14ac:dyDescent="0.25">
      <c r="B71" s="1" t="s">
        <v>11</v>
      </c>
      <c r="D71" s="1" t="s">
        <v>25</v>
      </c>
      <c r="E71" s="1" t="s">
        <v>26</v>
      </c>
      <c r="F71" s="1" t="s">
        <v>27</v>
      </c>
      <c r="G71" s="1" t="s">
        <v>28</v>
      </c>
      <c r="H71" s="1" t="s">
        <v>29</v>
      </c>
      <c r="I71" s="1" t="s">
        <v>30</v>
      </c>
      <c r="J71" s="1" t="s">
        <v>31</v>
      </c>
      <c r="K71" s="1" t="s">
        <v>32</v>
      </c>
      <c r="L71" s="1" t="s">
        <v>33</v>
      </c>
      <c r="M71" s="1" t="s">
        <v>34</v>
      </c>
      <c r="N71" s="1" t="s">
        <v>35</v>
      </c>
      <c r="O71" s="1" t="s">
        <v>6</v>
      </c>
      <c r="Q71" s="1" t="s">
        <v>12</v>
      </c>
      <c r="S71" s="7" t="s">
        <v>36</v>
      </c>
      <c r="T71" s="7" t="s">
        <v>37</v>
      </c>
      <c r="U71" s="7" t="s">
        <v>38</v>
      </c>
      <c r="V71" s="7" t="s">
        <v>39</v>
      </c>
      <c r="W71" s="7" t="s">
        <v>40</v>
      </c>
      <c r="X71" s="7" t="s">
        <v>41</v>
      </c>
      <c r="Y71" s="7" t="s">
        <v>42</v>
      </c>
      <c r="Z71" s="7" t="s">
        <v>43</v>
      </c>
      <c r="AA71" s="7" t="s">
        <v>44</v>
      </c>
      <c r="AB71" s="7" t="s">
        <v>45</v>
      </c>
      <c r="AC71" s="7" t="s">
        <v>46</v>
      </c>
      <c r="AD71" s="7" t="s">
        <v>47</v>
      </c>
      <c r="AF71" s="1" t="s">
        <v>13</v>
      </c>
      <c r="AH71" s="1" t="s">
        <v>36</v>
      </c>
      <c r="AI71" s="1" t="s">
        <v>48</v>
      </c>
      <c r="AJ71" s="1" t="s">
        <v>49</v>
      </c>
    </row>
    <row r="72" spans="2:45" ht="16" thickBot="1" x14ac:dyDescent="0.25">
      <c r="C72" s="1">
        <v>2000</v>
      </c>
      <c r="D72" s="1">
        <f t="shared" ref="D72:J84" si="13">D56+AH56</f>
        <v>0.11671580000000001</v>
      </c>
      <c r="E72" s="1">
        <f t="shared" si="13"/>
        <v>0.1211125</v>
      </c>
      <c r="F72" s="1">
        <f t="shared" si="13"/>
        <v>0.11484839999999999</v>
      </c>
      <c r="G72" s="1">
        <f t="shared" si="13"/>
        <v>0.23701420000000001</v>
      </c>
      <c r="H72" s="1">
        <f t="shared" si="13"/>
        <v>9.1474899999999998E-2</v>
      </c>
      <c r="I72" s="1">
        <f t="shared" si="13"/>
        <v>8.5598199999999999E-2</v>
      </c>
      <c r="M72" s="1">
        <f t="shared" ref="M72:N84" si="14">M56+AQ56</f>
        <v>0.10743810000000001</v>
      </c>
      <c r="O72" s="1">
        <f t="shared" ref="O72:O84" si="15">O56+AS56</f>
        <v>0.1979918</v>
      </c>
      <c r="R72" s="1">
        <v>2000</v>
      </c>
      <c r="S72" s="1">
        <v>0.11945650000000001</v>
      </c>
      <c r="T72" s="1">
        <v>0.12312670000000001</v>
      </c>
      <c r="U72" s="1">
        <v>0.1177523</v>
      </c>
      <c r="V72" s="1">
        <v>0.24728230000000001</v>
      </c>
      <c r="W72" s="1">
        <v>9.2674900000000004E-2</v>
      </c>
      <c r="X72" s="1">
        <v>8.5373300000000013E-2</v>
      </c>
      <c r="AB72" s="1">
        <v>0.10961610000000001</v>
      </c>
      <c r="AD72" s="1">
        <v>0.2066684</v>
      </c>
      <c r="AH72" s="7" t="s">
        <v>36</v>
      </c>
      <c r="AI72" s="7" t="s">
        <v>37</v>
      </c>
      <c r="AJ72" s="7" t="s">
        <v>38</v>
      </c>
      <c r="AK72" s="7" t="s">
        <v>39</v>
      </c>
      <c r="AL72" s="7" t="s">
        <v>40</v>
      </c>
      <c r="AM72" s="7" t="s">
        <v>41</v>
      </c>
      <c r="AN72" s="7" t="s">
        <v>42</v>
      </c>
      <c r="AO72" s="7" t="s">
        <v>43</v>
      </c>
      <c r="AP72" s="7" t="s">
        <v>44</v>
      </c>
      <c r="AQ72" s="7" t="s">
        <v>45</v>
      </c>
      <c r="AR72" s="7" t="s">
        <v>46</v>
      </c>
      <c r="AS72" s="7" t="s">
        <v>47</v>
      </c>
    </row>
    <row r="73" spans="2:45" x14ac:dyDescent="0.2">
      <c r="C73" s="1">
        <v>2001</v>
      </c>
      <c r="D73" s="1">
        <f t="shared" si="13"/>
        <v>0.11521509999999999</v>
      </c>
      <c r="E73" s="1">
        <f t="shared" si="13"/>
        <v>0.15559800000000001</v>
      </c>
      <c r="F73" s="1">
        <f t="shared" si="13"/>
        <v>0.1024279</v>
      </c>
      <c r="G73" s="1">
        <f t="shared" si="13"/>
        <v>9.4504599999999994E-2</v>
      </c>
      <c r="H73" s="1">
        <f t="shared" si="13"/>
        <v>0.114152</v>
      </c>
      <c r="I73" s="1">
        <f t="shared" si="13"/>
        <v>0.12342120000000001</v>
      </c>
      <c r="K73" s="1">
        <f t="shared" ref="K73:L84" si="16">K57+AO57</f>
        <v>4.4933000000000001E-2</v>
      </c>
      <c r="M73" s="1">
        <f t="shared" si="14"/>
        <v>0.10020270000000001</v>
      </c>
      <c r="O73" s="1">
        <f t="shared" si="15"/>
        <v>0.1033226</v>
      </c>
      <c r="R73" s="1">
        <v>2001</v>
      </c>
      <c r="S73" s="1">
        <v>0.11782730000000001</v>
      </c>
      <c r="T73" s="1">
        <v>0.160973</v>
      </c>
      <c r="U73" s="1">
        <v>0.10449769999999999</v>
      </c>
      <c r="V73" s="1">
        <v>9.5885200000000004E-2</v>
      </c>
      <c r="W73" s="1">
        <v>0.11646290000000001</v>
      </c>
      <c r="X73" s="1">
        <v>0.12645709999999999</v>
      </c>
      <c r="Z73" s="1">
        <v>4.14835E-2</v>
      </c>
      <c r="AB73" s="1">
        <v>0.10171620000000001</v>
      </c>
      <c r="AD73" s="1">
        <v>0.105214</v>
      </c>
      <c r="AG73" s="1">
        <v>2001</v>
      </c>
      <c r="AH73" s="1">
        <f t="shared" ref="AH73:AN84" si="17">S57+AH57</f>
        <v>0.11213229999999999</v>
      </c>
      <c r="AI73" s="1">
        <f t="shared" si="17"/>
        <v>0.22031805000000002</v>
      </c>
      <c r="AJ73" s="1">
        <f t="shared" si="17"/>
        <v>8.0889700000000009E-2</v>
      </c>
      <c r="AK73" s="1">
        <f t="shared" si="17"/>
        <v>-0.13104259999999995</v>
      </c>
      <c r="AL73" s="1">
        <f t="shared" si="17"/>
        <v>0.13261339999999999</v>
      </c>
      <c r="AM73" s="1">
        <f t="shared" si="17"/>
        <v>0.18732359999999998</v>
      </c>
      <c r="AQ73" s="1">
        <f t="shared" ref="AQ73:AR84" si="18">AB57+AQ57</f>
        <v>8.4502950000000021E-2</v>
      </c>
      <c r="AS73" s="1">
        <f t="shared" ref="AS73:AS84" si="19">AD57+AS57</f>
        <v>-2.8350099999999948E-2</v>
      </c>
    </row>
    <row r="74" spans="2:45" x14ac:dyDescent="0.2">
      <c r="C74" s="1">
        <v>2002</v>
      </c>
      <c r="D74" s="1">
        <f t="shared" si="13"/>
        <v>0.1212727</v>
      </c>
      <c r="E74" s="1">
        <f t="shared" si="13"/>
        <v>0.1463103</v>
      </c>
      <c r="F74" s="1">
        <f t="shared" si="13"/>
        <v>3.9614799999999992E-2</v>
      </c>
      <c r="G74" s="1">
        <f t="shared" si="13"/>
        <v>3.0411500000000001E-2</v>
      </c>
      <c r="H74" s="1">
        <f t="shared" si="13"/>
        <v>6.0293099999999988E-2</v>
      </c>
      <c r="I74" s="1">
        <f t="shared" si="13"/>
        <v>4.9144199999999992E-2</v>
      </c>
      <c r="J74" s="1">
        <f t="shared" si="13"/>
        <v>9.4337000000000004E-2</v>
      </c>
      <c r="K74" s="1">
        <f t="shared" si="16"/>
        <v>9.6596999999999988E-2</v>
      </c>
      <c r="M74" s="1">
        <f t="shared" si="14"/>
        <v>7.7065099999999997E-2</v>
      </c>
      <c r="O74" s="1">
        <f t="shared" si="15"/>
        <v>7.9576300000000003E-2</v>
      </c>
      <c r="R74" s="1">
        <v>2002</v>
      </c>
      <c r="S74" s="1">
        <v>0.12437469999999999</v>
      </c>
      <c r="T74" s="1">
        <v>0.15084639999999999</v>
      </c>
      <c r="U74" s="1">
        <v>3.7592599999999997E-2</v>
      </c>
      <c r="V74" s="1">
        <v>2.7109600000000001E-2</v>
      </c>
      <c r="W74" s="1">
        <v>5.8502099999999994E-2</v>
      </c>
      <c r="X74" s="1">
        <v>4.6808599999999999E-2</v>
      </c>
      <c r="Y74" s="1">
        <v>9.5012299999999994E-2</v>
      </c>
      <c r="Z74" s="1">
        <v>9.6252400000000002E-2</v>
      </c>
      <c r="AB74" s="1">
        <v>7.5819700000000004E-2</v>
      </c>
      <c r="AD74" s="1">
        <v>8.0055899999999999E-2</v>
      </c>
      <c r="AG74" s="1">
        <v>2002</v>
      </c>
      <c r="AH74" s="1">
        <f t="shared" si="17"/>
        <v>0.13291704999999998</v>
      </c>
      <c r="AI74" s="1">
        <f t="shared" si="17"/>
        <v>0.128805</v>
      </c>
      <c r="AJ74" s="1">
        <f t="shared" si="17"/>
        <v>-5.5732550000000006E-2</v>
      </c>
      <c r="AK74" s="1">
        <f t="shared" si="17"/>
        <v>-7.0302549999999991E-2</v>
      </c>
      <c r="AL74" s="1">
        <f t="shared" si="17"/>
        <v>-2.0036699999999991E-2</v>
      </c>
      <c r="AM74" s="1">
        <f t="shared" si="17"/>
        <v>-5.7995550000000007E-2</v>
      </c>
      <c r="AO74" s="1">
        <f t="shared" ref="AO74:AP84" si="20">Z58+AO58</f>
        <v>0.15532154999999997</v>
      </c>
      <c r="AQ74" s="1">
        <f t="shared" si="18"/>
        <v>2.3459000000000008E-2</v>
      </c>
      <c r="AS74" s="1">
        <f t="shared" si="19"/>
        <v>4.9613650000000009E-2</v>
      </c>
    </row>
    <row r="75" spans="2:45" x14ac:dyDescent="0.2">
      <c r="C75" s="1">
        <v>2003</v>
      </c>
      <c r="D75" s="1">
        <f t="shared" si="13"/>
        <v>0.1295856</v>
      </c>
      <c r="E75" s="1">
        <f t="shared" si="13"/>
        <v>0.2391953</v>
      </c>
      <c r="F75" s="1">
        <f t="shared" si="13"/>
        <v>7.7356200000000014E-2</v>
      </c>
      <c r="G75" s="1">
        <f t="shared" si="13"/>
        <v>5.8535500000000004E-2</v>
      </c>
      <c r="H75" s="1">
        <f t="shared" si="13"/>
        <v>1.2789499999999995E-2</v>
      </c>
      <c r="I75" s="1">
        <f t="shared" si="13"/>
        <v>9.5713100000000009E-2</v>
      </c>
      <c r="J75" s="1">
        <f t="shared" si="13"/>
        <v>0.1172619</v>
      </c>
      <c r="K75" s="1">
        <f t="shared" si="16"/>
        <v>7.6101799999999997E-2</v>
      </c>
      <c r="M75" s="1">
        <f t="shared" si="14"/>
        <v>7.3331400000000005E-2</v>
      </c>
      <c r="O75" s="1">
        <f t="shared" si="15"/>
        <v>7.2674900000000001E-2</v>
      </c>
      <c r="R75" s="1">
        <v>2003</v>
      </c>
      <c r="S75" s="1">
        <v>0.1332795</v>
      </c>
      <c r="T75" s="1">
        <v>0.25085960000000002</v>
      </c>
      <c r="U75" s="1">
        <v>7.8017100000000006E-2</v>
      </c>
      <c r="V75" s="1">
        <v>5.7136899999999997E-2</v>
      </c>
      <c r="W75" s="1">
        <v>7.8774999999999991E-3</v>
      </c>
      <c r="X75" s="1">
        <v>9.6819299999999997E-2</v>
      </c>
      <c r="Y75" s="1">
        <v>0.11981360000000001</v>
      </c>
      <c r="Z75" s="1">
        <v>7.5173600000000007E-2</v>
      </c>
      <c r="AB75" s="1">
        <v>7.17053E-2</v>
      </c>
      <c r="AD75" s="1">
        <v>7.2780899999999996E-2</v>
      </c>
      <c r="AG75" s="1">
        <v>2003</v>
      </c>
      <c r="AH75" s="1">
        <f t="shared" si="17"/>
        <v>0.142566</v>
      </c>
      <c r="AI75" s="1">
        <f t="shared" si="17"/>
        <v>0.39499295000000001</v>
      </c>
      <c r="AJ75" s="1">
        <f t="shared" si="17"/>
        <v>0.14047710000000002</v>
      </c>
      <c r="AK75" s="1">
        <f t="shared" si="17"/>
        <v>9.9277900000000016E-2</v>
      </c>
      <c r="AL75" s="1">
        <f t="shared" si="17"/>
        <v>-5.275705E-2</v>
      </c>
      <c r="AM75" s="1">
        <f t="shared" si="17"/>
        <v>0.16564895000000002</v>
      </c>
      <c r="AN75" s="1">
        <f t="shared" si="17"/>
        <v>0.15430515</v>
      </c>
      <c r="AO75" s="1">
        <f t="shared" si="20"/>
        <v>6.4368199999999987E-2</v>
      </c>
      <c r="AQ75" s="1">
        <f t="shared" si="18"/>
        <v>6.6742800000000005E-2</v>
      </c>
      <c r="AS75" s="1">
        <f t="shared" si="19"/>
        <v>6.4238000000000003E-2</v>
      </c>
    </row>
    <row r="76" spans="2:45" x14ac:dyDescent="0.2">
      <c r="C76" s="1">
        <v>2004</v>
      </c>
      <c r="D76" s="1">
        <f t="shared" si="13"/>
        <v>0.12443950000000001</v>
      </c>
      <c r="E76" s="1">
        <f t="shared" si="13"/>
        <v>0.14015179999999999</v>
      </c>
      <c r="F76" s="1">
        <f t="shared" si="13"/>
        <v>9.8106300000000007E-2</v>
      </c>
      <c r="G76" s="1">
        <f t="shared" si="13"/>
        <v>0.1267829</v>
      </c>
      <c r="H76" s="1">
        <f t="shared" si="13"/>
        <v>7.0987199999999986E-2</v>
      </c>
      <c r="I76" s="1">
        <f t="shared" si="13"/>
        <v>8.0618599999999999E-2</v>
      </c>
      <c r="J76" s="1">
        <f t="shared" si="13"/>
        <v>8.8004700000000005E-2</v>
      </c>
      <c r="K76" s="1">
        <f t="shared" si="16"/>
        <v>0.11656919999999998</v>
      </c>
      <c r="L76" s="1">
        <f t="shared" si="16"/>
        <v>0.15181929999999999</v>
      </c>
      <c r="M76" s="1">
        <f t="shared" si="14"/>
        <v>8.4263900000000003E-2</v>
      </c>
      <c r="N76" s="1">
        <f t="shared" si="14"/>
        <v>9.7818200000000008E-2</v>
      </c>
      <c r="O76" s="1">
        <f t="shared" si="15"/>
        <v>0.10388260000000001</v>
      </c>
      <c r="R76" s="1">
        <v>2004</v>
      </c>
      <c r="S76" s="1">
        <v>0.12783160000000002</v>
      </c>
      <c r="T76" s="1">
        <v>0.1446228</v>
      </c>
      <c r="U76" s="1">
        <v>9.9958600000000009E-2</v>
      </c>
      <c r="V76" s="1">
        <v>0.13027240000000001</v>
      </c>
      <c r="W76" s="1">
        <v>7.0322200000000001E-2</v>
      </c>
      <c r="X76" s="1">
        <v>8.1049099999999999E-2</v>
      </c>
      <c r="Y76" s="1">
        <v>8.8514900000000007E-2</v>
      </c>
      <c r="Z76" s="1">
        <v>0.119515</v>
      </c>
      <c r="AA76" s="1">
        <v>0.15706000000000001</v>
      </c>
      <c r="AB76" s="1">
        <v>8.458460000000001E-2</v>
      </c>
      <c r="AC76" s="1">
        <v>9.9482899999999999E-2</v>
      </c>
      <c r="AD76" s="1">
        <v>0.10607340000000001</v>
      </c>
      <c r="AG76" s="1">
        <v>2004</v>
      </c>
      <c r="AH76" s="1">
        <f t="shared" si="17"/>
        <v>0.12027055000000002</v>
      </c>
      <c r="AI76" s="1">
        <f t="shared" si="17"/>
        <v>1.1931499999999991E-2</v>
      </c>
      <c r="AJ76" s="1">
        <f t="shared" si="17"/>
        <v>0.12623024999999999</v>
      </c>
      <c r="AK76" s="1">
        <f t="shared" si="17"/>
        <v>0.23046875</v>
      </c>
      <c r="AL76" s="1">
        <f t="shared" si="17"/>
        <v>0.15800639999999999</v>
      </c>
      <c r="AM76" s="1">
        <f t="shared" si="17"/>
        <v>6.7615700000000001E-2</v>
      </c>
      <c r="AN76" s="1">
        <f t="shared" si="17"/>
        <v>4.8347700000000014E-2</v>
      </c>
      <c r="AO76" s="1">
        <f t="shared" si="20"/>
        <v>0.20193509999999998</v>
      </c>
      <c r="AQ76" s="1">
        <f t="shared" si="18"/>
        <v>0.1196909</v>
      </c>
      <c r="AS76" s="1">
        <f t="shared" si="19"/>
        <v>0.15346270000000001</v>
      </c>
    </row>
    <row r="77" spans="2:45" x14ac:dyDescent="0.2">
      <c r="C77" s="1">
        <v>2005</v>
      </c>
      <c r="D77" s="1">
        <f t="shared" si="13"/>
        <v>0.16385550000000002</v>
      </c>
      <c r="E77" s="1">
        <f t="shared" si="13"/>
        <v>0.24993679999999999</v>
      </c>
      <c r="F77" s="1">
        <f t="shared" si="13"/>
        <v>0.13521830000000001</v>
      </c>
      <c r="G77" s="1">
        <f t="shared" si="13"/>
        <v>0.1482446</v>
      </c>
      <c r="H77" s="1">
        <f t="shared" si="13"/>
        <v>9.7757400000000008E-2</v>
      </c>
      <c r="I77" s="1">
        <f t="shared" si="13"/>
        <v>0.1244273</v>
      </c>
      <c r="J77" s="1">
        <f t="shared" si="13"/>
        <v>0.21537400000000001</v>
      </c>
      <c r="K77" s="1">
        <f t="shared" si="16"/>
        <v>0.14926509999999998</v>
      </c>
      <c r="L77" s="1">
        <f t="shared" si="16"/>
        <v>0.27992459999999997</v>
      </c>
      <c r="M77" s="1">
        <f t="shared" si="14"/>
        <v>0.2158447</v>
      </c>
      <c r="N77" s="1">
        <f t="shared" si="14"/>
        <v>0.1824846</v>
      </c>
      <c r="O77" s="1">
        <f t="shared" si="15"/>
        <v>0.156754</v>
      </c>
      <c r="R77" s="1">
        <v>2005</v>
      </c>
      <c r="S77" s="1">
        <v>0.1698375</v>
      </c>
      <c r="T77" s="1">
        <v>0.26031949999999998</v>
      </c>
      <c r="U77" s="1">
        <v>0.13938420000000001</v>
      </c>
      <c r="V77" s="1">
        <v>0.153249</v>
      </c>
      <c r="W77" s="1">
        <v>9.9104100000000001E-2</v>
      </c>
      <c r="X77" s="1">
        <v>0.12776799999999999</v>
      </c>
      <c r="Y77" s="1">
        <v>0.2247287</v>
      </c>
      <c r="Z77" s="1">
        <v>0.1543349</v>
      </c>
      <c r="AA77" s="1">
        <v>0.29393799999999998</v>
      </c>
      <c r="AB77" s="1">
        <v>0.22514240000000002</v>
      </c>
      <c r="AC77" s="1">
        <v>0.1898147</v>
      </c>
      <c r="AD77" s="1">
        <v>0.16224369999999999</v>
      </c>
      <c r="AG77" s="1">
        <v>2005</v>
      </c>
      <c r="AH77" s="1">
        <f t="shared" si="17"/>
        <v>0.22974345000000002</v>
      </c>
      <c r="AI77" s="1">
        <f t="shared" si="17"/>
        <v>0.42595309999999992</v>
      </c>
      <c r="AJ77" s="1">
        <f t="shared" si="17"/>
        <v>0.19091539999999999</v>
      </c>
      <c r="AK77" s="1">
        <f t="shared" si="17"/>
        <v>0.18657289999999999</v>
      </c>
      <c r="AL77" s="1">
        <f t="shared" si="17"/>
        <v>0.1393509</v>
      </c>
      <c r="AM77" s="1">
        <f t="shared" si="17"/>
        <v>0.18663364999999998</v>
      </c>
      <c r="AN77" s="1">
        <f t="shared" si="17"/>
        <v>0.42065334999999998</v>
      </c>
      <c r="AO77" s="1">
        <f t="shared" si="20"/>
        <v>0.19654629999999998</v>
      </c>
      <c r="AP77" s="1">
        <f t="shared" si="20"/>
        <v>0.46818134999999994</v>
      </c>
      <c r="AQ77" s="1">
        <f t="shared" si="18"/>
        <v>0.42751689999999998</v>
      </c>
      <c r="AR77" s="1">
        <f t="shared" si="18"/>
        <v>0.25719359999999997</v>
      </c>
      <c r="AS77" s="1">
        <f t="shared" si="19"/>
        <v>0.23837079999999994</v>
      </c>
    </row>
    <row r="78" spans="2:45" x14ac:dyDescent="0.2">
      <c r="C78" s="1">
        <v>2006</v>
      </c>
      <c r="D78" s="1">
        <f t="shared" si="13"/>
        <v>0.1592605</v>
      </c>
      <c r="E78" s="1">
        <f t="shared" si="13"/>
        <v>0.13455039999999999</v>
      </c>
      <c r="F78" s="1">
        <f t="shared" si="13"/>
        <v>0.21202170000000001</v>
      </c>
      <c r="G78" s="1">
        <f t="shared" si="13"/>
        <v>0.15730160000000001</v>
      </c>
      <c r="H78" s="1">
        <f t="shared" si="13"/>
        <v>0.16090500000000002</v>
      </c>
      <c r="I78" s="1">
        <f t="shared" si="13"/>
        <v>0.1465591</v>
      </c>
      <c r="J78" s="1">
        <f t="shared" si="13"/>
        <v>0.29532380000000003</v>
      </c>
      <c r="K78" s="1">
        <f t="shared" si="16"/>
        <v>0.13800370000000001</v>
      </c>
      <c r="L78" s="1">
        <f t="shared" si="16"/>
        <v>0.24249039999999999</v>
      </c>
      <c r="M78" s="1">
        <f t="shared" si="14"/>
        <v>0.15928920000000002</v>
      </c>
      <c r="N78" s="1">
        <f t="shared" si="14"/>
        <v>0.20369989999999999</v>
      </c>
      <c r="O78" s="1">
        <f t="shared" si="15"/>
        <v>0.16743940000000002</v>
      </c>
      <c r="R78" s="1">
        <v>2006</v>
      </c>
      <c r="S78" s="1">
        <v>0.1648809</v>
      </c>
      <c r="T78" s="1">
        <v>0.1386522</v>
      </c>
      <c r="U78" s="1">
        <v>0.2204631</v>
      </c>
      <c r="V78" s="1">
        <v>0.16273750000000001</v>
      </c>
      <c r="W78" s="1">
        <v>0.16674219999999998</v>
      </c>
      <c r="X78" s="1">
        <v>0.15143509999999999</v>
      </c>
      <c r="Y78" s="1">
        <v>0.30863570000000001</v>
      </c>
      <c r="Z78" s="1">
        <v>0.14234089999999999</v>
      </c>
      <c r="AA78" s="1">
        <v>0.2532027</v>
      </c>
      <c r="AB78" s="1">
        <v>0.16498249999999998</v>
      </c>
      <c r="AC78" s="1">
        <v>0.21243210000000001</v>
      </c>
      <c r="AD78" s="1">
        <v>0.17342289999999999</v>
      </c>
      <c r="AG78" s="1">
        <v>2006</v>
      </c>
      <c r="AH78" s="1">
        <f t="shared" si="17"/>
        <v>0.15744864999999997</v>
      </c>
      <c r="AI78" s="1">
        <f t="shared" si="17"/>
        <v>-4.1035249999999961E-2</v>
      </c>
      <c r="AJ78" s="1">
        <f t="shared" si="17"/>
        <v>0.33709920000000004</v>
      </c>
      <c r="AK78" s="1">
        <f t="shared" si="17"/>
        <v>0.18472715000000003</v>
      </c>
      <c r="AL78" s="1">
        <f t="shared" si="17"/>
        <v>0.26543355000000002</v>
      </c>
      <c r="AM78" s="1">
        <f t="shared" si="17"/>
        <v>0.19112230000000002</v>
      </c>
      <c r="AN78" s="1">
        <f t="shared" si="17"/>
        <v>0.42763745000000003</v>
      </c>
      <c r="AO78" s="1">
        <f t="shared" si="20"/>
        <v>0.1239664</v>
      </c>
      <c r="AP78" s="1">
        <f t="shared" si="20"/>
        <v>0.19880919999999999</v>
      </c>
      <c r="AQ78" s="1">
        <f t="shared" si="18"/>
        <v>7.4800950000000033E-2</v>
      </c>
      <c r="AR78" s="1">
        <f t="shared" si="18"/>
        <v>0.28570085000000001</v>
      </c>
      <c r="AS78" s="1">
        <f t="shared" si="19"/>
        <v>0.19068655000000004</v>
      </c>
    </row>
    <row r="79" spans="2:45" x14ac:dyDescent="0.2">
      <c r="C79" s="1">
        <v>2007</v>
      </c>
      <c r="D79" s="1">
        <f t="shared" si="13"/>
        <v>0.18337530000000002</v>
      </c>
      <c r="E79" s="1">
        <f t="shared" si="13"/>
        <v>8.4302699999999994E-2</v>
      </c>
      <c r="F79" s="1">
        <f t="shared" si="13"/>
        <v>0.21469589999999997</v>
      </c>
      <c r="G79" s="1">
        <f t="shared" si="13"/>
        <v>0.17748370000000002</v>
      </c>
      <c r="H79" s="1">
        <f t="shared" si="13"/>
        <v>0.2110899</v>
      </c>
      <c r="I79" s="1">
        <f t="shared" si="13"/>
        <v>0.14392099999999999</v>
      </c>
      <c r="J79" s="1">
        <f t="shared" si="13"/>
        <v>0.11126170000000001</v>
      </c>
      <c r="K79" s="1">
        <f t="shared" si="16"/>
        <v>0.16378860000000001</v>
      </c>
      <c r="L79" s="1">
        <f t="shared" si="16"/>
        <v>0.16454179999999999</v>
      </c>
      <c r="M79" s="1">
        <f t="shared" si="14"/>
        <v>0.1190022</v>
      </c>
      <c r="N79" s="1">
        <f t="shared" si="14"/>
        <v>0.11510860000000001</v>
      </c>
      <c r="O79" s="1">
        <f t="shared" si="15"/>
        <v>0.20438669999999998</v>
      </c>
      <c r="R79" s="1">
        <v>2007</v>
      </c>
      <c r="S79" s="1">
        <v>0.19014130000000001</v>
      </c>
      <c r="T79" s="1">
        <v>8.5671899999999995E-2</v>
      </c>
      <c r="U79" s="1">
        <v>0.22256399999999998</v>
      </c>
      <c r="V79" s="1">
        <v>0.18322289999999999</v>
      </c>
      <c r="W79" s="1">
        <v>0.21977930000000001</v>
      </c>
      <c r="X79" s="1">
        <v>0.14853769999999999</v>
      </c>
      <c r="Y79" s="1">
        <v>0.11400779999999999</v>
      </c>
      <c r="Z79" s="1">
        <v>0.168993</v>
      </c>
      <c r="AA79" s="1">
        <v>0.17016290000000001</v>
      </c>
      <c r="AB79" s="1">
        <v>0.12223100000000001</v>
      </c>
      <c r="AC79" s="1">
        <v>0.11812160000000001</v>
      </c>
      <c r="AD79" s="1">
        <v>0.21213860000000001</v>
      </c>
      <c r="AG79" s="1">
        <v>2007</v>
      </c>
      <c r="AH79" s="1">
        <f t="shared" si="17"/>
        <v>0.2286609</v>
      </c>
      <c r="AI79" s="1">
        <f t="shared" si="17"/>
        <v>1.3761000000000016E-2</v>
      </c>
      <c r="AJ79" s="1">
        <f t="shared" si="17"/>
        <v>0.23076494999999991</v>
      </c>
      <c r="AK79" s="1">
        <f t="shared" si="17"/>
        <v>0.22992010000000002</v>
      </c>
      <c r="AL79" s="1">
        <f t="shared" si="17"/>
        <v>0.29647784999999993</v>
      </c>
      <c r="AM79" s="1">
        <f t="shared" si="17"/>
        <v>0.15142955</v>
      </c>
      <c r="AN79" s="1">
        <f t="shared" si="17"/>
        <v>-0.13936669999999995</v>
      </c>
      <c r="AO79" s="1">
        <f t="shared" si="20"/>
        <v>0.23260844999999999</v>
      </c>
      <c r="AP79" s="1">
        <f t="shared" si="20"/>
        <v>6.1924699999999999E-2</v>
      </c>
      <c r="AQ79" s="1">
        <f t="shared" si="18"/>
        <v>7.3318649999999985E-2</v>
      </c>
      <c r="AR79" s="1">
        <f t="shared" si="18"/>
        <v>2.4425500000000364E-3</v>
      </c>
      <c r="AS79" s="1">
        <f t="shared" si="19"/>
        <v>0.26642234999999997</v>
      </c>
    </row>
    <row r="80" spans="2:45" x14ac:dyDescent="0.2">
      <c r="C80" s="1">
        <v>2008</v>
      </c>
      <c r="D80" s="1">
        <f t="shared" si="13"/>
        <v>-2.3706999999999964E-3</v>
      </c>
      <c r="E80" s="1">
        <f t="shared" si="13"/>
        <v>1.1334300000000005E-2</v>
      </c>
      <c r="F80" s="1">
        <f t="shared" si="13"/>
        <v>-9.4537800000000005E-2</v>
      </c>
      <c r="G80" s="1">
        <f t="shared" si="13"/>
        <v>-7.65454E-2</v>
      </c>
      <c r="H80" s="1">
        <f t="shared" si="13"/>
        <v>-1.6730000000000009E-2</v>
      </c>
      <c r="I80" s="1">
        <f t="shared" si="13"/>
        <v>-9.6295700000000012E-2</v>
      </c>
      <c r="J80" s="1">
        <f t="shared" si="13"/>
        <v>-5.10134E-2</v>
      </c>
      <c r="K80" s="1">
        <f t="shared" si="16"/>
        <v>-0.10380789999999998</v>
      </c>
      <c r="L80" s="1">
        <f t="shared" si="16"/>
        <v>-0.11394860000000002</v>
      </c>
      <c r="M80" s="1">
        <f t="shared" si="14"/>
        <v>-6.5581699999999993E-2</v>
      </c>
      <c r="N80" s="1">
        <f t="shared" si="14"/>
        <v>1.28944E-2</v>
      </c>
      <c r="O80" s="1">
        <f t="shared" si="15"/>
        <v>-2.4379599999999987E-2</v>
      </c>
      <c r="R80" s="1">
        <v>2008</v>
      </c>
      <c r="S80" s="1">
        <v>-5.2359999999999993E-3</v>
      </c>
      <c r="T80" s="1">
        <v>8.4495000000000004E-3</v>
      </c>
      <c r="U80" s="1">
        <v>-0.10160040000000001</v>
      </c>
      <c r="V80" s="1">
        <v>-8.3791299999999999E-2</v>
      </c>
      <c r="W80" s="1">
        <v>-2.0632600000000001E-2</v>
      </c>
      <c r="X80" s="1">
        <v>-0.1055236</v>
      </c>
      <c r="Y80" s="1">
        <v>-5.6984100000000003E-2</v>
      </c>
      <c r="Z80" s="1">
        <v>-0.11252860000000001</v>
      </c>
      <c r="AA80" s="1">
        <v>-0.12283089999999999</v>
      </c>
      <c r="AB80" s="1">
        <v>-7.2310100000000002E-2</v>
      </c>
      <c r="AC80" s="1">
        <v>1.00628E-2</v>
      </c>
      <c r="AD80" s="1">
        <v>-2.87473E-2</v>
      </c>
      <c r="AG80" s="1">
        <v>2008</v>
      </c>
      <c r="AH80" s="1">
        <f t="shared" si="17"/>
        <v>-0.27222159999999995</v>
      </c>
      <c r="AI80" s="1">
        <f t="shared" si="17"/>
        <v>-0.10298174999999998</v>
      </c>
      <c r="AJ80" s="1">
        <f t="shared" si="17"/>
        <v>-0.55607924999999991</v>
      </c>
      <c r="AK80" s="1">
        <f t="shared" si="17"/>
        <v>-0.47138004999999988</v>
      </c>
      <c r="AL80" s="1">
        <f t="shared" si="17"/>
        <v>-0.34576399999999996</v>
      </c>
      <c r="AM80" s="1">
        <f t="shared" si="17"/>
        <v>-0.45892504999999995</v>
      </c>
      <c r="AN80" s="1">
        <f t="shared" si="17"/>
        <v>-0.31332769999999999</v>
      </c>
      <c r="AO80" s="1">
        <f t="shared" si="20"/>
        <v>-0.51708429999999983</v>
      </c>
      <c r="AP80" s="1">
        <f t="shared" si="20"/>
        <v>-0.52969685000000011</v>
      </c>
      <c r="AQ80" s="1">
        <f t="shared" si="18"/>
        <v>-0.34025554999999996</v>
      </c>
      <c r="AR80" s="1">
        <f t="shared" si="18"/>
        <v>-0.14300089999999999</v>
      </c>
      <c r="AS80" s="1">
        <f t="shared" si="19"/>
        <v>-0.36664284999999996</v>
      </c>
    </row>
    <row r="81" spans="3:45" x14ac:dyDescent="0.2">
      <c r="C81" s="1">
        <v>2009</v>
      </c>
      <c r="D81" s="1">
        <f t="shared" si="13"/>
        <v>4.2875400000000001E-2</v>
      </c>
      <c r="E81" s="1">
        <f t="shared" si="13"/>
        <v>7.0880200000000004E-2</v>
      </c>
      <c r="F81" s="1">
        <f t="shared" si="13"/>
        <v>5.2796999999999983E-3</v>
      </c>
      <c r="G81" s="1">
        <f t="shared" si="13"/>
        <v>4.5589500000000005E-2</v>
      </c>
      <c r="H81" s="1">
        <f t="shared" si="13"/>
        <v>3.62677E-2</v>
      </c>
      <c r="I81" s="1">
        <f t="shared" si="13"/>
        <v>4.1230700000000002E-2</v>
      </c>
      <c r="J81" s="1">
        <f t="shared" si="13"/>
        <v>8.0611000000000002E-2</v>
      </c>
      <c r="K81" s="1">
        <f t="shared" si="16"/>
        <v>5.5847899999999999E-2</v>
      </c>
      <c r="L81" s="1">
        <f t="shared" si="16"/>
        <v>3.8474300000000003E-2</v>
      </c>
      <c r="M81" s="1">
        <f t="shared" si="14"/>
        <v>5.848260000000001E-2</v>
      </c>
      <c r="N81" s="1">
        <f t="shared" si="14"/>
        <v>7.0680300000000001E-2</v>
      </c>
      <c r="O81" s="1">
        <f t="shared" si="15"/>
        <v>6.9781700000000002E-2</v>
      </c>
      <c r="R81" s="1">
        <v>2009</v>
      </c>
      <c r="S81" s="1">
        <v>4.2343900000000004E-2</v>
      </c>
      <c r="T81" s="1">
        <v>7.1269799999999994E-2</v>
      </c>
      <c r="U81" s="1">
        <v>2.7984999999999998E-3</v>
      </c>
      <c r="V81" s="1">
        <v>4.4659899999999995E-2</v>
      </c>
      <c r="W81" s="1">
        <v>3.4851500000000001E-2</v>
      </c>
      <c r="X81" s="1">
        <v>3.9389899999999999E-2</v>
      </c>
      <c r="Y81" s="1">
        <v>8.1698799999999988E-2</v>
      </c>
      <c r="Z81" s="1">
        <v>5.5272800000000004E-2</v>
      </c>
      <c r="AA81" s="1">
        <v>3.7289900000000001E-2</v>
      </c>
      <c r="AB81" s="1">
        <v>5.8121300000000001E-2</v>
      </c>
      <c r="AC81" s="1">
        <v>7.0928199999999997E-2</v>
      </c>
      <c r="AD81" s="1">
        <v>7.0320999999999995E-2</v>
      </c>
      <c r="AG81" s="1">
        <v>2009</v>
      </c>
      <c r="AH81" s="1">
        <f t="shared" si="17"/>
        <v>0.11226105</v>
      </c>
      <c r="AI81" s="1">
        <f t="shared" si="17"/>
        <v>0.15682914999999997</v>
      </c>
      <c r="AJ81" s="1">
        <f t="shared" si="17"/>
        <v>0.15138525</v>
      </c>
      <c r="AK81" s="1">
        <f t="shared" si="17"/>
        <v>0.22332645000000004</v>
      </c>
      <c r="AL81" s="1">
        <f t="shared" si="17"/>
        <v>0.10965040000000001</v>
      </c>
      <c r="AM81" s="1">
        <f t="shared" si="17"/>
        <v>0.23696434999999999</v>
      </c>
      <c r="AN81" s="1">
        <f t="shared" si="17"/>
        <v>0.27482229999999996</v>
      </c>
      <c r="AO81" s="1">
        <f t="shared" si="20"/>
        <v>0.28488079999999993</v>
      </c>
      <c r="AP81" s="1">
        <f t="shared" si="20"/>
        <v>0.26188610000000001</v>
      </c>
      <c r="AQ81" s="1">
        <f t="shared" si="18"/>
        <v>0.23597129999999997</v>
      </c>
      <c r="AR81" s="1">
        <f t="shared" si="18"/>
        <v>0.15104114999999999</v>
      </c>
      <c r="AS81" s="1">
        <f t="shared" si="19"/>
        <v>0.20784529999999998</v>
      </c>
    </row>
    <row r="82" spans="3:45" x14ac:dyDescent="0.2">
      <c r="C82" s="1">
        <v>2010</v>
      </c>
      <c r="D82" s="1">
        <f t="shared" si="13"/>
        <v>6.3832E-2</v>
      </c>
      <c r="E82" s="1">
        <f t="shared" si="13"/>
        <v>0.1164702</v>
      </c>
      <c r="F82" s="1">
        <f t="shared" si="13"/>
        <v>9.9495799999999995E-2</v>
      </c>
      <c r="G82" s="1">
        <f t="shared" si="13"/>
        <v>0.10803479999999999</v>
      </c>
      <c r="H82" s="1">
        <f t="shared" si="13"/>
        <v>6.1234400000000001E-2</v>
      </c>
      <c r="I82" s="1">
        <f t="shared" si="13"/>
        <v>8.3778199999999997E-2</v>
      </c>
      <c r="J82" s="1">
        <f t="shared" si="13"/>
        <v>8.33005E-2</v>
      </c>
      <c r="K82" s="1">
        <f t="shared" si="16"/>
        <v>5.8445900000000002E-2</v>
      </c>
      <c r="L82" s="1">
        <f t="shared" si="16"/>
        <v>0.1202999</v>
      </c>
      <c r="M82" s="1">
        <f t="shared" si="14"/>
        <v>8.2054500000000002E-2</v>
      </c>
      <c r="N82" s="1">
        <f t="shared" si="14"/>
        <v>9.9552000000000002E-2</v>
      </c>
      <c r="O82" s="1">
        <f t="shared" si="15"/>
        <v>8.7031300000000006E-2</v>
      </c>
      <c r="R82" s="1">
        <v>2010</v>
      </c>
      <c r="S82" s="1">
        <v>6.4343399999999995E-2</v>
      </c>
      <c r="T82" s="1">
        <v>0.11952400000000001</v>
      </c>
      <c r="U82" s="1">
        <v>0.10170120000000001</v>
      </c>
      <c r="V82" s="1">
        <v>0.1106695</v>
      </c>
      <c r="W82" s="1">
        <v>6.1265199999999999E-2</v>
      </c>
      <c r="X82" s="1">
        <v>8.4786800000000009E-2</v>
      </c>
      <c r="Y82" s="1">
        <v>8.44023E-2</v>
      </c>
      <c r="Z82" s="1">
        <v>5.7818899999999999E-2</v>
      </c>
      <c r="AA82" s="1">
        <v>0.12358549999999999</v>
      </c>
      <c r="AB82" s="1">
        <v>8.3038699999999993E-2</v>
      </c>
      <c r="AC82" s="1">
        <v>0.10161630000000001</v>
      </c>
      <c r="AD82" s="1">
        <v>8.8562600000000005E-2</v>
      </c>
      <c r="AG82" s="1">
        <v>2010</v>
      </c>
      <c r="AH82" s="1">
        <f t="shared" si="17"/>
        <v>9.5802999999999999E-2</v>
      </c>
      <c r="AI82" s="1">
        <f t="shared" si="17"/>
        <v>0.18405089999999996</v>
      </c>
      <c r="AJ82" s="1">
        <f t="shared" si="17"/>
        <v>0.2367359</v>
      </c>
      <c r="AK82" s="1">
        <f t="shared" si="17"/>
        <v>0.20532299999999998</v>
      </c>
      <c r="AL82" s="1">
        <f t="shared" si="17"/>
        <v>9.9837049999999997E-2</v>
      </c>
      <c r="AM82" s="1">
        <f t="shared" si="17"/>
        <v>0.15145144999999999</v>
      </c>
      <c r="AN82" s="1">
        <f t="shared" si="17"/>
        <v>8.2096000000000002E-2</v>
      </c>
      <c r="AO82" s="1">
        <f t="shared" si="20"/>
        <v>5.7613400000000002E-2</v>
      </c>
      <c r="AP82" s="1">
        <f t="shared" si="20"/>
        <v>0.23693419999999998</v>
      </c>
      <c r="AQ82" s="1">
        <f t="shared" si="18"/>
        <v>0.11576144999999999</v>
      </c>
      <c r="AR82" s="1">
        <f t="shared" si="18"/>
        <v>0.14604600000000001</v>
      </c>
      <c r="AS82" s="1">
        <f t="shared" si="19"/>
        <v>0.11547489999999999</v>
      </c>
    </row>
    <row r="83" spans="3:45" x14ac:dyDescent="0.2">
      <c r="C83" s="1">
        <v>2011</v>
      </c>
      <c r="D83" s="1">
        <f t="shared" si="13"/>
        <v>5.82458E-2</v>
      </c>
      <c r="E83" s="1">
        <f t="shared" si="13"/>
        <v>6.0391E-2</v>
      </c>
      <c r="F83" s="1">
        <f t="shared" si="13"/>
        <v>0.11765589999999999</v>
      </c>
      <c r="G83" s="1">
        <f t="shared" si="13"/>
        <v>8.6617100000000002E-2</v>
      </c>
      <c r="H83" s="1">
        <f t="shared" si="13"/>
        <v>6.0611299999999993E-2</v>
      </c>
      <c r="I83" s="1">
        <f t="shared" si="13"/>
        <v>9.7520700000000002E-2</v>
      </c>
      <c r="J83" s="1">
        <f t="shared" si="13"/>
        <v>7.6345899999999994E-2</v>
      </c>
      <c r="K83" s="1">
        <f t="shared" si="16"/>
        <v>8.8201699999999994E-2</v>
      </c>
      <c r="L83" s="1">
        <f t="shared" si="16"/>
        <v>0.1059387</v>
      </c>
      <c r="M83" s="1">
        <f t="shared" si="14"/>
        <v>6.3204300000000005E-2</v>
      </c>
      <c r="N83" s="1">
        <f t="shared" si="14"/>
        <v>3.4036299999999992E-2</v>
      </c>
      <c r="O83" s="1">
        <f t="shared" si="15"/>
        <v>7.0458099999999996E-2</v>
      </c>
      <c r="R83" s="1">
        <v>2011</v>
      </c>
      <c r="S83" s="1">
        <v>5.8552999999999994E-2</v>
      </c>
      <c r="T83" s="1">
        <v>6.0404299999999994E-2</v>
      </c>
      <c r="U83" s="1">
        <v>0.12076729999999999</v>
      </c>
      <c r="V83" s="1">
        <v>8.8160100000000005E-2</v>
      </c>
      <c r="W83" s="1">
        <v>6.0923600000000001E-2</v>
      </c>
      <c r="X83" s="1">
        <v>9.9352699999999988E-2</v>
      </c>
      <c r="Y83" s="1">
        <v>7.7037700000000001E-2</v>
      </c>
      <c r="Z83" s="1">
        <v>8.96034E-2</v>
      </c>
      <c r="AA83" s="1">
        <v>0.1082784</v>
      </c>
      <c r="AB83" s="1">
        <v>6.3073900000000002E-2</v>
      </c>
      <c r="AC83" s="1">
        <v>3.2299899999999999E-2</v>
      </c>
      <c r="AD83" s="1">
        <v>7.1081400000000003E-2</v>
      </c>
      <c r="AG83" s="1">
        <v>2011</v>
      </c>
      <c r="AH83" s="1">
        <f t="shared" si="17"/>
        <v>5.2254200000000008E-2</v>
      </c>
      <c r="AI83" s="1">
        <f t="shared" si="17"/>
        <v>-1.6682749999999996E-2</v>
      </c>
      <c r="AJ83" s="1">
        <f t="shared" si="17"/>
        <v>0.15337809999999999</v>
      </c>
      <c r="AK83" s="1">
        <f t="shared" si="17"/>
        <v>5.8407650000000019E-2</v>
      </c>
      <c r="AL83" s="1">
        <f t="shared" si="17"/>
        <v>6.9209149999999997E-2</v>
      </c>
      <c r="AM83" s="1">
        <f t="shared" si="17"/>
        <v>0.1171962</v>
      </c>
      <c r="AN83" s="1">
        <f t="shared" si="17"/>
        <v>6.5933049999999993E-2</v>
      </c>
      <c r="AO83" s="1">
        <f t="shared" si="20"/>
        <v>0.13899755</v>
      </c>
      <c r="AP83" s="1">
        <f t="shared" si="20"/>
        <v>7.7778900000000012E-2</v>
      </c>
      <c r="AQ83" s="1">
        <f t="shared" si="18"/>
        <v>3.5316750000000008E-2</v>
      </c>
      <c r="AR83" s="1">
        <f t="shared" si="18"/>
        <v>-6.316819999999998E-2</v>
      </c>
      <c r="AS83" s="1">
        <f t="shared" si="19"/>
        <v>4.4657950000000002E-2</v>
      </c>
    </row>
    <row r="84" spans="3:45" x14ac:dyDescent="0.2">
      <c r="C84" s="1">
        <v>2012</v>
      </c>
      <c r="D84" s="1">
        <f t="shared" si="13"/>
        <v>3.9928099999999994E-2</v>
      </c>
      <c r="E84" s="1">
        <f t="shared" si="13"/>
        <v>4.9504700000000013E-2</v>
      </c>
      <c r="F84" s="1">
        <f t="shared" si="13"/>
        <v>5.8982499999999993E-2</v>
      </c>
      <c r="G84" s="1">
        <f t="shared" si="13"/>
        <v>7.1276900000000004E-2</v>
      </c>
      <c r="H84" s="1">
        <f t="shared" si="13"/>
        <v>3.7137500000000004E-2</v>
      </c>
      <c r="I84" s="1">
        <f t="shared" si="13"/>
        <v>3.6100900000000005E-2</v>
      </c>
      <c r="J84" s="1">
        <f t="shared" si="13"/>
        <v>5.9435000000000002E-2</v>
      </c>
      <c r="K84" s="1">
        <f t="shared" si="16"/>
        <v>7.2031999999999999E-2</v>
      </c>
      <c r="L84" s="1">
        <f t="shared" si="16"/>
        <v>9.4493999999999995E-2</v>
      </c>
      <c r="M84" s="1">
        <f t="shared" si="14"/>
        <v>2.7281299999999988E-2</v>
      </c>
      <c r="N84" s="1">
        <f t="shared" si="14"/>
        <v>4.3327999999999992E-2</v>
      </c>
      <c r="O84" s="1">
        <f t="shared" si="15"/>
        <v>5.0414899999999999E-2</v>
      </c>
      <c r="R84" s="1">
        <v>2012</v>
      </c>
      <c r="S84" s="1">
        <v>3.9359600000000002E-2</v>
      </c>
      <c r="T84" s="1">
        <v>4.86737E-2</v>
      </c>
      <c r="U84" s="1">
        <v>5.9289599999999998E-2</v>
      </c>
      <c r="V84" s="1">
        <v>7.2035799999999997E-2</v>
      </c>
      <c r="W84" s="1">
        <v>3.6146999999999999E-2</v>
      </c>
      <c r="X84" s="1">
        <v>3.4428899999999998E-2</v>
      </c>
      <c r="Y84" s="1">
        <v>5.8897500000000005E-2</v>
      </c>
      <c r="Z84" s="1">
        <v>7.2404700000000002E-2</v>
      </c>
      <c r="AA84" s="1">
        <v>9.6296700000000013E-2</v>
      </c>
      <c r="AB84" s="1">
        <v>2.5012199999999998E-2</v>
      </c>
      <c r="AC84" s="1">
        <v>4.2012600000000004E-2</v>
      </c>
      <c r="AD84" s="1">
        <v>4.9775E-2</v>
      </c>
      <c r="AG84" s="1">
        <v>2012</v>
      </c>
      <c r="AH84" s="1">
        <f t="shared" si="17"/>
        <v>1.2238400000000003E-2</v>
      </c>
      <c r="AI84" s="1">
        <f t="shared" si="17"/>
        <v>2.777000000000001E-2</v>
      </c>
      <c r="AJ84" s="1">
        <f t="shared" si="17"/>
        <v>-3.0253399999999993E-2</v>
      </c>
      <c r="AK84" s="1">
        <f t="shared" si="17"/>
        <v>4.8788150000000002E-2</v>
      </c>
      <c r="AL84" s="1">
        <f t="shared" si="17"/>
        <v>-1.103349999999996E-3</v>
      </c>
      <c r="AM84" s="1">
        <f t="shared" si="17"/>
        <v>-5.0661799999999979E-2</v>
      </c>
      <c r="AN84" s="1">
        <f t="shared" si="17"/>
        <v>2.8909850000000001E-2</v>
      </c>
      <c r="AO84" s="1">
        <f t="shared" si="20"/>
        <v>4.5547999999999998E-2</v>
      </c>
      <c r="AP84" s="1">
        <f t="shared" si="20"/>
        <v>8.5153649999999997E-2</v>
      </c>
      <c r="AQ84" s="1">
        <f t="shared" si="18"/>
        <v>-2.640625000000002E-2</v>
      </c>
      <c r="AR84" s="1">
        <f t="shared" si="18"/>
        <v>5.4934399999999987E-2</v>
      </c>
      <c r="AS84" s="1">
        <f t="shared" si="19"/>
        <v>1.6051549999999991E-2</v>
      </c>
    </row>
    <row r="86" spans="3:45" x14ac:dyDescent="0.2">
      <c r="C86" s="1" t="s">
        <v>14</v>
      </c>
      <c r="D86" s="1">
        <f>AVERAGE(D72:D84)</f>
        <v>0.10124850769230773</v>
      </c>
      <c r="E86" s="1">
        <f t="shared" ref="E86:I86" si="21">AVERAGE(E72:E84)</f>
        <v>0.12151832307692306</v>
      </c>
      <c r="F86" s="1">
        <f t="shared" si="21"/>
        <v>9.0858892307692285E-2</v>
      </c>
      <c r="G86" s="1">
        <f t="shared" si="21"/>
        <v>9.7327038461538479E-2</v>
      </c>
      <c r="H86" s="1">
        <f t="shared" si="21"/>
        <v>7.6766915384615386E-2</v>
      </c>
      <c r="I86" s="1">
        <f t="shared" si="21"/>
        <v>7.7825961538461538E-2</v>
      </c>
      <c r="J86" s="1">
        <f>AVERAGE(J74:J84)</f>
        <v>0.10638564545454544</v>
      </c>
      <c r="K86" s="1">
        <f>AVERAGE(K73:K84)</f>
        <v>7.9664833333333337E-2</v>
      </c>
      <c r="L86" s="1">
        <f>AVERAGE(L76:L84)</f>
        <v>0.12044826666666666</v>
      </c>
      <c r="M86" s="1">
        <f t="shared" ref="M86" si="22">AVERAGE(M72:M84)</f>
        <v>8.4759869230769253E-2</v>
      </c>
      <c r="N86" s="1">
        <f>AVERAGE(N76:N84)</f>
        <v>9.5511366666666667E-2</v>
      </c>
      <c r="O86" s="1">
        <f t="shared" ref="O86" si="23">AVERAGE(O72:O84)</f>
        <v>0.10302574615384616</v>
      </c>
      <c r="R86" s="1" t="s">
        <v>14</v>
      </c>
      <c r="S86" s="1">
        <f>AVERAGE(S72:S84)</f>
        <v>0.10361486153846156</v>
      </c>
      <c r="T86" s="1">
        <f t="shared" ref="T86:X86" si="24">AVERAGE(T72:T84)</f>
        <v>0.12487641538461539</v>
      </c>
      <c r="U86" s="1">
        <f t="shared" si="24"/>
        <v>9.2552753846153843E-2</v>
      </c>
      <c r="V86" s="1">
        <f t="shared" si="24"/>
        <v>9.9125369230769228E-2</v>
      </c>
      <c r="W86" s="1">
        <f t="shared" si="24"/>
        <v>7.723229999999999E-2</v>
      </c>
      <c r="X86" s="1">
        <f t="shared" si="24"/>
        <v>7.8206376923076915E-2</v>
      </c>
      <c r="Y86" s="1">
        <f>AVERAGE(Y74:Y84)</f>
        <v>0.10870592727272727</v>
      </c>
      <c r="Z86" s="1">
        <f>AVERAGE(Z73:Z84)</f>
        <v>8.0055374999999998E-2</v>
      </c>
      <c r="AA86" s="1">
        <f>AVERAGE(AA76:AA84)</f>
        <v>0.12410924444444443</v>
      </c>
      <c r="AB86" s="1">
        <f t="shared" ref="AB86" si="25">AVERAGE(AB72:AB84)</f>
        <v>8.5594907692307695E-2</v>
      </c>
      <c r="AC86" s="1">
        <f>AVERAGE(AC76:AC84)</f>
        <v>9.741901111111112E-2</v>
      </c>
      <c r="AD86" s="1">
        <f t="shared" ref="AD86" si="26">AVERAGE(AD72:AD84)</f>
        <v>0.10535311538461538</v>
      </c>
      <c r="AG86" s="1" t="s">
        <v>14</v>
      </c>
      <c r="AH86" s="1">
        <f>AVERAGE(AH73:AH84)</f>
        <v>9.3672829166666652E-2</v>
      </c>
      <c r="AI86" s="1">
        <f t="shared" ref="AI86:AM86" si="27">AVERAGE(AI73:AI84)</f>
        <v>0.11697599166666665</v>
      </c>
      <c r="AJ86" s="1">
        <f t="shared" si="27"/>
        <v>8.3817554166666683E-2</v>
      </c>
      <c r="AK86" s="1">
        <f t="shared" si="27"/>
        <v>6.61739041666667E-2</v>
      </c>
      <c r="AL86" s="1">
        <f t="shared" si="27"/>
        <v>7.0909800000000009E-2</v>
      </c>
      <c r="AM86" s="1">
        <f t="shared" si="27"/>
        <v>7.3983612500000004E-2</v>
      </c>
      <c r="AN86" s="1">
        <f>AVERAGE(AN74:AN84)</f>
        <v>0.105001045</v>
      </c>
      <c r="AO86" s="1">
        <f>AVERAGE(AO74:AO84)</f>
        <v>8.9518313636363644E-2</v>
      </c>
      <c r="AP86" s="1">
        <f>AVERAGE(AP77:AP84)</f>
        <v>0.10762140624999998</v>
      </c>
      <c r="AQ86" s="1">
        <f t="shared" ref="AQ86" si="28">AVERAGE(AQ73:AQ84)</f>
        <v>7.4201654166666686E-2</v>
      </c>
      <c r="AR86" s="1">
        <f>AVERAGE(AR77:AR84)</f>
        <v>8.6398681249999984E-2</v>
      </c>
      <c r="AS86" s="1">
        <f t="shared" ref="AS86" si="29">AVERAGE(AS73:AS84)</f>
        <v>7.9319233333333336E-2</v>
      </c>
    </row>
    <row r="87" spans="3:45" x14ac:dyDescent="0.2">
      <c r="C87" s="1" t="s">
        <v>15</v>
      </c>
      <c r="D87" s="1">
        <f>VAR(D72:D84)</f>
        <v>3.11330841725743E-3</v>
      </c>
      <c r="E87" s="1">
        <f t="shared" ref="E87:I87" si="30">VAR(E72:E84)</f>
        <v>4.8058487440385961E-3</v>
      </c>
      <c r="F87" s="1">
        <f t="shared" si="30"/>
        <v>6.5882035318674372E-3</v>
      </c>
      <c r="G87" s="1">
        <f t="shared" si="30"/>
        <v>6.0667993891308954E-3</v>
      </c>
      <c r="H87" s="1">
        <f t="shared" si="30"/>
        <v>3.6690804840314117E-3</v>
      </c>
      <c r="I87" s="1">
        <f t="shared" si="30"/>
        <v>4.0313389538742311E-3</v>
      </c>
      <c r="J87" s="1">
        <f>VAR(J74:J84)</f>
        <v>7.7279650718067349E-3</v>
      </c>
      <c r="K87" s="1">
        <f>VAR(K73:K84)</f>
        <v>4.8184478328842408E-3</v>
      </c>
      <c r="L87" s="1">
        <f>VAR(L76:L84)</f>
        <v>1.3225145053270004E-2</v>
      </c>
      <c r="M87" s="1">
        <f t="shared" ref="M87" si="31">VAR(M72:M84)</f>
        <v>4.3268391321256393E-3</v>
      </c>
      <c r="N87" s="1">
        <f>VAR(N76:N84)</f>
        <v>4.2024043055874996E-3</v>
      </c>
      <c r="O87" s="1">
        <f t="shared" ref="O87" si="32">VAR(O72:O84)</f>
        <v>4.1018312474026932E-3</v>
      </c>
      <c r="R87" s="1" t="s">
        <v>15</v>
      </c>
      <c r="S87" s="1">
        <f>VAR(S72:S84)</f>
        <v>3.4400292791558948E-3</v>
      </c>
      <c r="T87" s="1">
        <f t="shared" ref="T87:X87" si="33">VAR(T72:T84)</f>
        <v>5.3945662215814138E-3</v>
      </c>
      <c r="U87" s="1">
        <f t="shared" si="33"/>
        <v>7.2715899676393586E-3</v>
      </c>
      <c r="V87" s="1">
        <f t="shared" si="33"/>
        <v>6.778418688362306E-3</v>
      </c>
      <c r="W87" s="1">
        <f t="shared" si="33"/>
        <v>4.1149009821083368E-3</v>
      </c>
      <c r="X87" s="1">
        <f t="shared" si="33"/>
        <v>4.5129578787435863E-3</v>
      </c>
      <c r="Y87" s="1">
        <f>VAR(Y74:Y84)</f>
        <v>8.6436873477901861E-3</v>
      </c>
      <c r="Z87" s="1">
        <f>VAR(Z73:Z84)</f>
        <v>5.3622531247056824E-3</v>
      </c>
      <c r="AA87" s="1">
        <f>VAR(AA76:AA84)</f>
        <v>1.4781884880385281E-2</v>
      </c>
      <c r="AB87" s="1">
        <f t="shared" ref="AB87" si="34">VAR(AB72:AB84)</f>
        <v>4.843107588860771E-3</v>
      </c>
      <c r="AC87" s="1">
        <f>VAR(AC76:AC84)</f>
        <v>4.7323359645261073E-3</v>
      </c>
      <c r="AD87" s="1">
        <f t="shared" ref="AD87" si="35">VAR(AD72:AD84)</f>
        <v>4.5829138839697412E-3</v>
      </c>
      <c r="AG87" s="1" t="s">
        <v>15</v>
      </c>
      <c r="AH87" s="1">
        <f>VAR(AH73:AH84)</f>
        <v>1.7123550205149295E-2</v>
      </c>
      <c r="AI87" s="1">
        <f t="shared" ref="AI87:AM87" si="36">VAR(AI73:AI84)</f>
        <v>2.8229646830025826E-2</v>
      </c>
      <c r="AJ87" s="1">
        <f t="shared" si="36"/>
        <v>5.2452291705607917E-2</v>
      </c>
      <c r="AK87" s="1">
        <f t="shared" si="36"/>
        <v>4.3123516021401555E-2</v>
      </c>
      <c r="AL87" s="1">
        <f t="shared" si="36"/>
        <v>2.8136907979134092E-2</v>
      </c>
      <c r="AM87" s="1">
        <f t="shared" si="36"/>
        <v>3.6825122598979604E-2</v>
      </c>
      <c r="AN87" s="1">
        <f>VAR(AN74:AN84)</f>
        <v>5.3418415040934683E-2</v>
      </c>
      <c r="AO87" s="1">
        <f>VAR(AO74:AO84)</f>
        <v>4.6224931440711527E-2</v>
      </c>
      <c r="AP87" s="1">
        <f>VAR(AP77:AP84)</f>
        <v>8.4070886441862475E-2</v>
      </c>
      <c r="AQ87" s="1">
        <f t="shared" ref="AQ87" si="37">VAR(AQ73:AQ84)</f>
        <v>3.0994912419188378E-2</v>
      </c>
      <c r="AR87" s="1">
        <f>VAR(AR77:AR84)</f>
        <v>2.2808823279000669E-2</v>
      </c>
      <c r="AS87" s="1">
        <f t="shared" ref="AS87" si="38">VAR(AS73:AS84)</f>
        <v>2.8438184249951048E-2</v>
      </c>
    </row>
    <row r="88" spans="3:45" x14ac:dyDescent="0.2">
      <c r="C88" s="1" t="s">
        <v>16</v>
      </c>
      <c r="D88" s="1">
        <f>STDEV(D72:D84)</f>
        <v>5.5797028749364694E-2</v>
      </c>
      <c r="E88" s="1">
        <f t="shared" ref="E88:O88" si="39">STDEV(E72:E84)</f>
        <v>6.9324229126897591E-2</v>
      </c>
      <c r="F88" s="1">
        <f t="shared" si="39"/>
        <v>8.1167749333509537E-2</v>
      </c>
      <c r="G88" s="1">
        <f t="shared" si="39"/>
        <v>7.7889661631893717E-2</v>
      </c>
      <c r="H88" s="1">
        <f t="shared" si="39"/>
        <v>6.0572935243649963E-2</v>
      </c>
      <c r="I88" s="1">
        <f t="shared" si="39"/>
        <v>6.3492826003212613E-2</v>
      </c>
      <c r="J88" s="1">
        <f t="shared" si="39"/>
        <v>8.7908845242141223E-2</v>
      </c>
      <c r="K88" s="1">
        <f t="shared" si="39"/>
        <v>6.9415040393881786E-2</v>
      </c>
      <c r="L88" s="1">
        <f t="shared" si="39"/>
        <v>0.11500063066466203</v>
      </c>
      <c r="M88" s="1">
        <f t="shared" si="39"/>
        <v>6.5778713366298369E-2</v>
      </c>
      <c r="N88" s="1">
        <f t="shared" si="39"/>
        <v>6.4825953950462617E-2</v>
      </c>
      <c r="O88" s="1">
        <f t="shared" si="39"/>
        <v>6.4045540417758159E-2</v>
      </c>
      <c r="R88" s="1" t="s">
        <v>16</v>
      </c>
      <c r="S88" s="1">
        <f t="shared" ref="S88:AD88" si="40">STDEV(S72:S84)</f>
        <v>5.8651762796661913E-2</v>
      </c>
      <c r="T88" s="1">
        <f t="shared" si="40"/>
        <v>7.344771079878129E-2</v>
      </c>
      <c r="U88" s="1">
        <f t="shared" si="40"/>
        <v>8.5273618239402493E-2</v>
      </c>
      <c r="V88" s="1">
        <f t="shared" si="40"/>
        <v>8.2331152599500912E-2</v>
      </c>
      <c r="W88" s="1">
        <f t="shared" si="40"/>
        <v>6.4147493965924632E-2</v>
      </c>
      <c r="X88" s="1">
        <f t="shared" si="40"/>
        <v>6.7178552222741342E-2</v>
      </c>
      <c r="Y88" s="1">
        <f t="shared" si="40"/>
        <v>9.2971432966208425E-2</v>
      </c>
      <c r="Z88" s="1">
        <f t="shared" si="40"/>
        <v>7.3227406923266666E-2</v>
      </c>
      <c r="AA88" s="1">
        <f t="shared" si="40"/>
        <v>0.12158077512660166</v>
      </c>
      <c r="AB88" s="1">
        <f t="shared" si="40"/>
        <v>6.9592439164472247E-2</v>
      </c>
      <c r="AC88" s="1">
        <f t="shared" si="40"/>
        <v>6.8791976018472589E-2</v>
      </c>
      <c r="AD88" s="1">
        <f t="shared" si="40"/>
        <v>6.7697222128900836E-2</v>
      </c>
      <c r="AG88" s="1" t="s">
        <v>16</v>
      </c>
      <c r="AH88" s="1">
        <f t="shared" ref="AH88:AS88" si="41">STDEV(AH72:AH84)</f>
        <v>0.13085698378439453</v>
      </c>
      <c r="AI88" s="1">
        <f t="shared" si="41"/>
        <v>0.16801680520122333</v>
      </c>
      <c r="AJ88" s="1">
        <f t="shared" si="41"/>
        <v>0.22902465305204137</v>
      </c>
      <c r="AK88" s="1">
        <f t="shared" si="41"/>
        <v>0.20766202354162291</v>
      </c>
      <c r="AL88" s="1">
        <f t="shared" si="41"/>
        <v>0.1677405972897858</v>
      </c>
      <c r="AM88" s="1">
        <f t="shared" si="41"/>
        <v>0.1918987300608829</v>
      </c>
      <c r="AN88" s="1">
        <f t="shared" si="41"/>
        <v>0.23112424156919301</v>
      </c>
      <c r="AO88" s="1">
        <f t="shared" si="41"/>
        <v>0.21499984055973512</v>
      </c>
      <c r="AP88" s="1">
        <f t="shared" si="41"/>
        <v>0.28994979986518782</v>
      </c>
      <c r="AQ88" s="1">
        <f t="shared" si="41"/>
        <v>0.17605372026511787</v>
      </c>
      <c r="AR88" s="1">
        <f t="shared" si="41"/>
        <v>0.15102590267566907</v>
      </c>
      <c r="AS88" s="1">
        <f t="shared" si="41"/>
        <v>0.16863624832743121</v>
      </c>
    </row>
    <row r="89" spans="3:45" x14ac:dyDescent="0.2">
      <c r="C89" s="1" t="s">
        <v>17</v>
      </c>
      <c r="D89" s="1">
        <f>COVAR(D73:D84,D72:D83)</f>
        <v>1.3013561834688888E-3</v>
      </c>
      <c r="E89" s="1">
        <f t="shared" ref="E89:I89" si="42">COVAR(E73:E84,E72:E83)</f>
        <v>2.0138786028250691E-3</v>
      </c>
      <c r="F89" s="1">
        <f t="shared" si="42"/>
        <v>1.049030841150278E-3</v>
      </c>
      <c r="G89" s="1">
        <f t="shared" si="42"/>
        <v>4.6507703242069438E-4</v>
      </c>
      <c r="H89" s="1">
        <f t="shared" si="42"/>
        <v>5.9172795429000022E-4</v>
      </c>
      <c r="I89" s="1">
        <f t="shared" si="42"/>
        <v>3.5647818285416775E-5</v>
      </c>
      <c r="J89" s="1">
        <f>COVAR(J75:J84,J74:J83)</f>
        <v>2.5110780208839009E-3</v>
      </c>
      <c r="K89" s="1">
        <f>COVAR(K74:K84,K73:K83)</f>
        <v>-6.6327665201655314E-6</v>
      </c>
      <c r="L89" s="1">
        <f>COVAR(L77:L84,L76:L83)</f>
        <v>4.9023462104843749E-3</v>
      </c>
      <c r="M89" s="1">
        <f t="shared" ref="M89" si="43">COVAR(M73:M84,M72:M83)</f>
        <v>1.0717698555483335E-3</v>
      </c>
      <c r="N89" s="1">
        <f>COVAR(N77:N84,N76:N83)</f>
        <v>1.879628808728906E-3</v>
      </c>
      <c r="O89" s="1">
        <f t="shared" ref="O89" si="44">COVAR(O73:O84,O72:O83)</f>
        <v>4.3723021373513917E-4</v>
      </c>
      <c r="R89" s="1" t="s">
        <v>17</v>
      </c>
      <c r="S89" s="1">
        <f>COVAR(S73:S84,S72:S83)</f>
        <v>1.4352908030691666E-3</v>
      </c>
      <c r="T89" s="1">
        <f t="shared" ref="T89:X89" si="45">COVAR(T73:T84,T72:T83)</f>
        <v>2.2477995900356249E-3</v>
      </c>
      <c r="U89" s="1">
        <f t="shared" si="45"/>
        <v>1.1712427020781947E-3</v>
      </c>
      <c r="V89" s="1">
        <f t="shared" si="45"/>
        <v>5.3363357390722236E-4</v>
      </c>
      <c r="W89" s="1">
        <f t="shared" si="45"/>
        <v>6.7271193065124985E-4</v>
      </c>
      <c r="X89" s="1">
        <f t="shared" si="45"/>
        <v>3.4480182093333469E-5</v>
      </c>
      <c r="Y89" s="1">
        <f>COVAR(Y75:Y84,Y74:Y83)</f>
        <v>2.8068917126107006E-3</v>
      </c>
      <c r="Z89" s="1">
        <f>COVAR(Z74:Z84,Z73:Z83)</f>
        <v>7.6642880200823339E-6</v>
      </c>
      <c r="AA89" s="1">
        <f>COVAR(AA77:AA84,AA76:AA83)</f>
        <v>5.5175364290299999E-3</v>
      </c>
      <c r="AB89" s="1">
        <f t="shared" ref="AB89" si="46">COVAR(AB73:AB84,AB72:AB83)</f>
        <v>1.1993271158488887E-3</v>
      </c>
      <c r="AC89" s="1">
        <f>COVAR(AC77:AC84,AC76:AC83)</f>
        <v>2.1177388613259377E-3</v>
      </c>
      <c r="AD89" s="1">
        <f t="shared" ref="AD89" si="47">COVAR(AD73:AD84,AD72:AD83)</f>
        <v>4.9065103968895811E-4</v>
      </c>
      <c r="AG89" s="1" t="s">
        <v>17</v>
      </c>
      <c r="AH89" s="1">
        <f>COVAR(AH74:AH84,AH73:AH83)</f>
        <v>-2.5347249241397317E-3</v>
      </c>
      <c r="AI89" s="1">
        <f t="shared" ref="AI89:AM89" si="48">COVAR(AI74:AI84,AI73:AI83)</f>
        <v>-6.2959972731718378E-3</v>
      </c>
      <c r="AJ89" s="1">
        <f t="shared" si="48"/>
        <v>-5.4973792234559241E-3</v>
      </c>
      <c r="AK89" s="1">
        <f t="shared" si="48"/>
        <v>-6.4169567980116521E-3</v>
      </c>
      <c r="AL89" s="1">
        <f t="shared" si="48"/>
        <v>-4.592316053387043E-3</v>
      </c>
      <c r="AM89" s="1">
        <f t="shared" si="48"/>
        <v>-1.1122177932843322E-2</v>
      </c>
      <c r="AN89" s="1">
        <f>COVAR(AN75:AN84,AN74:AN83)</f>
        <v>3.7669554283636434E-3</v>
      </c>
      <c r="AO89" s="1">
        <f>COVAR(AO75:AO84,AO74:AO83)</f>
        <v>-1.988385990569904E-2</v>
      </c>
      <c r="AP89" s="1">
        <f>COVAR(AP78:AP84,AP77:AP83)</f>
        <v>-3.2233599777058198E-3</v>
      </c>
      <c r="AQ89" s="1">
        <f t="shared" ref="AQ89" si="49">COVAR(AQ74:AQ84,AQ73:AQ83)</f>
        <v>-3.7970447462142521E-3</v>
      </c>
      <c r="AR89" s="1">
        <f>COVAR(AR78:AR84,AR77:AR83)</f>
        <v>3.1637016154812242E-3</v>
      </c>
      <c r="AS89" s="1">
        <f t="shared" ref="AS89" si="50">COVAR(AS74:AS84,AS73:AS83)</f>
        <v>-7.5381892695779102E-3</v>
      </c>
    </row>
    <row r="90" spans="3:45" x14ac:dyDescent="0.2">
      <c r="C90" s="1" t="s">
        <v>18</v>
      </c>
      <c r="D90" s="2">
        <f>CORREL(D72:D83,D73:D84)</f>
        <v>0.44438106027236279</v>
      </c>
      <c r="E90" s="2">
        <f t="shared" ref="E90:I90" si="51">CORREL(E72:E83,E73:E84)</f>
        <v>0.44108325878777388</v>
      </c>
      <c r="F90" s="2">
        <f t="shared" si="51"/>
        <v>0.16098491440122784</v>
      </c>
      <c r="G90" s="2">
        <f t="shared" si="51"/>
        <v>9.1463879199789877E-2</v>
      </c>
      <c r="H90" s="2">
        <f t="shared" si="51"/>
        <v>0.16492297262793001</v>
      </c>
      <c r="I90" s="2">
        <f t="shared" si="51"/>
        <v>9.0263687925796754E-3</v>
      </c>
      <c r="J90" s="2">
        <f>CORREL(J74:J83,J75:J84)</f>
        <v>0.3304964675985344</v>
      </c>
      <c r="K90" s="2">
        <f>CORREL(K73:K83,K74:K84)</f>
        <v>-1.3947857701060845E-3</v>
      </c>
      <c r="L90" s="2">
        <f>CORREL(L76:L83,L77:L84)</f>
        <v>0.37398038060989308</v>
      </c>
      <c r="M90" s="2">
        <f t="shared" ref="M90" si="52">CORREL(M72:M83,M73:M84)</f>
        <v>0.25809694675141703</v>
      </c>
      <c r="N90" s="2">
        <f>CORREL(N76:N83,N77:N84)</f>
        <v>0.46920260971373301</v>
      </c>
      <c r="O90" s="2">
        <f t="shared" ref="O90" si="53">CORREL(O72:O83,O73:O84)</f>
        <v>0.12286453929455372</v>
      </c>
      <c r="R90" s="1" t="s">
        <v>18</v>
      </c>
      <c r="S90" s="2">
        <f>CORREL(S72:S83,S73:S84)</f>
        <v>0.44331849067049339</v>
      </c>
      <c r="T90" s="2">
        <f t="shared" ref="T90:X90" si="54">CORREL(T72:T83,T73:T84)</f>
        <v>0.43854177583893594</v>
      </c>
      <c r="U90" s="2">
        <f t="shared" si="54"/>
        <v>0.16283201074932571</v>
      </c>
      <c r="V90" s="2">
        <f t="shared" si="54"/>
        <v>9.4045252950454489E-2</v>
      </c>
      <c r="W90" s="2">
        <f t="shared" si="54"/>
        <v>0.16703336371345251</v>
      </c>
      <c r="X90" s="2">
        <f t="shared" si="54"/>
        <v>7.7950716304091847E-3</v>
      </c>
      <c r="Y90" s="2">
        <f>CORREL(Y74:Y83,Y75:Y84)</f>
        <v>0.33037844035733804</v>
      </c>
      <c r="Z90" s="2">
        <f>CORREL(Z73:Z83,Z74:Z84)</f>
        <v>1.4501687465879193E-3</v>
      </c>
      <c r="AA90" s="2">
        <f>CORREL(AA76:AA83,AA77:AA84)</f>
        <v>0.37659441632678164</v>
      </c>
      <c r="AB90" s="2">
        <f t="shared" ref="AB90" si="55">CORREL(AB72:AB83,AB73:AB84)</f>
        <v>0.25795898231850795</v>
      </c>
      <c r="AC90" s="2">
        <f>CORREL(AC76:AC83,AC77:AC84)</f>
        <v>0.46945697362859651</v>
      </c>
      <c r="AD90" s="2">
        <f t="shared" ref="AD90" si="56">CORREL(AD72:AD83,AD73:AD84)</f>
        <v>0.12368501618193331</v>
      </c>
      <c r="AG90" s="1" t="s">
        <v>18</v>
      </c>
      <c r="AH90" s="8">
        <f>CORREL(AH73:AH83,AH74:AH84)</f>
        <v>-0.15110209986660439</v>
      </c>
      <c r="AI90" s="8">
        <f t="shared" ref="AI90:AM90" si="57">CORREL(AI73:AI83,AI74:AI84)</f>
        <v>-0.23057911221116542</v>
      </c>
      <c r="AJ90" s="8">
        <f t="shared" si="57"/>
        <v>-0.10612164139646101</v>
      </c>
      <c r="AK90" s="8">
        <f t="shared" si="57"/>
        <v>-0.15599599786093993</v>
      </c>
      <c r="AL90" s="8">
        <f t="shared" si="57"/>
        <v>-0.16584219485511206</v>
      </c>
      <c r="AM90" s="8">
        <f t="shared" si="57"/>
        <v>-0.31403077113129557</v>
      </c>
      <c r="AN90" s="8">
        <f>CORREL(AN74:AN83,AN75:AN84)</f>
        <v>7.1194783119393756E-2</v>
      </c>
      <c r="AO90" s="8">
        <f>CORREL(AO74:AO83,AO75:AO84)</f>
        <v>-0.4333860212257436</v>
      </c>
      <c r="AP90" s="8">
        <f>CORREL(AP77:AP83,AP78:AP84)</f>
        <v>-4.4367069320958692E-2</v>
      </c>
      <c r="AQ90" s="8">
        <f t="shared" ref="AQ90" si="58">CORREL(AQ73:AQ83,AQ74:AQ84)</f>
        <v>-0.12455987939502279</v>
      </c>
      <c r="AR90" s="8">
        <f>CORREL(AR77:AR83,AR78:AR84)</f>
        <v>0.15649308285396374</v>
      </c>
      <c r="AS90" s="8">
        <f t="shared" ref="AS90" si="59">CORREL(AS73:AS83,AS74:AS84)</f>
        <v>-0.2725077390977772</v>
      </c>
    </row>
    <row r="91" spans="3:45" x14ac:dyDescent="0.2">
      <c r="C91" s="1" t="s">
        <v>19</v>
      </c>
      <c r="D91" s="2">
        <f>CORREL(D72:D82,D74:D84)</f>
        <v>0.22534852637351344</v>
      </c>
      <c r="E91" s="2">
        <f t="shared" ref="E91:I91" si="60">CORREL(E72:E82,E74:E84)</f>
        <v>0.38611354011458088</v>
      </c>
      <c r="F91" s="2">
        <f t="shared" si="60"/>
        <v>-0.42684903099563193</v>
      </c>
      <c r="G91" s="2">
        <f t="shared" si="60"/>
        <v>-0.37838498244751939</v>
      </c>
      <c r="H91" s="2">
        <f t="shared" si="60"/>
        <v>-0.28231702187606361</v>
      </c>
      <c r="I91" s="2">
        <f t="shared" si="60"/>
        <v>-0.25313647124584132</v>
      </c>
      <c r="J91" s="2">
        <f>CORREL(J74:J82,J76:J84)</f>
        <v>-0.34443931202837635</v>
      </c>
      <c r="K91" s="2">
        <f>CORREL(K73:K82,K75:K84)</f>
        <v>-6.6165779200783852E-3</v>
      </c>
      <c r="L91" s="2">
        <f>CORREL(L76:L82,L78:L84)</f>
        <v>-0.21594033169933438</v>
      </c>
      <c r="M91" s="2">
        <f t="shared" ref="M91" si="61">CORREL(M72:M82,M74:M84)</f>
        <v>-0.16427519622084072</v>
      </c>
      <c r="N91" s="2">
        <f>CORREL(N76:N82,N78:N84)</f>
        <v>-0.20084771668216059</v>
      </c>
      <c r="O91" s="2">
        <f t="shared" ref="O91" si="62">CORREL(O72:O82,O74:O84)</f>
        <v>-0.12537887530992012</v>
      </c>
      <c r="R91" s="1" t="s">
        <v>19</v>
      </c>
      <c r="S91" s="2">
        <f>CORREL(S72:S82,S74:S84)</f>
        <v>0.22338675382345385</v>
      </c>
      <c r="T91" s="2">
        <f t="shared" ref="T91:X91" si="63">CORREL(T72:T82,T74:T84)</f>
        <v>0.38788286138794897</v>
      </c>
      <c r="U91" s="2">
        <f t="shared" si="63"/>
        <v>-0.42758281815486104</v>
      </c>
      <c r="V91" s="2">
        <f t="shared" si="63"/>
        <v>-0.38345304386530449</v>
      </c>
      <c r="W91" s="2">
        <f t="shared" si="63"/>
        <v>-0.2859441077980413</v>
      </c>
      <c r="X91" s="2">
        <f t="shared" si="63"/>
        <v>-0.25547858692440834</v>
      </c>
      <c r="Y91" s="2">
        <f>CORREL(Y74:Y82,Y76:Y84)</f>
        <v>-0.34530634900413643</v>
      </c>
      <c r="Z91" s="2">
        <f>CORREL(Z73:Z82,Z75:Z84)</f>
        <v>-7.7640461260417848E-3</v>
      </c>
      <c r="AA91" s="2">
        <f>CORREL(AA76:AA82,AA78:AA84)</f>
        <v>-0.21403970148003224</v>
      </c>
      <c r="AB91" s="2">
        <f t="shared" ref="AB91" si="64">CORREL(AB72:AB82,AB74:AB84)</f>
        <v>-0.170621263851437</v>
      </c>
      <c r="AC91" s="2">
        <f>CORREL(AC76:AC82,AC78:AC84)</f>
        <v>-0.20147440816752887</v>
      </c>
      <c r="AD91" s="2">
        <f t="shared" ref="AD91" si="65">CORREL(AD72:AD82,AD74:AD84)</f>
        <v>-0.1274229199362085</v>
      </c>
      <c r="AG91" s="1" t="s">
        <v>19</v>
      </c>
      <c r="AH91" s="8">
        <f>CORREL(AH73:AH82,AH75:AH84)</f>
        <v>3.7433735182387094E-2</v>
      </c>
      <c r="AI91" s="8">
        <f t="shared" ref="AI91:AM91" si="66">CORREL(AI73:AI82,AI75:AI84)</f>
        <v>0.36427333394057509</v>
      </c>
      <c r="AJ91" s="8">
        <f t="shared" si="66"/>
        <v>-0.42518803552134599</v>
      </c>
      <c r="AK91" s="8">
        <f t="shared" si="66"/>
        <v>-0.23500386520699149</v>
      </c>
      <c r="AL91" s="8">
        <f t="shared" si="66"/>
        <v>-0.26075460139998602</v>
      </c>
      <c r="AM91" s="8">
        <f t="shared" si="66"/>
        <v>-0.16887757197082209</v>
      </c>
      <c r="AN91" s="8">
        <f>CORREL(AN74:AN82,AN76:AN84)</f>
        <v>-0.53169732776501055</v>
      </c>
      <c r="AO91" s="8">
        <f>CORREL(AO74:AO82,AO76:AO84)</f>
        <v>0.13410085224389268</v>
      </c>
      <c r="AP91" s="8">
        <f>CORREL(AP77:AP82,AP79:AP84)</f>
        <v>-0.33924963554852683</v>
      </c>
      <c r="AQ91" s="8">
        <f t="shared" ref="AQ91" si="67">CORREL(AQ73:AQ82,AQ75:AQ84)</f>
        <v>-0.10206805289894975</v>
      </c>
      <c r="AR91" s="8">
        <f>CORREL(AR77:AR82,AR79:AR84)</f>
        <v>-0.84371153352365635</v>
      </c>
      <c r="AS91" s="8">
        <f t="shared" ref="AS91" si="68">CORREL(AS73:AS82,AS75:AS84)</f>
        <v>-4.8890673684648722E-2</v>
      </c>
    </row>
    <row r="92" spans="3:45" ht="16" thickBot="1" x14ac:dyDescent="0.25"/>
    <row r="93" spans="3:45" ht="16" x14ac:dyDescent="0.2">
      <c r="C93" s="3"/>
      <c r="D93" s="3" t="s">
        <v>25</v>
      </c>
      <c r="E93" s="3" t="s">
        <v>26</v>
      </c>
      <c r="F93" s="3" t="s">
        <v>27</v>
      </c>
      <c r="G93" s="3" t="s">
        <v>28</v>
      </c>
      <c r="H93" s="3" t="s">
        <v>29</v>
      </c>
      <c r="I93" s="3" t="s">
        <v>30</v>
      </c>
      <c r="J93" s="3" t="s">
        <v>31</v>
      </c>
      <c r="K93" s="3" t="s">
        <v>32</v>
      </c>
      <c r="L93" s="3" t="s">
        <v>33</v>
      </c>
      <c r="M93" s="3" t="s">
        <v>34</v>
      </c>
      <c r="N93" s="3" t="s">
        <v>35</v>
      </c>
      <c r="O93" s="3" t="s">
        <v>6</v>
      </c>
      <c r="R93" s="3"/>
      <c r="S93" s="3" t="s">
        <v>25</v>
      </c>
      <c r="T93" s="3" t="s">
        <v>26</v>
      </c>
      <c r="U93" s="3" t="s">
        <v>27</v>
      </c>
      <c r="V93" s="3" t="s">
        <v>28</v>
      </c>
      <c r="W93" s="3" t="s">
        <v>29</v>
      </c>
      <c r="X93" s="3" t="s">
        <v>30</v>
      </c>
      <c r="Y93" s="3" t="s">
        <v>31</v>
      </c>
      <c r="Z93" s="3" t="s">
        <v>32</v>
      </c>
      <c r="AA93" s="3" t="s">
        <v>33</v>
      </c>
      <c r="AB93" s="3" t="s">
        <v>34</v>
      </c>
      <c r="AC93" s="3" t="s">
        <v>35</v>
      </c>
      <c r="AD93" s="3" t="s">
        <v>6</v>
      </c>
      <c r="AG93" s="3"/>
      <c r="AH93" s="3" t="s">
        <v>25</v>
      </c>
      <c r="AI93" s="3" t="s">
        <v>26</v>
      </c>
      <c r="AJ93" s="3" t="s">
        <v>27</v>
      </c>
      <c r="AK93" s="3" t="s">
        <v>28</v>
      </c>
      <c r="AL93" s="3" t="s">
        <v>29</v>
      </c>
      <c r="AM93" s="3" t="s">
        <v>30</v>
      </c>
      <c r="AN93" s="3" t="s">
        <v>31</v>
      </c>
      <c r="AO93" s="3" t="s">
        <v>32</v>
      </c>
      <c r="AP93" s="3" t="s">
        <v>33</v>
      </c>
      <c r="AQ93" s="3" t="s">
        <v>34</v>
      </c>
      <c r="AR93" s="3" t="s">
        <v>35</v>
      </c>
      <c r="AS93" s="3" t="s">
        <v>6</v>
      </c>
    </row>
    <row r="94" spans="3:45" ht="16" x14ac:dyDescent="0.2">
      <c r="C94" s="4" t="s">
        <v>25</v>
      </c>
      <c r="D94" s="5">
        <v>1</v>
      </c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R94" s="4" t="s">
        <v>25</v>
      </c>
      <c r="S94" s="5">
        <v>1</v>
      </c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G94" s="4" t="s">
        <v>25</v>
      </c>
      <c r="AH94" s="5">
        <v>1</v>
      </c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</row>
    <row r="95" spans="3:45" ht="16" x14ac:dyDescent="0.2">
      <c r="C95" s="4" t="s">
        <v>26</v>
      </c>
      <c r="D95" s="5">
        <v>0.6911022889613242</v>
      </c>
      <c r="E95" s="5">
        <v>1</v>
      </c>
      <c r="F95" s="5"/>
      <c r="G95" s="5"/>
      <c r="H95" s="5"/>
      <c r="I95" s="5"/>
      <c r="J95" s="5"/>
      <c r="K95" s="5"/>
      <c r="L95" s="5"/>
      <c r="M95" s="9"/>
      <c r="N95" s="9"/>
      <c r="O95" s="9"/>
      <c r="R95" s="4" t="s">
        <v>26</v>
      </c>
      <c r="S95" s="5">
        <v>0.68925893481886513</v>
      </c>
      <c r="T95" s="5">
        <v>1</v>
      </c>
      <c r="U95" s="5"/>
      <c r="V95" s="5"/>
      <c r="W95" s="5"/>
      <c r="X95" s="5"/>
      <c r="Y95" s="5"/>
      <c r="Z95" s="5"/>
      <c r="AA95" s="5"/>
      <c r="AB95" s="9"/>
      <c r="AC95" s="9"/>
      <c r="AD95" s="9"/>
      <c r="AG95" s="4" t="s">
        <v>26</v>
      </c>
      <c r="AH95" s="5">
        <v>0.51837977446016259</v>
      </c>
      <c r="AI95" s="5">
        <v>1</v>
      </c>
      <c r="AJ95" s="5"/>
      <c r="AK95" s="5"/>
      <c r="AL95" s="5"/>
      <c r="AM95" s="5"/>
      <c r="AN95" s="5"/>
      <c r="AO95" s="5"/>
      <c r="AP95" s="5"/>
      <c r="AQ95" s="9"/>
      <c r="AR95" s="9"/>
      <c r="AS95" s="9"/>
    </row>
    <row r="96" spans="3:45" ht="16" x14ac:dyDescent="0.2">
      <c r="C96" s="4" t="s">
        <v>27</v>
      </c>
      <c r="D96" s="5">
        <v>0.80876079314913341</v>
      </c>
      <c r="E96" s="5">
        <v>0.38064689255040085</v>
      </c>
      <c r="F96" s="5">
        <v>1</v>
      </c>
      <c r="G96" s="5"/>
      <c r="H96" s="5"/>
      <c r="I96" s="5"/>
      <c r="J96" s="5"/>
      <c r="K96" s="5"/>
      <c r="L96" s="5"/>
      <c r="M96" s="9"/>
      <c r="N96" s="9"/>
      <c r="O96" s="9"/>
      <c r="R96" s="4" t="s">
        <v>27</v>
      </c>
      <c r="S96" s="5">
        <v>0.80815187193161431</v>
      </c>
      <c r="T96" s="5">
        <v>0.37741364541509331</v>
      </c>
      <c r="U96" s="5">
        <v>1</v>
      </c>
      <c r="V96" s="5"/>
      <c r="W96" s="5"/>
      <c r="X96" s="5"/>
      <c r="Y96" s="5"/>
      <c r="Z96" s="5"/>
      <c r="AA96" s="5"/>
      <c r="AB96" s="9"/>
      <c r="AC96" s="9"/>
      <c r="AD96" s="9"/>
      <c r="AG96" s="4" t="s">
        <v>27</v>
      </c>
      <c r="AH96" s="5">
        <v>0.88288198021404918</v>
      </c>
      <c r="AI96" s="5">
        <v>0.33506082117799635</v>
      </c>
      <c r="AJ96" s="5">
        <v>1</v>
      </c>
      <c r="AK96" s="5"/>
      <c r="AL96" s="5"/>
      <c r="AM96" s="5"/>
      <c r="AN96" s="5"/>
      <c r="AO96" s="5"/>
      <c r="AP96" s="5"/>
      <c r="AQ96" s="9"/>
      <c r="AR96" s="9"/>
      <c r="AS96" s="9"/>
    </row>
    <row r="97" spans="3:45" ht="16" x14ac:dyDescent="0.2">
      <c r="C97" s="4" t="s">
        <v>28</v>
      </c>
      <c r="D97" s="5">
        <v>0.69621442348657181</v>
      </c>
      <c r="E97" s="5">
        <v>0.35131743910284119</v>
      </c>
      <c r="F97" s="5">
        <v>0.84669917784883142</v>
      </c>
      <c r="G97" s="5">
        <v>1</v>
      </c>
      <c r="H97" s="5"/>
      <c r="I97" s="5"/>
      <c r="J97" s="5"/>
      <c r="K97" s="5"/>
      <c r="L97" s="5"/>
      <c r="M97" s="9"/>
      <c r="N97" s="9"/>
      <c r="O97" s="9"/>
      <c r="R97" s="4" t="s">
        <v>28</v>
      </c>
      <c r="S97" s="5">
        <v>0.69205323278503039</v>
      </c>
      <c r="T97" s="5">
        <v>0.34334091020058882</v>
      </c>
      <c r="U97" s="5">
        <v>0.8451040686264899</v>
      </c>
      <c r="V97" s="5">
        <v>1</v>
      </c>
      <c r="W97" s="5"/>
      <c r="X97" s="5"/>
      <c r="Y97" s="5"/>
      <c r="Z97" s="5"/>
      <c r="AA97" s="5"/>
      <c r="AB97" s="9"/>
      <c r="AC97" s="9"/>
      <c r="AD97" s="9"/>
      <c r="AG97" s="4" t="s">
        <v>28</v>
      </c>
      <c r="AH97" s="5">
        <v>0.81857059195024617</v>
      </c>
      <c r="AI97" s="5">
        <v>0.28124528045474501</v>
      </c>
      <c r="AJ97" s="5">
        <v>0.90368560710401491</v>
      </c>
      <c r="AK97" s="5">
        <v>1</v>
      </c>
      <c r="AL97" s="5"/>
      <c r="AM97" s="5"/>
      <c r="AN97" s="5"/>
      <c r="AO97" s="5"/>
      <c r="AP97" s="5"/>
      <c r="AQ97" s="9"/>
      <c r="AR97" s="9"/>
      <c r="AS97" s="9"/>
    </row>
    <row r="98" spans="3:45" ht="16" x14ac:dyDescent="0.2">
      <c r="C98" s="4" t="s">
        <v>29</v>
      </c>
      <c r="D98" s="5">
        <v>0.77563044934632652</v>
      </c>
      <c r="E98" s="5">
        <v>0.16449579391114014</v>
      </c>
      <c r="F98" s="5">
        <v>0.87641194926751298</v>
      </c>
      <c r="G98" s="5">
        <v>0.73540303193947765</v>
      </c>
      <c r="H98" s="5">
        <v>1</v>
      </c>
      <c r="I98" s="5"/>
      <c r="J98" s="5"/>
      <c r="K98" s="5"/>
      <c r="L98" s="5"/>
      <c r="M98" s="9"/>
      <c r="N98" s="9"/>
      <c r="O98" s="9"/>
      <c r="R98" s="4" t="s">
        <v>29</v>
      </c>
      <c r="S98" s="5">
        <v>0.76871749087954611</v>
      </c>
      <c r="T98" s="5">
        <v>0.15156852014483613</v>
      </c>
      <c r="U98" s="5">
        <v>0.874687187721093</v>
      </c>
      <c r="V98" s="5">
        <v>0.73196429181509537</v>
      </c>
      <c r="W98" s="5">
        <v>1</v>
      </c>
      <c r="X98" s="5"/>
      <c r="Y98" s="5"/>
      <c r="Z98" s="5"/>
      <c r="AA98" s="5"/>
      <c r="AB98" s="9"/>
      <c r="AC98" s="9"/>
      <c r="AD98" s="9"/>
      <c r="AG98" s="4" t="s">
        <v>29</v>
      </c>
      <c r="AH98" s="5">
        <v>0.84979337522732123</v>
      </c>
      <c r="AI98" s="5">
        <v>9.8976387244410435E-2</v>
      </c>
      <c r="AJ98" s="5">
        <v>0.90090839216335961</v>
      </c>
      <c r="AK98" s="5">
        <v>0.8196417359236674</v>
      </c>
      <c r="AL98" s="5">
        <v>1</v>
      </c>
      <c r="AM98" s="5"/>
      <c r="AN98" s="5"/>
      <c r="AO98" s="5"/>
      <c r="AP98" s="5"/>
      <c r="AQ98" s="9"/>
      <c r="AR98" s="9"/>
      <c r="AS98" s="9"/>
    </row>
    <row r="99" spans="3:45" ht="16" x14ac:dyDescent="0.2">
      <c r="C99" s="4" t="s">
        <v>30</v>
      </c>
      <c r="D99" s="5">
        <v>0.81752142113399828</v>
      </c>
      <c r="E99" s="5">
        <v>0.57226273882204959</v>
      </c>
      <c r="F99" s="5">
        <v>0.93568047646748953</v>
      </c>
      <c r="G99" s="5">
        <v>0.7947686460812452</v>
      </c>
      <c r="H99" s="5">
        <v>0.77516771829679421</v>
      </c>
      <c r="I99" s="5">
        <v>1</v>
      </c>
      <c r="J99" s="5"/>
      <c r="K99" s="5"/>
      <c r="L99" s="5"/>
      <c r="M99" s="9"/>
      <c r="N99" s="9"/>
      <c r="O99" s="9"/>
      <c r="R99" s="4" t="s">
        <v>30</v>
      </c>
      <c r="S99" s="5">
        <v>0.81641825217849862</v>
      </c>
      <c r="T99" s="5">
        <v>0.56897079356639557</v>
      </c>
      <c r="U99" s="5">
        <v>0.93585808947119165</v>
      </c>
      <c r="V99" s="5">
        <v>0.79071779037651801</v>
      </c>
      <c r="W99" s="5">
        <v>0.77196362633258275</v>
      </c>
      <c r="X99" s="5">
        <v>1</v>
      </c>
      <c r="Y99" s="5"/>
      <c r="Z99" s="5"/>
      <c r="AA99" s="5"/>
      <c r="AB99" s="9"/>
      <c r="AC99" s="9"/>
      <c r="AD99" s="9"/>
      <c r="AG99" s="4" t="s">
        <v>30</v>
      </c>
      <c r="AH99" s="5">
        <v>0.87255917723175924</v>
      </c>
      <c r="AI99" s="5">
        <v>0.5043098617782531</v>
      </c>
      <c r="AJ99" s="5">
        <v>0.94573951229355757</v>
      </c>
      <c r="AK99" s="5">
        <v>0.82689568186603568</v>
      </c>
      <c r="AL99" s="5">
        <v>0.83195026932315597</v>
      </c>
      <c r="AM99" s="5">
        <v>1</v>
      </c>
      <c r="AN99" s="5"/>
      <c r="AO99" s="5"/>
      <c r="AP99" s="5"/>
      <c r="AQ99" s="9"/>
      <c r="AR99" s="9"/>
      <c r="AS99" s="9"/>
    </row>
    <row r="100" spans="3:45" ht="16" x14ac:dyDescent="0.2">
      <c r="C100" s="4" t="s">
        <v>31</v>
      </c>
      <c r="D100" s="5">
        <v>0.7622275249775543</v>
      </c>
      <c r="E100" s="5">
        <v>0.61944587686135166</v>
      </c>
      <c r="F100" s="5">
        <v>0.77869040161935288</v>
      </c>
      <c r="G100" s="5">
        <v>0.74623615245341657</v>
      </c>
      <c r="H100" s="5">
        <v>0.64662954519450222</v>
      </c>
      <c r="I100" s="5">
        <v>0.81291004485952545</v>
      </c>
      <c r="J100" s="5">
        <v>1</v>
      </c>
      <c r="K100" s="5"/>
      <c r="L100" s="5"/>
      <c r="M100" s="9"/>
      <c r="N100" s="9"/>
      <c r="O100" s="9"/>
      <c r="R100" s="4" t="s">
        <v>31</v>
      </c>
      <c r="S100" s="5">
        <v>0.76196831913541208</v>
      </c>
      <c r="T100" s="5">
        <v>0.61652617780266117</v>
      </c>
      <c r="U100" s="5">
        <v>0.77864010821690155</v>
      </c>
      <c r="V100" s="5">
        <v>0.74528610919661031</v>
      </c>
      <c r="W100" s="5">
        <v>0.64297646650666906</v>
      </c>
      <c r="X100" s="5">
        <v>0.81214847414113867</v>
      </c>
      <c r="Y100" s="5">
        <v>1</v>
      </c>
      <c r="Z100" s="5"/>
      <c r="AA100" s="5"/>
      <c r="AB100" s="9"/>
      <c r="AC100" s="9"/>
      <c r="AD100" s="9"/>
      <c r="AG100" s="4" t="s">
        <v>31</v>
      </c>
      <c r="AH100" s="5">
        <v>0.6503806738546356</v>
      </c>
      <c r="AI100" s="5">
        <v>0.52955029702882128</v>
      </c>
      <c r="AJ100" s="5">
        <v>0.68601463358747816</v>
      </c>
      <c r="AK100" s="5">
        <v>0.61052437111932356</v>
      </c>
      <c r="AL100" s="5">
        <v>0.53186767047512395</v>
      </c>
      <c r="AM100" s="5">
        <v>0.72799255318823597</v>
      </c>
      <c r="AN100" s="5">
        <v>1</v>
      </c>
      <c r="AO100" s="5"/>
      <c r="AP100" s="5"/>
      <c r="AQ100" s="9"/>
      <c r="AR100" s="9"/>
      <c r="AS100" s="9"/>
    </row>
    <row r="101" spans="3:45" ht="16" x14ac:dyDescent="0.2">
      <c r="C101" s="4" t="s">
        <v>32</v>
      </c>
      <c r="D101" s="5">
        <v>0.8243618013007411</v>
      </c>
      <c r="E101" s="5">
        <v>0.49973151369555541</v>
      </c>
      <c r="F101" s="5">
        <v>0.86793618523341021</v>
      </c>
      <c r="G101" s="5">
        <v>0.89796526609778771</v>
      </c>
      <c r="H101" s="5">
        <v>0.720628043380105</v>
      </c>
      <c r="I101" s="5">
        <v>0.86877266042428458</v>
      </c>
      <c r="J101" s="5">
        <v>0.76235051857225589</v>
      </c>
      <c r="K101" s="5">
        <v>1</v>
      </c>
      <c r="L101" s="5"/>
      <c r="M101" s="9"/>
      <c r="N101" s="9"/>
      <c r="O101" s="9"/>
      <c r="R101" s="4" t="s">
        <v>32</v>
      </c>
      <c r="S101" s="5">
        <v>0.82235716792012026</v>
      </c>
      <c r="T101" s="5">
        <v>0.49297050264996672</v>
      </c>
      <c r="U101" s="5">
        <v>0.86701971774390763</v>
      </c>
      <c r="V101" s="5">
        <v>0.89716861365530309</v>
      </c>
      <c r="W101" s="5">
        <v>0.71596062016495543</v>
      </c>
      <c r="X101" s="5">
        <v>0.86538448955641745</v>
      </c>
      <c r="Y101" s="5">
        <v>0.76216521459805397</v>
      </c>
      <c r="Z101" s="5">
        <v>1</v>
      </c>
      <c r="AA101" s="5"/>
      <c r="AB101" s="9"/>
      <c r="AC101" s="9"/>
      <c r="AD101" s="9"/>
      <c r="AG101" s="4" t="s">
        <v>32</v>
      </c>
      <c r="AH101" s="5">
        <v>0.90733142327644312</v>
      </c>
      <c r="AI101" s="5">
        <v>0.35302397335567959</v>
      </c>
      <c r="AJ101" s="5">
        <v>0.85261219717079684</v>
      </c>
      <c r="AK101" s="5">
        <v>0.89917684198798709</v>
      </c>
      <c r="AL101" s="5">
        <v>0.84030967427029113</v>
      </c>
      <c r="AM101" s="5">
        <v>0.88369414860226081</v>
      </c>
      <c r="AN101" s="5">
        <v>0.61845596808697778</v>
      </c>
      <c r="AO101" s="5">
        <v>1</v>
      </c>
      <c r="AP101" s="5"/>
      <c r="AQ101" s="9"/>
      <c r="AR101" s="9"/>
      <c r="AS101" s="9"/>
    </row>
    <row r="102" spans="3:45" ht="16" x14ac:dyDescent="0.2">
      <c r="C102" s="4" t="s">
        <v>33</v>
      </c>
      <c r="D102" s="5">
        <v>0.86553887302996613</v>
      </c>
      <c r="E102" s="5">
        <v>0.84107168592819193</v>
      </c>
      <c r="F102" s="5">
        <v>0.87815864096733698</v>
      </c>
      <c r="G102" s="5">
        <v>0.93014717982425377</v>
      </c>
      <c r="H102" s="5">
        <v>0.7236007350702337</v>
      </c>
      <c r="I102" s="5">
        <v>0.92039451033165232</v>
      </c>
      <c r="J102" s="5">
        <v>0.89447020154006263</v>
      </c>
      <c r="K102" s="5">
        <v>0.92334024960692807</v>
      </c>
      <c r="L102" s="5">
        <v>1</v>
      </c>
      <c r="M102" s="9"/>
      <c r="N102" s="9"/>
      <c r="O102" s="9"/>
      <c r="R102" s="4" t="s">
        <v>33</v>
      </c>
      <c r="S102" s="5">
        <v>0.8660113516177268</v>
      </c>
      <c r="T102" s="5">
        <v>0.84357924486240954</v>
      </c>
      <c r="U102" s="5">
        <v>0.87651690100856727</v>
      </c>
      <c r="V102" s="5">
        <v>0.92957783679153494</v>
      </c>
      <c r="W102" s="5">
        <v>0.71900366297320406</v>
      </c>
      <c r="X102" s="5">
        <v>0.91881919851804283</v>
      </c>
      <c r="Y102" s="5">
        <v>0.89429801244450113</v>
      </c>
      <c r="Z102" s="5">
        <v>0.92262202405682781</v>
      </c>
      <c r="AA102" s="5">
        <v>1</v>
      </c>
      <c r="AB102" s="9"/>
      <c r="AC102" s="9"/>
      <c r="AD102" s="9"/>
      <c r="AG102" s="4" t="s">
        <v>33</v>
      </c>
      <c r="AH102" s="5">
        <v>0.88236850529981825</v>
      </c>
      <c r="AI102" s="5">
        <v>0.76384754375274588</v>
      </c>
      <c r="AJ102" s="5">
        <v>0.86566014987198447</v>
      </c>
      <c r="AK102" s="5">
        <v>0.90629560639499784</v>
      </c>
      <c r="AL102" s="5">
        <v>0.7696128209448504</v>
      </c>
      <c r="AM102" s="5">
        <v>0.91396282590320144</v>
      </c>
      <c r="AN102" s="5">
        <v>0.84557038532546569</v>
      </c>
      <c r="AO102" s="5">
        <v>0.87733911307716961</v>
      </c>
      <c r="AP102" s="5">
        <v>1</v>
      </c>
      <c r="AQ102" s="9"/>
      <c r="AR102" s="9"/>
      <c r="AS102" s="9"/>
    </row>
    <row r="103" spans="3:45" ht="16" x14ac:dyDescent="0.2">
      <c r="C103" s="4" t="s">
        <v>34</v>
      </c>
      <c r="D103" s="5">
        <v>0.84200736995678493</v>
      </c>
      <c r="E103" s="5">
        <v>0.71032062168341659</v>
      </c>
      <c r="F103" s="5">
        <v>0.80703308114277128</v>
      </c>
      <c r="G103" s="5">
        <v>0.7669917061956798</v>
      </c>
      <c r="H103" s="5">
        <v>0.69400252660110073</v>
      </c>
      <c r="I103" s="5">
        <v>0.86769502359045181</v>
      </c>
      <c r="J103" s="5">
        <v>0.89586124267111711</v>
      </c>
      <c r="K103" s="5">
        <v>0.84767194124269885</v>
      </c>
      <c r="L103" s="5">
        <v>0.96295937672593002</v>
      </c>
      <c r="M103" s="9">
        <v>1</v>
      </c>
      <c r="N103" s="9"/>
      <c r="O103" s="9"/>
      <c r="R103" s="4" t="s">
        <v>34</v>
      </c>
      <c r="S103" s="5">
        <v>0.8396094275855196</v>
      </c>
      <c r="T103" s="5">
        <v>0.7012696159692402</v>
      </c>
      <c r="U103" s="5">
        <v>0.80691060440244089</v>
      </c>
      <c r="V103" s="5">
        <v>0.76626050296667436</v>
      </c>
      <c r="W103" s="5">
        <v>0.69165643114639619</v>
      </c>
      <c r="X103" s="5">
        <v>0.86520560964621229</v>
      </c>
      <c r="Y103" s="5">
        <v>0.89584652792063468</v>
      </c>
      <c r="Z103" s="5">
        <v>0.84508581159794494</v>
      </c>
      <c r="AA103" s="5">
        <v>0.96283144410653976</v>
      </c>
      <c r="AB103" s="9">
        <v>1</v>
      </c>
      <c r="AC103" s="9"/>
      <c r="AD103" s="9"/>
      <c r="AG103" s="4" t="s">
        <v>34</v>
      </c>
      <c r="AH103" s="5">
        <v>0.83493200562501479</v>
      </c>
      <c r="AI103" s="5">
        <v>0.66797277941811084</v>
      </c>
      <c r="AJ103" s="5">
        <v>0.76136528075262722</v>
      </c>
      <c r="AK103" s="5">
        <v>0.77242424650103259</v>
      </c>
      <c r="AL103" s="5">
        <v>0.68250257456453867</v>
      </c>
      <c r="AM103" s="5">
        <v>0.82880065014864723</v>
      </c>
      <c r="AN103" s="5">
        <v>0.78545512401145789</v>
      </c>
      <c r="AO103" s="5">
        <v>0.81592605156895981</v>
      </c>
      <c r="AP103" s="5">
        <v>0.95641109853118544</v>
      </c>
      <c r="AQ103" s="9">
        <v>1</v>
      </c>
      <c r="AR103" s="9"/>
      <c r="AS103" s="9"/>
    </row>
    <row r="104" spans="3:45" ht="16" x14ac:dyDescent="0.2">
      <c r="C104" s="4" t="s">
        <v>35</v>
      </c>
      <c r="D104" s="5">
        <v>0.84735303163058717</v>
      </c>
      <c r="E104" s="5">
        <v>0.82581436105223693</v>
      </c>
      <c r="F104" s="5">
        <v>0.73273863696461594</v>
      </c>
      <c r="G104" s="5">
        <v>0.75986766512087955</v>
      </c>
      <c r="H104" s="5">
        <v>0.70752665509997037</v>
      </c>
      <c r="I104" s="5">
        <v>0.7484247542053728</v>
      </c>
      <c r="J104" s="5">
        <v>0.93978682253338142</v>
      </c>
      <c r="K104" s="5">
        <v>0.71259837147839777</v>
      </c>
      <c r="L104" s="5">
        <v>0.86613767128076868</v>
      </c>
      <c r="M104" s="5">
        <v>0.90667651947313743</v>
      </c>
      <c r="N104" s="5">
        <v>1</v>
      </c>
      <c r="O104" s="9"/>
      <c r="R104" s="4" t="s">
        <v>35</v>
      </c>
      <c r="S104" s="5">
        <v>0.84717856159086846</v>
      </c>
      <c r="T104" s="5">
        <v>0.82548937009806345</v>
      </c>
      <c r="U104" s="5">
        <v>0.73309800163475503</v>
      </c>
      <c r="V104" s="5">
        <v>0.75958727168400719</v>
      </c>
      <c r="W104" s="5">
        <v>0.70444291928694458</v>
      </c>
      <c r="X104" s="5">
        <v>0.74789342599301756</v>
      </c>
      <c r="Y104" s="5">
        <v>0.94029008748431786</v>
      </c>
      <c r="Z104" s="5">
        <v>0.71255773541923628</v>
      </c>
      <c r="AA104" s="5">
        <v>0.86685777860678126</v>
      </c>
      <c r="AB104" s="5">
        <v>0.90690301168693355</v>
      </c>
      <c r="AC104" s="5">
        <v>1</v>
      </c>
      <c r="AD104" s="9"/>
      <c r="AG104" s="4" t="s">
        <v>35</v>
      </c>
      <c r="AH104" s="5">
        <v>0.69758122909197484</v>
      </c>
      <c r="AI104" s="5">
        <v>0.61279791638440295</v>
      </c>
      <c r="AJ104" s="5">
        <v>0.70688018695423571</v>
      </c>
      <c r="AK104" s="5">
        <v>0.70021174519132656</v>
      </c>
      <c r="AL104" s="5">
        <v>0.63996251860318321</v>
      </c>
      <c r="AM104" s="5">
        <v>0.70734879431109654</v>
      </c>
      <c r="AN104" s="5">
        <v>0.91692675695102321</v>
      </c>
      <c r="AO104" s="5">
        <v>0.59116979526778102</v>
      </c>
      <c r="AP104" s="5">
        <v>0.82422205979179386</v>
      </c>
      <c r="AQ104" s="5">
        <v>0.7663329163523549</v>
      </c>
      <c r="AR104" s="5">
        <v>1</v>
      </c>
      <c r="AS104" s="9"/>
    </row>
    <row r="105" spans="3:45" ht="17" thickBot="1" x14ac:dyDescent="0.25">
      <c r="C105" s="6" t="s">
        <v>6</v>
      </c>
      <c r="D105" s="5">
        <v>0.8384639770717538</v>
      </c>
      <c r="E105" s="5">
        <v>0.40134439556442775</v>
      </c>
      <c r="F105" s="5">
        <v>0.8619768624801698</v>
      </c>
      <c r="G105" s="5">
        <v>0.93850081649493799</v>
      </c>
      <c r="H105" s="5">
        <v>0.8594782440267299</v>
      </c>
      <c r="I105" s="5">
        <v>0.8068806632318789</v>
      </c>
      <c r="J105" s="5">
        <v>0.78283539157715032</v>
      </c>
      <c r="K105" s="5">
        <v>0.88319084790320312</v>
      </c>
      <c r="L105" s="5">
        <v>0.86685557892974119</v>
      </c>
      <c r="M105" s="5">
        <v>0.82677510259203668</v>
      </c>
      <c r="N105" s="5">
        <v>0.82409537758819973</v>
      </c>
      <c r="O105" s="5">
        <v>1</v>
      </c>
      <c r="R105" s="6" t="s">
        <v>6</v>
      </c>
      <c r="S105" s="5">
        <v>0.8358380131397728</v>
      </c>
      <c r="T105" s="5">
        <v>0.39475403495790723</v>
      </c>
      <c r="U105" s="5">
        <v>0.86011914788070387</v>
      </c>
      <c r="V105" s="5">
        <v>0.93801421440590271</v>
      </c>
      <c r="W105" s="5">
        <v>0.85518993095125539</v>
      </c>
      <c r="X105" s="5">
        <v>0.80295271396199475</v>
      </c>
      <c r="Y105" s="5">
        <v>0.78292150696267571</v>
      </c>
      <c r="Z105" s="5">
        <v>0.88282618655270872</v>
      </c>
      <c r="AA105" s="5">
        <v>0.86626931564356835</v>
      </c>
      <c r="AB105" s="5">
        <v>0.82612970395228524</v>
      </c>
      <c r="AC105" s="5">
        <v>0.82409239241694487</v>
      </c>
      <c r="AD105" s="5">
        <v>1</v>
      </c>
      <c r="AG105" s="6" t="s">
        <v>6</v>
      </c>
      <c r="AH105" s="5">
        <v>0.92408424603848294</v>
      </c>
      <c r="AI105" s="5">
        <v>0.33590411895651284</v>
      </c>
      <c r="AJ105" s="5">
        <v>0.90357502738085083</v>
      </c>
      <c r="AK105" s="5">
        <v>0.95087056843008899</v>
      </c>
      <c r="AL105" s="5">
        <v>0.88570682682953639</v>
      </c>
      <c r="AM105" s="5">
        <v>0.85149734575318092</v>
      </c>
      <c r="AN105" s="5">
        <v>0.65573483380408026</v>
      </c>
      <c r="AO105" s="5">
        <v>0.93942925513709319</v>
      </c>
      <c r="AP105" s="5">
        <v>0.89005767081717824</v>
      </c>
      <c r="AQ105" s="5">
        <v>0.84150972491418707</v>
      </c>
      <c r="AR105" s="5">
        <v>0.70910909573102543</v>
      </c>
      <c r="AS105" s="5">
        <v>1</v>
      </c>
    </row>
    <row r="107" spans="3:45" x14ac:dyDescent="0.2">
      <c r="R107" s="1" t="s">
        <v>20</v>
      </c>
      <c r="T107" s="1">
        <f>COUNT(S93:AD104)</f>
        <v>66</v>
      </c>
      <c r="AG107" s="1" t="s">
        <v>20</v>
      </c>
      <c r="AI107" s="1">
        <f>COUNT(AH93:AS104)</f>
        <v>66</v>
      </c>
    </row>
    <row r="108" spans="3:45" x14ac:dyDescent="0.2">
      <c r="C108" s="1" t="s">
        <v>20</v>
      </c>
      <c r="E108" s="1">
        <f>COUNT(D94:O105)</f>
        <v>78</v>
      </c>
      <c r="R108" s="1" t="s">
        <v>21</v>
      </c>
      <c r="T108" s="1">
        <f>T107-T109-T110</f>
        <v>4</v>
      </c>
      <c r="AG108" s="1" t="s">
        <v>21</v>
      </c>
      <c r="AI108" s="1">
        <f>AI107-AI109-AI110</f>
        <v>4</v>
      </c>
    </row>
    <row r="109" spans="3:45" x14ac:dyDescent="0.2">
      <c r="C109" s="1" t="s">
        <v>21</v>
      </c>
      <c r="E109" s="1">
        <f>E108-E110-E111</f>
        <v>5</v>
      </c>
      <c r="R109" s="1" t="s">
        <v>22</v>
      </c>
      <c r="T109" s="1">
        <f>COUNTIF(S93:AD104,"&gt;0,5")</f>
        <v>62</v>
      </c>
      <c r="AG109" s="1" t="s">
        <v>22</v>
      </c>
      <c r="AI109" s="1">
        <f>COUNTIF(AH93:AS104,"&gt;0,5")</f>
        <v>62</v>
      </c>
    </row>
    <row r="110" spans="3:45" x14ac:dyDescent="0.2">
      <c r="C110" s="1" t="s">
        <v>22</v>
      </c>
      <c r="E110" s="1">
        <f>COUNTIF(D94:O105,"&gt;0,5")</f>
        <v>73</v>
      </c>
      <c r="R110" s="1" t="s">
        <v>23</v>
      </c>
      <c r="T110" s="1">
        <f>COUNTIF(S93:AD104,"&lt;0")</f>
        <v>0</v>
      </c>
      <c r="AG110" s="1" t="s">
        <v>23</v>
      </c>
      <c r="AI110" s="1">
        <f>COUNTIF(AH93:AS104,"&lt;0")</f>
        <v>0</v>
      </c>
    </row>
    <row r="111" spans="3:45" x14ac:dyDescent="0.2">
      <c r="C111" s="1" t="s">
        <v>23</v>
      </c>
      <c r="E111" s="1">
        <f>COUNTIF(D94:O105,"&lt;0")</f>
        <v>0</v>
      </c>
    </row>
  </sheetData>
  <conditionalFormatting sqref="C38 AR23:AV53 AJ23:AN53 AB23:AF53 T38:X40 P39:P40 P38:S38 L38:O40 I38:K38 L47:P47 T47:X47">
    <cfRule type="containsText" dxfId="572" priority="178" operator="containsText" text="Autokorrelasjon 1-lag">
      <formula>NOT(ISERROR(SEARCH("Autokorrelasjon 1-lag",C23)))</formula>
    </cfRule>
    <cfRule type="cellIs" dxfId="571" priority="179" operator="lessThan">
      <formula>0</formula>
    </cfRule>
    <cfRule type="cellIs" dxfId="570" priority="180" operator="greaterThan">
      <formula>0</formula>
    </cfRule>
  </conditionalFormatting>
  <conditionalFormatting sqref="C90:L90 N90">
    <cfRule type="containsText" dxfId="569" priority="175" operator="containsText" text="Autokorrelasjon 1-lag">
      <formula>NOT(ISERROR(SEARCH("Autokorrelasjon 1-lag",C90)))</formula>
    </cfRule>
    <cfRule type="cellIs" dxfId="568" priority="176" operator="lessThan">
      <formula>0</formula>
    </cfRule>
    <cfRule type="cellIs" dxfId="567" priority="177" operator="greaterThan">
      <formula>0</formula>
    </cfRule>
  </conditionalFormatting>
  <conditionalFormatting sqref="R90">
    <cfRule type="containsText" dxfId="566" priority="172" operator="containsText" text="Autokorrelasjon 1-lag">
      <formula>NOT(ISERROR(SEARCH("Autokorrelasjon 1-lag",R90)))</formula>
    </cfRule>
    <cfRule type="cellIs" dxfId="565" priority="173" operator="lessThan">
      <formula>0</formula>
    </cfRule>
    <cfRule type="cellIs" dxfId="564" priority="174" operator="greaterThan">
      <formula>0</formula>
    </cfRule>
  </conditionalFormatting>
  <conditionalFormatting sqref="BL97">
    <cfRule type="containsText" dxfId="563" priority="169" operator="containsText" text="Autokorrelasjon 1-lag">
      <formula>NOT(ISERROR(SEARCH("Autokorrelasjon 1-lag",BL97)))</formula>
    </cfRule>
    <cfRule type="cellIs" dxfId="562" priority="170" operator="lessThan">
      <formula>0</formula>
    </cfRule>
    <cfRule type="cellIs" dxfId="561" priority="171" operator="greaterThan">
      <formula>0</formula>
    </cfRule>
  </conditionalFormatting>
  <conditionalFormatting sqref="AG90">
    <cfRule type="containsText" dxfId="560" priority="166" operator="containsText" text="Autokorrelasjon 1-lag">
      <formula>NOT(ISERROR(SEARCH("Autokorrelasjon 1-lag",AG90)))</formula>
    </cfRule>
    <cfRule type="cellIs" dxfId="559" priority="167" operator="lessThan">
      <formula>0</formula>
    </cfRule>
    <cfRule type="cellIs" dxfId="558" priority="168" operator="greaterThan">
      <formula>0</formula>
    </cfRule>
  </conditionalFormatting>
  <conditionalFormatting sqref="AH90:AP90">
    <cfRule type="containsText" dxfId="557" priority="163" operator="containsText" text="Autokorrelasjon 1-lag">
      <formula>NOT(ISERROR(SEARCH("Autokorrelasjon 1-lag",AH90)))</formula>
    </cfRule>
    <cfRule type="cellIs" dxfId="556" priority="164" operator="lessThan">
      <formula>0</formula>
    </cfRule>
    <cfRule type="cellIs" dxfId="555" priority="165" operator="greaterThan">
      <formula>0</formula>
    </cfRule>
  </conditionalFormatting>
  <conditionalFormatting sqref="D91:L91 N91">
    <cfRule type="containsText" dxfId="554" priority="160" operator="containsText" text="Autokorrelasjon 1-lag">
      <formula>NOT(ISERROR(SEARCH("Autokorrelasjon 1-lag",D91)))</formula>
    </cfRule>
    <cfRule type="cellIs" dxfId="553" priority="161" operator="lessThan">
      <formula>0</formula>
    </cfRule>
    <cfRule type="cellIs" dxfId="552" priority="162" operator="greaterThan">
      <formula>0</formula>
    </cfRule>
  </conditionalFormatting>
  <conditionalFormatting sqref="AH91:AP91">
    <cfRule type="containsText" dxfId="551" priority="157" operator="containsText" text="Autokorrelasjon 1-lag">
      <formula>NOT(ISERROR(SEARCH("Autokorrelasjon 1-lag",AH91)))</formula>
    </cfRule>
    <cfRule type="cellIs" dxfId="550" priority="158" operator="lessThan">
      <formula>0</formula>
    </cfRule>
    <cfRule type="cellIs" dxfId="549" priority="159" operator="greaterThan">
      <formula>0</formula>
    </cfRule>
  </conditionalFormatting>
  <conditionalFormatting sqref="D38:H40 D47:H47">
    <cfRule type="containsText" dxfId="548" priority="154" operator="containsText" text="Autokorrelasjon 1-lag">
      <formula>NOT(ISERROR(SEARCH("Autokorrelasjon 1-lag",D38)))</formula>
    </cfRule>
    <cfRule type="cellIs" dxfId="547" priority="155" operator="lessThan">
      <formula>0</formula>
    </cfRule>
    <cfRule type="cellIs" dxfId="546" priority="156" operator="greaterThan">
      <formula>0</formula>
    </cfRule>
  </conditionalFormatting>
  <conditionalFormatting sqref="D42:H46">
    <cfRule type="containsBlanks" dxfId="545" priority="149">
      <formula>LEN(TRIM(D42))=0</formula>
    </cfRule>
    <cfRule type="cellIs" dxfId="544" priority="150" operator="lessThan">
      <formula>0</formula>
    </cfRule>
    <cfRule type="cellIs" dxfId="543" priority="151" operator="equal">
      <formula>1</formula>
    </cfRule>
    <cfRule type="cellIs" dxfId="542" priority="152" operator="lessThan">
      <formula>0.5</formula>
    </cfRule>
    <cfRule type="cellIs" dxfId="541" priority="153" operator="greaterThan">
      <formula>0.5</formula>
    </cfRule>
  </conditionalFormatting>
  <conditionalFormatting sqref="L42:P46">
    <cfRule type="containsBlanks" dxfId="540" priority="144">
      <formula>LEN(TRIM(L42))=0</formula>
    </cfRule>
    <cfRule type="cellIs" dxfId="539" priority="145" operator="lessThan">
      <formula>0</formula>
    </cfRule>
    <cfRule type="cellIs" dxfId="538" priority="146" operator="equal">
      <formula>1</formula>
    </cfRule>
    <cfRule type="cellIs" dxfId="537" priority="147" operator="lessThan">
      <formula>0.5</formula>
    </cfRule>
    <cfRule type="cellIs" dxfId="536" priority="148" operator="greaterThan">
      <formula>0.5</formula>
    </cfRule>
  </conditionalFormatting>
  <conditionalFormatting sqref="T42:X46">
    <cfRule type="containsBlanks" dxfId="535" priority="139">
      <formula>LEN(TRIM(T42))=0</formula>
    </cfRule>
    <cfRule type="cellIs" dxfId="534" priority="140" operator="lessThan">
      <formula>0</formula>
    </cfRule>
    <cfRule type="cellIs" dxfId="533" priority="141" operator="equal">
      <formula>1</formula>
    </cfRule>
    <cfRule type="cellIs" dxfId="532" priority="142" operator="lessThan">
      <formula>0.5</formula>
    </cfRule>
    <cfRule type="cellIs" dxfId="531" priority="143" operator="greaterThan">
      <formula>0.5</formula>
    </cfRule>
  </conditionalFormatting>
  <conditionalFormatting sqref="M90">
    <cfRule type="containsText" dxfId="530" priority="136" operator="containsText" text="Autokorrelasjon 1-lag">
      <formula>NOT(ISERROR(SEARCH("Autokorrelasjon 1-lag",M90)))</formula>
    </cfRule>
    <cfRule type="cellIs" dxfId="529" priority="137" operator="lessThan">
      <formula>0</formula>
    </cfRule>
    <cfRule type="cellIs" dxfId="528" priority="138" operator="greaterThan">
      <formula>0</formula>
    </cfRule>
  </conditionalFormatting>
  <conditionalFormatting sqref="M91">
    <cfRule type="containsText" dxfId="527" priority="133" operator="containsText" text="Autokorrelasjon 1-lag">
      <formula>NOT(ISERROR(SEARCH("Autokorrelasjon 1-lag",M91)))</formula>
    </cfRule>
    <cfRule type="cellIs" dxfId="526" priority="134" operator="lessThan">
      <formula>0</formula>
    </cfRule>
    <cfRule type="cellIs" dxfId="525" priority="135" operator="greaterThan">
      <formula>0</formula>
    </cfRule>
  </conditionalFormatting>
  <conditionalFormatting sqref="O90">
    <cfRule type="containsText" dxfId="524" priority="130" operator="containsText" text="Autokorrelasjon 1-lag">
      <formula>NOT(ISERROR(SEARCH("Autokorrelasjon 1-lag",O90)))</formula>
    </cfRule>
    <cfRule type="cellIs" dxfId="523" priority="131" operator="lessThan">
      <formula>0</formula>
    </cfRule>
    <cfRule type="cellIs" dxfId="522" priority="132" operator="greaterThan">
      <formula>0</formula>
    </cfRule>
  </conditionalFormatting>
  <conditionalFormatting sqref="O91">
    <cfRule type="containsText" dxfId="521" priority="127" operator="containsText" text="Autokorrelasjon 1-lag">
      <formula>NOT(ISERROR(SEARCH("Autokorrelasjon 1-lag",O91)))</formula>
    </cfRule>
    <cfRule type="cellIs" dxfId="520" priority="128" operator="lessThan">
      <formula>0</formula>
    </cfRule>
    <cfRule type="cellIs" dxfId="519" priority="129" operator="greaterThan">
      <formula>0</formula>
    </cfRule>
  </conditionalFormatting>
  <conditionalFormatting sqref="S90:AA90 AC90">
    <cfRule type="containsText" dxfId="518" priority="124" operator="containsText" text="Autokorrelasjon 1-lag">
      <formula>NOT(ISERROR(SEARCH("Autokorrelasjon 1-lag",S90)))</formula>
    </cfRule>
    <cfRule type="cellIs" dxfId="517" priority="125" operator="lessThan">
      <formula>0</formula>
    </cfRule>
    <cfRule type="cellIs" dxfId="516" priority="126" operator="greaterThan">
      <formula>0</formula>
    </cfRule>
  </conditionalFormatting>
  <conditionalFormatting sqref="S91:AA91 AC91">
    <cfRule type="containsText" dxfId="515" priority="121" operator="containsText" text="Autokorrelasjon 1-lag">
      <formula>NOT(ISERROR(SEARCH("Autokorrelasjon 1-lag",S91)))</formula>
    </cfRule>
    <cfRule type="cellIs" dxfId="514" priority="122" operator="lessThan">
      <formula>0</formula>
    </cfRule>
    <cfRule type="cellIs" dxfId="513" priority="123" operator="greaterThan">
      <formula>0</formula>
    </cfRule>
  </conditionalFormatting>
  <conditionalFormatting sqref="AB90">
    <cfRule type="containsText" dxfId="512" priority="118" operator="containsText" text="Autokorrelasjon 1-lag">
      <formula>NOT(ISERROR(SEARCH("Autokorrelasjon 1-lag",AB90)))</formula>
    </cfRule>
    <cfRule type="cellIs" dxfId="511" priority="119" operator="lessThan">
      <formula>0</formula>
    </cfRule>
    <cfRule type="cellIs" dxfId="510" priority="120" operator="greaterThan">
      <formula>0</formula>
    </cfRule>
  </conditionalFormatting>
  <conditionalFormatting sqref="AB91">
    <cfRule type="containsText" dxfId="509" priority="115" operator="containsText" text="Autokorrelasjon 1-lag">
      <formula>NOT(ISERROR(SEARCH("Autokorrelasjon 1-lag",AB91)))</formula>
    </cfRule>
    <cfRule type="cellIs" dxfId="508" priority="116" operator="lessThan">
      <formula>0</formula>
    </cfRule>
    <cfRule type="cellIs" dxfId="507" priority="117" operator="greaterThan">
      <formula>0</formula>
    </cfRule>
  </conditionalFormatting>
  <conditionalFormatting sqref="AD90">
    <cfRule type="containsText" dxfId="506" priority="112" operator="containsText" text="Autokorrelasjon 1-lag">
      <formula>NOT(ISERROR(SEARCH("Autokorrelasjon 1-lag",AD90)))</formula>
    </cfRule>
    <cfRule type="cellIs" dxfId="505" priority="113" operator="lessThan">
      <formula>0</formula>
    </cfRule>
    <cfRule type="cellIs" dxfId="504" priority="114" operator="greaterThan">
      <formula>0</formula>
    </cfRule>
  </conditionalFormatting>
  <conditionalFormatting sqref="AD91">
    <cfRule type="containsText" dxfId="503" priority="109" operator="containsText" text="Autokorrelasjon 1-lag">
      <formula>NOT(ISERROR(SEARCH("Autokorrelasjon 1-lag",AD91)))</formula>
    </cfRule>
    <cfRule type="cellIs" dxfId="502" priority="110" operator="lessThan">
      <formula>0</formula>
    </cfRule>
    <cfRule type="cellIs" dxfId="501" priority="111" operator="greaterThan">
      <formula>0</formula>
    </cfRule>
  </conditionalFormatting>
  <conditionalFormatting sqref="AR90">
    <cfRule type="containsText" dxfId="500" priority="106" operator="containsText" text="Autokorrelasjon 1-lag">
      <formula>NOT(ISERROR(SEARCH("Autokorrelasjon 1-lag",AR90)))</formula>
    </cfRule>
    <cfRule type="cellIs" dxfId="499" priority="107" operator="lessThan">
      <formula>0</formula>
    </cfRule>
    <cfRule type="cellIs" dxfId="498" priority="108" operator="greaterThan">
      <formula>0</formula>
    </cfRule>
  </conditionalFormatting>
  <conditionalFormatting sqref="AR91">
    <cfRule type="containsText" dxfId="497" priority="103" operator="containsText" text="Autokorrelasjon 1-lag">
      <formula>NOT(ISERROR(SEARCH("Autokorrelasjon 1-lag",AR91)))</formula>
    </cfRule>
    <cfRule type="cellIs" dxfId="496" priority="104" operator="lessThan">
      <formula>0</formula>
    </cfRule>
    <cfRule type="cellIs" dxfId="495" priority="105" operator="greaterThan">
      <formula>0</formula>
    </cfRule>
  </conditionalFormatting>
  <conditionalFormatting sqref="AQ90">
    <cfRule type="containsText" dxfId="494" priority="100" operator="containsText" text="Autokorrelasjon 1-lag">
      <formula>NOT(ISERROR(SEARCH("Autokorrelasjon 1-lag",AQ90)))</formula>
    </cfRule>
    <cfRule type="cellIs" dxfId="493" priority="101" operator="lessThan">
      <formula>0</formula>
    </cfRule>
    <cfRule type="cellIs" dxfId="492" priority="102" operator="greaterThan">
      <formula>0</formula>
    </cfRule>
  </conditionalFormatting>
  <conditionalFormatting sqref="AQ91">
    <cfRule type="containsText" dxfId="491" priority="97" operator="containsText" text="Autokorrelasjon 1-lag">
      <formula>NOT(ISERROR(SEARCH("Autokorrelasjon 1-lag",AQ91)))</formula>
    </cfRule>
    <cfRule type="cellIs" dxfId="490" priority="98" operator="lessThan">
      <formula>0</formula>
    </cfRule>
    <cfRule type="cellIs" dxfId="489" priority="99" operator="greaterThan">
      <formula>0</formula>
    </cfRule>
  </conditionalFormatting>
  <conditionalFormatting sqref="AS90">
    <cfRule type="containsText" dxfId="488" priority="94" operator="containsText" text="Autokorrelasjon 1-lag">
      <formula>NOT(ISERROR(SEARCH("Autokorrelasjon 1-lag",AS90)))</formula>
    </cfRule>
    <cfRule type="cellIs" dxfId="487" priority="95" operator="lessThan">
      <formula>0</formula>
    </cfRule>
    <cfRule type="cellIs" dxfId="486" priority="96" operator="greaterThan">
      <formula>0</formula>
    </cfRule>
  </conditionalFormatting>
  <conditionalFormatting sqref="AS91">
    <cfRule type="containsText" dxfId="485" priority="91" operator="containsText" text="Autokorrelasjon 1-lag">
      <formula>NOT(ISERROR(SEARCH("Autokorrelasjon 1-lag",AS91)))</formula>
    </cfRule>
    <cfRule type="cellIs" dxfId="484" priority="92" operator="lessThan">
      <formula>0</formula>
    </cfRule>
    <cfRule type="cellIs" dxfId="483" priority="93" operator="greaterThan">
      <formula>0</formula>
    </cfRule>
  </conditionalFormatting>
  <conditionalFormatting sqref="AQ94:AS105">
    <cfRule type="containsBlanks" dxfId="482" priority="1">
      <formula>LEN(TRIM(AQ94))=0</formula>
    </cfRule>
    <cfRule type="cellIs" dxfId="481" priority="2" operator="lessThan">
      <formula>0</formula>
    </cfRule>
    <cfRule type="cellIs" dxfId="480" priority="3" operator="equal">
      <formula>1</formula>
    </cfRule>
    <cfRule type="cellIs" dxfId="479" priority="4" operator="lessThan">
      <formula>0.5</formula>
    </cfRule>
    <cfRule type="cellIs" dxfId="478" priority="5" operator="greaterThan">
      <formula>0.5</formula>
    </cfRule>
  </conditionalFormatting>
  <conditionalFormatting sqref="D95:L103 D104:K104">
    <cfRule type="containsBlanks" dxfId="477" priority="86">
      <formula>LEN(TRIM(D95))=0</formula>
    </cfRule>
    <cfRule type="cellIs" dxfId="476" priority="87" operator="lessThan">
      <formula>0</formula>
    </cfRule>
    <cfRule type="cellIs" dxfId="475" priority="88" operator="equal">
      <formula>1</formula>
    </cfRule>
    <cfRule type="cellIs" dxfId="474" priority="89" operator="lessThan">
      <formula>0.5</formula>
    </cfRule>
    <cfRule type="cellIs" dxfId="473" priority="90" operator="greaterThan">
      <formula>0.5</formula>
    </cfRule>
  </conditionalFormatting>
  <conditionalFormatting sqref="D105:L105">
    <cfRule type="containsBlanks" dxfId="472" priority="81">
      <formula>LEN(TRIM(D105))=0</formula>
    </cfRule>
    <cfRule type="cellIs" dxfId="471" priority="82" operator="lessThan">
      <formula>0</formula>
    </cfRule>
    <cfRule type="cellIs" dxfId="470" priority="83" operator="equal">
      <formula>1</formula>
    </cfRule>
    <cfRule type="cellIs" dxfId="469" priority="84" operator="lessThan">
      <formula>0.5</formula>
    </cfRule>
    <cfRule type="cellIs" dxfId="468" priority="85" operator="greaterThan">
      <formula>0.5</formula>
    </cfRule>
  </conditionalFormatting>
  <conditionalFormatting sqref="M105:O105">
    <cfRule type="containsBlanks" dxfId="467" priority="76">
      <formula>LEN(TRIM(M105))=0</formula>
    </cfRule>
    <cfRule type="cellIs" dxfId="466" priority="77" operator="lessThan">
      <formula>0</formula>
    </cfRule>
    <cfRule type="cellIs" dxfId="465" priority="78" operator="equal">
      <formula>1</formula>
    </cfRule>
    <cfRule type="cellIs" dxfId="464" priority="79" operator="lessThan">
      <formula>0.5</formula>
    </cfRule>
    <cfRule type="cellIs" dxfId="463" priority="80" operator="greaterThan">
      <formula>0.5</formula>
    </cfRule>
  </conditionalFormatting>
  <conditionalFormatting sqref="L104:N104">
    <cfRule type="containsBlanks" dxfId="462" priority="71">
      <formula>LEN(TRIM(L104))=0</formula>
    </cfRule>
    <cfRule type="cellIs" dxfId="461" priority="72" operator="lessThan">
      <formula>0</formula>
    </cfRule>
    <cfRule type="cellIs" dxfId="460" priority="73" operator="equal">
      <formula>1</formula>
    </cfRule>
    <cfRule type="cellIs" dxfId="459" priority="74" operator="lessThan">
      <formula>0.5</formula>
    </cfRule>
    <cfRule type="cellIs" dxfId="458" priority="75" operator="greaterThan">
      <formula>0.5</formula>
    </cfRule>
  </conditionalFormatting>
  <conditionalFormatting sqref="D94:L94">
    <cfRule type="containsBlanks" dxfId="457" priority="66">
      <formula>LEN(TRIM(D94))=0</formula>
    </cfRule>
    <cfRule type="cellIs" dxfId="456" priority="67" operator="lessThan">
      <formula>0</formula>
    </cfRule>
    <cfRule type="cellIs" dxfId="455" priority="68" operator="equal">
      <formula>1</formula>
    </cfRule>
    <cfRule type="cellIs" dxfId="454" priority="69" operator="lessThan">
      <formula>0.5</formula>
    </cfRule>
    <cfRule type="cellIs" dxfId="453" priority="70" operator="greaterThan">
      <formula>0.5</formula>
    </cfRule>
  </conditionalFormatting>
  <conditionalFormatting sqref="M94:O105">
    <cfRule type="containsBlanks" dxfId="452" priority="61">
      <formula>LEN(TRIM(M94))=0</formula>
    </cfRule>
    <cfRule type="cellIs" dxfId="451" priority="62" operator="lessThan">
      <formula>0</formula>
    </cfRule>
    <cfRule type="cellIs" dxfId="450" priority="63" operator="equal">
      <formula>1</formula>
    </cfRule>
    <cfRule type="cellIs" dxfId="449" priority="64" operator="lessThan">
      <formula>0.5</formula>
    </cfRule>
    <cfRule type="cellIs" dxfId="448" priority="65" operator="greaterThan">
      <formula>0.5</formula>
    </cfRule>
  </conditionalFormatting>
  <conditionalFormatting sqref="S95:AA103 S104:Z104">
    <cfRule type="containsBlanks" dxfId="447" priority="56">
      <formula>LEN(TRIM(S95))=0</formula>
    </cfRule>
    <cfRule type="cellIs" dxfId="446" priority="57" operator="lessThan">
      <formula>0</formula>
    </cfRule>
    <cfRule type="cellIs" dxfId="445" priority="58" operator="equal">
      <formula>1</formula>
    </cfRule>
    <cfRule type="cellIs" dxfId="444" priority="59" operator="lessThan">
      <formula>0.5</formula>
    </cfRule>
    <cfRule type="cellIs" dxfId="443" priority="60" operator="greaterThan">
      <formula>0.5</formula>
    </cfRule>
  </conditionalFormatting>
  <conditionalFormatting sqref="S105:AA105">
    <cfRule type="containsBlanks" dxfId="442" priority="51">
      <formula>LEN(TRIM(S105))=0</formula>
    </cfRule>
    <cfRule type="cellIs" dxfId="441" priority="52" operator="lessThan">
      <formula>0</formula>
    </cfRule>
    <cfRule type="cellIs" dxfId="440" priority="53" operator="equal">
      <formula>1</formula>
    </cfRule>
    <cfRule type="cellIs" dxfId="439" priority="54" operator="lessThan">
      <formula>0.5</formula>
    </cfRule>
    <cfRule type="cellIs" dxfId="438" priority="55" operator="greaterThan">
      <formula>0.5</formula>
    </cfRule>
  </conditionalFormatting>
  <conditionalFormatting sqref="AB105:AD105">
    <cfRule type="containsBlanks" dxfId="437" priority="46">
      <formula>LEN(TRIM(AB105))=0</formula>
    </cfRule>
    <cfRule type="cellIs" dxfId="436" priority="47" operator="lessThan">
      <formula>0</formula>
    </cfRule>
    <cfRule type="cellIs" dxfId="435" priority="48" operator="equal">
      <formula>1</formula>
    </cfRule>
    <cfRule type="cellIs" dxfId="434" priority="49" operator="lessThan">
      <formula>0.5</formula>
    </cfRule>
    <cfRule type="cellIs" dxfId="433" priority="50" operator="greaterThan">
      <formula>0.5</formula>
    </cfRule>
  </conditionalFormatting>
  <conditionalFormatting sqref="AA104:AC104">
    <cfRule type="containsBlanks" dxfId="432" priority="41">
      <formula>LEN(TRIM(AA104))=0</formula>
    </cfRule>
    <cfRule type="cellIs" dxfId="431" priority="42" operator="lessThan">
      <formula>0</formula>
    </cfRule>
    <cfRule type="cellIs" dxfId="430" priority="43" operator="equal">
      <formula>1</formula>
    </cfRule>
    <cfRule type="cellIs" dxfId="429" priority="44" operator="lessThan">
      <formula>0.5</formula>
    </cfRule>
    <cfRule type="cellIs" dxfId="428" priority="45" operator="greaterThan">
      <formula>0.5</formula>
    </cfRule>
  </conditionalFormatting>
  <conditionalFormatting sqref="S94:AA94">
    <cfRule type="containsBlanks" dxfId="427" priority="36">
      <formula>LEN(TRIM(S94))=0</formula>
    </cfRule>
    <cfRule type="cellIs" dxfId="426" priority="37" operator="lessThan">
      <formula>0</formula>
    </cfRule>
    <cfRule type="cellIs" dxfId="425" priority="38" operator="equal">
      <formula>1</formula>
    </cfRule>
    <cfRule type="cellIs" dxfId="424" priority="39" operator="lessThan">
      <formula>0.5</formula>
    </cfRule>
    <cfRule type="cellIs" dxfId="423" priority="40" operator="greaterThan">
      <formula>0.5</formula>
    </cfRule>
  </conditionalFormatting>
  <conditionalFormatting sqref="AB94:AD105">
    <cfRule type="containsBlanks" dxfId="422" priority="31">
      <formula>LEN(TRIM(AB94))=0</formula>
    </cfRule>
    <cfRule type="cellIs" dxfId="421" priority="32" operator="lessThan">
      <formula>0</formula>
    </cfRule>
    <cfRule type="cellIs" dxfId="420" priority="33" operator="equal">
      <formula>1</formula>
    </cfRule>
    <cfRule type="cellIs" dxfId="419" priority="34" operator="lessThan">
      <formula>0.5</formula>
    </cfRule>
    <cfRule type="cellIs" dxfId="418" priority="35" operator="greaterThan">
      <formula>0.5</formula>
    </cfRule>
  </conditionalFormatting>
  <conditionalFormatting sqref="AH95:AP103 AH104:AO104">
    <cfRule type="containsBlanks" dxfId="417" priority="26">
      <formula>LEN(TRIM(AH95))=0</formula>
    </cfRule>
    <cfRule type="cellIs" dxfId="416" priority="27" operator="lessThan">
      <formula>0</formula>
    </cfRule>
    <cfRule type="cellIs" dxfId="415" priority="28" operator="equal">
      <formula>1</formula>
    </cfRule>
    <cfRule type="cellIs" dxfId="414" priority="29" operator="lessThan">
      <formula>0.5</formula>
    </cfRule>
    <cfRule type="cellIs" dxfId="413" priority="30" operator="greaterThan">
      <formula>0.5</formula>
    </cfRule>
  </conditionalFormatting>
  <conditionalFormatting sqref="AH105:AP105">
    <cfRule type="containsBlanks" dxfId="412" priority="21">
      <formula>LEN(TRIM(AH105))=0</formula>
    </cfRule>
    <cfRule type="cellIs" dxfId="411" priority="22" operator="lessThan">
      <formula>0</formula>
    </cfRule>
    <cfRule type="cellIs" dxfId="410" priority="23" operator="equal">
      <formula>1</formula>
    </cfRule>
    <cfRule type="cellIs" dxfId="409" priority="24" operator="lessThan">
      <formula>0.5</formula>
    </cfRule>
    <cfRule type="cellIs" dxfId="408" priority="25" operator="greaterThan">
      <formula>0.5</formula>
    </cfRule>
  </conditionalFormatting>
  <conditionalFormatting sqref="AQ105:AS105">
    <cfRule type="containsBlanks" dxfId="407" priority="16">
      <formula>LEN(TRIM(AQ105))=0</formula>
    </cfRule>
    <cfRule type="cellIs" dxfId="406" priority="17" operator="lessThan">
      <formula>0</formula>
    </cfRule>
    <cfRule type="cellIs" dxfId="405" priority="18" operator="equal">
      <formula>1</formula>
    </cfRule>
    <cfRule type="cellIs" dxfId="404" priority="19" operator="lessThan">
      <formula>0.5</formula>
    </cfRule>
    <cfRule type="cellIs" dxfId="403" priority="20" operator="greaterThan">
      <formula>0.5</formula>
    </cfRule>
  </conditionalFormatting>
  <conditionalFormatting sqref="AP104:AR104">
    <cfRule type="containsBlanks" dxfId="402" priority="11">
      <formula>LEN(TRIM(AP104))=0</formula>
    </cfRule>
    <cfRule type="cellIs" dxfId="401" priority="12" operator="lessThan">
      <formula>0</formula>
    </cfRule>
    <cfRule type="cellIs" dxfId="400" priority="13" operator="equal">
      <formula>1</formula>
    </cfRule>
    <cfRule type="cellIs" dxfId="399" priority="14" operator="lessThan">
      <formula>0.5</formula>
    </cfRule>
    <cfRule type="cellIs" dxfId="398" priority="15" operator="greaterThan">
      <formula>0.5</formula>
    </cfRule>
  </conditionalFormatting>
  <conditionalFormatting sqref="AH94:AP94">
    <cfRule type="containsBlanks" dxfId="397" priority="6">
      <formula>LEN(TRIM(AH94))=0</formula>
    </cfRule>
    <cfRule type="cellIs" dxfId="396" priority="7" operator="lessThan">
      <formula>0</formula>
    </cfRule>
    <cfRule type="cellIs" dxfId="395" priority="8" operator="equal">
      <formula>1</formula>
    </cfRule>
    <cfRule type="cellIs" dxfId="394" priority="9" operator="lessThan">
      <formula>0.5</formula>
    </cfRule>
    <cfRule type="cellIs" dxfId="393" priority="10" operator="greaterThan">
      <formula>0.5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81"/>
  <sheetViews>
    <sheetView zoomScale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P26" sqref="P26"/>
    </sheetView>
  </sheetViews>
  <sheetFormatPr baseColWidth="10" defaultRowHeight="15" x14ac:dyDescent="0.2"/>
  <cols>
    <col min="1" max="51" width="10.83203125" style="1"/>
    <col min="52" max="52" width="12.6640625" style="1" bestFit="1" customWidth="1"/>
    <col min="53" max="16384" width="10.83203125" style="1"/>
  </cols>
  <sheetData>
    <row r="1" spans="1:27" x14ac:dyDescent="0.2">
      <c r="A1" s="1" t="s">
        <v>61</v>
      </c>
    </row>
    <row r="2" spans="1:27" x14ac:dyDescent="0.2">
      <c r="A2" s="1" t="s">
        <v>97</v>
      </c>
    </row>
    <row r="3" spans="1:27" x14ac:dyDescent="0.2">
      <c r="B3" s="1" t="s">
        <v>98</v>
      </c>
      <c r="D3" s="1" t="s">
        <v>3</v>
      </c>
      <c r="E3" s="1" t="s">
        <v>4</v>
      </c>
      <c r="F3" s="1" t="s">
        <v>5</v>
      </c>
      <c r="G3" s="1" t="s">
        <v>82</v>
      </c>
      <c r="H3" s="1" t="s">
        <v>6</v>
      </c>
      <c r="I3" s="1" t="s">
        <v>7</v>
      </c>
      <c r="K3" s="1" t="s">
        <v>8</v>
      </c>
      <c r="M3" s="1" t="s">
        <v>3</v>
      </c>
      <c r="N3" s="1" t="s">
        <v>4</v>
      </c>
      <c r="O3" s="1" t="s">
        <v>5</v>
      </c>
      <c r="P3" s="1" t="s">
        <v>82</v>
      </c>
      <c r="Q3" s="1" t="s">
        <v>6</v>
      </c>
      <c r="R3" s="1" t="s">
        <v>7</v>
      </c>
      <c r="T3" s="1" t="s">
        <v>9</v>
      </c>
      <c r="V3" s="1" t="s">
        <v>3</v>
      </c>
      <c r="W3" s="1" t="s">
        <v>4</v>
      </c>
      <c r="X3" s="1" t="s">
        <v>5</v>
      </c>
      <c r="Y3" s="1" t="s">
        <v>82</v>
      </c>
      <c r="Z3" s="1" t="s">
        <v>6</v>
      </c>
      <c r="AA3" s="1" t="s">
        <v>7</v>
      </c>
    </row>
    <row r="4" spans="1:27" x14ac:dyDescent="0.2">
      <c r="A4" s="1" t="s">
        <v>10</v>
      </c>
      <c r="C4" s="1">
        <v>1984</v>
      </c>
      <c r="D4" s="1">
        <v>6.6566200000000006E-2</v>
      </c>
      <c r="E4" s="1">
        <v>9.6210699999999996E-2</v>
      </c>
      <c r="F4" s="1">
        <v>4.1772499999999997E-2</v>
      </c>
      <c r="G4" s="1">
        <v>6.0810599999999999E-2</v>
      </c>
      <c r="H4" s="1">
        <v>4.4244599999999995E-2</v>
      </c>
      <c r="I4" s="1">
        <v>8.08614E-2</v>
      </c>
      <c r="L4" s="1">
        <v>1984</v>
      </c>
      <c r="U4" s="1">
        <v>1984</v>
      </c>
      <c r="V4" s="1">
        <v>7.5731099999999996E-2</v>
      </c>
      <c r="W4" s="1">
        <v>7.7090800000000001E-2</v>
      </c>
      <c r="X4" s="1">
        <v>0.10149409999999999</v>
      </c>
      <c r="Y4" s="1">
        <v>7.4659400000000001E-2</v>
      </c>
      <c r="Z4" s="1">
        <v>6.6851399999999991E-2</v>
      </c>
      <c r="AA4" s="1">
        <v>7.6966999999999994E-2</v>
      </c>
    </row>
    <row r="5" spans="1:27" x14ac:dyDescent="0.2">
      <c r="C5" s="1">
        <v>1985</v>
      </c>
      <c r="D5" s="1">
        <v>8.6836900000000009E-2</v>
      </c>
      <c r="E5" s="1">
        <v>0.1293087</v>
      </c>
      <c r="F5" s="1">
        <v>4.4690300000000002E-2</v>
      </c>
      <c r="G5" s="1">
        <v>9.8812899999999995E-2</v>
      </c>
      <c r="H5" s="1">
        <v>7.9277100000000003E-2</v>
      </c>
      <c r="I5" s="1">
        <v>0.11204560000000001</v>
      </c>
      <c r="L5" s="1">
        <v>1985</v>
      </c>
      <c r="M5" s="1">
        <f>(D5-((1-$A$6)*D4))/$A$6</f>
        <v>0.11856677892072677</v>
      </c>
      <c r="N5" s="1">
        <f t="shared" ref="N5:R20" si="0">(E5-((1-$A$6)*E4))/$A$6</f>
        <v>0.18111724792968242</v>
      </c>
      <c r="O5" s="1">
        <f t="shared" si="0"/>
        <v>4.9257554249478148E-2</v>
      </c>
      <c r="P5" s="1">
        <f t="shared" si="0"/>
        <v>0.15829818554559705</v>
      </c>
      <c r="Q5" s="1">
        <f t="shared" si="0"/>
        <v>0.13411373530565596</v>
      </c>
      <c r="R5" s="1">
        <f t="shared" si="0"/>
        <v>0.16085846241914328</v>
      </c>
      <c r="U5" s="1">
        <v>1985</v>
      </c>
      <c r="V5" s="1">
        <v>7.1784399999999998E-2</v>
      </c>
      <c r="W5" s="1">
        <v>7.4138499999999996E-2</v>
      </c>
      <c r="X5" s="1">
        <v>9.7989700000000013E-2</v>
      </c>
      <c r="Y5" s="1">
        <v>7.1583899999999992E-2</v>
      </c>
      <c r="Z5" s="1">
        <v>8.4094700000000008E-2</v>
      </c>
      <c r="AA5" s="1">
        <v>7.4534099999999992E-2</v>
      </c>
    </row>
    <row r="6" spans="1:27" x14ac:dyDescent="0.2">
      <c r="A6" s="1">
        <f>'[3]Portfølje Sverige kun indekser'!AV3</f>
        <v>0.38981681398012974</v>
      </c>
      <c r="C6" s="1">
        <v>1986</v>
      </c>
      <c r="D6" s="1">
        <v>0.11807079999999999</v>
      </c>
      <c r="E6" s="1">
        <v>0.19977350000000002</v>
      </c>
      <c r="F6" s="1">
        <v>6.6222100000000006E-2</v>
      </c>
      <c r="G6" s="1">
        <v>0.15924649999999999</v>
      </c>
      <c r="H6" s="1">
        <v>4.17007E-2</v>
      </c>
      <c r="I6" s="1">
        <v>0.16731739999999998</v>
      </c>
      <c r="L6" s="1">
        <v>1986</v>
      </c>
      <c r="M6" s="1">
        <f t="shared" ref="M6:R32" si="1">(D6-((1-$A$6)*D5))/$A$6</f>
        <v>0.16696145820233571</v>
      </c>
      <c r="N6" s="1">
        <f t="shared" si="0"/>
        <v>0.3100725805533715</v>
      </c>
      <c r="O6" s="1">
        <f t="shared" si="0"/>
        <v>9.9925988220204764E-2</v>
      </c>
      <c r="P6" s="1">
        <f t="shared" si="0"/>
        <v>0.25384366787006035</v>
      </c>
      <c r="Q6" s="1">
        <f t="shared" si="0"/>
        <v>-1.7117921077555161E-2</v>
      </c>
      <c r="R6" s="1">
        <f t="shared" si="0"/>
        <v>0.25383476357060308</v>
      </c>
      <c r="U6" s="1">
        <v>1986</v>
      </c>
      <c r="V6" s="1">
        <v>7.5014300000000006E-2</v>
      </c>
      <c r="W6" s="1">
        <v>6.8890399999999991E-2</v>
      </c>
      <c r="X6" s="1">
        <v>0.1368114</v>
      </c>
      <c r="Y6" s="1">
        <v>7.0663199999999995E-2</v>
      </c>
      <c r="Z6" s="1">
        <v>8.4639199999999998E-2</v>
      </c>
      <c r="AA6" s="1">
        <v>7.3552000000000006E-2</v>
      </c>
    </row>
    <row r="7" spans="1:27" x14ac:dyDescent="0.2">
      <c r="C7" s="1">
        <v>1987</v>
      </c>
      <c r="D7" s="1">
        <v>0.25810270000000002</v>
      </c>
      <c r="E7" s="1">
        <v>0.35239109999999996</v>
      </c>
      <c r="F7" s="1">
        <v>0.28190789999999999</v>
      </c>
      <c r="G7" s="1">
        <v>0.26946140000000002</v>
      </c>
      <c r="H7" s="1">
        <v>0.2115175</v>
      </c>
      <c r="I7" s="1">
        <v>0.31822469999999997</v>
      </c>
      <c r="L7" s="1">
        <v>1987</v>
      </c>
      <c r="M7" s="1">
        <f t="shared" si="1"/>
        <v>0.47729568455600052</v>
      </c>
      <c r="N7" s="1">
        <f t="shared" si="0"/>
        <v>0.59128457527080491</v>
      </c>
      <c r="O7" s="1">
        <f t="shared" si="0"/>
        <v>0.61952250230382211</v>
      </c>
      <c r="P7" s="1">
        <f t="shared" si="0"/>
        <v>0.44198161056302981</v>
      </c>
      <c r="Q7" s="1">
        <f t="shared" si="0"/>
        <v>0.47733301217793528</v>
      </c>
      <c r="R7" s="1">
        <f t="shared" si="0"/>
        <v>0.55444102983832766</v>
      </c>
      <c r="U7" s="1">
        <v>1987</v>
      </c>
      <c r="V7" s="1">
        <v>5.8061600000000005E-2</v>
      </c>
      <c r="W7" s="1">
        <v>5.8158399999999999E-2</v>
      </c>
      <c r="X7" s="1">
        <v>0.10976279999999999</v>
      </c>
      <c r="Y7" s="1">
        <v>6.1435000000000003E-2</v>
      </c>
      <c r="Z7" s="1">
        <v>6.3404999999999989E-2</v>
      </c>
      <c r="AA7" s="1">
        <v>6.0683800000000003E-2</v>
      </c>
    </row>
    <row r="8" spans="1:27" x14ac:dyDescent="0.2">
      <c r="C8" s="1">
        <v>1988</v>
      </c>
      <c r="D8" s="1">
        <v>0.23607030000000001</v>
      </c>
      <c r="E8" s="1">
        <v>0.27142280000000002</v>
      </c>
      <c r="F8" s="1">
        <v>0.2047486</v>
      </c>
      <c r="G8" s="1">
        <v>0.2922109</v>
      </c>
      <c r="H8" s="1">
        <v>0.31108469999999999</v>
      </c>
      <c r="I8" s="1">
        <v>0.2677737</v>
      </c>
      <c r="L8" s="1">
        <v>1988</v>
      </c>
      <c r="M8" s="1">
        <f t="shared" si="1"/>
        <v>0.20158281884083823</v>
      </c>
      <c r="N8" s="1">
        <f t="shared" si="0"/>
        <v>0.14468251202686244</v>
      </c>
      <c r="O8" s="1">
        <f t="shared" si="0"/>
        <v>8.397056832827518E-2</v>
      </c>
      <c r="P8" s="1">
        <f t="shared" si="0"/>
        <v>0.32782086317379627</v>
      </c>
      <c r="Q8" s="1">
        <f t="shared" si="0"/>
        <v>0.46693798580047979</v>
      </c>
      <c r="R8" s="1">
        <f t="shared" si="0"/>
        <v>0.18880237086831803</v>
      </c>
      <c r="U8" s="1">
        <v>1988</v>
      </c>
      <c r="V8" s="1">
        <v>5.4999399999999997E-2</v>
      </c>
      <c r="W8" s="1">
        <v>4.6155600000000005E-2</v>
      </c>
      <c r="X8" s="1">
        <v>8.3337999999999995E-2</v>
      </c>
      <c r="Y8" s="1">
        <v>5.0388099999999998E-2</v>
      </c>
      <c r="Z8" s="1">
        <v>6.5423900000000007E-2</v>
      </c>
      <c r="AA8" s="1">
        <v>5.0311599999999998E-2</v>
      </c>
    </row>
    <row r="9" spans="1:27" x14ac:dyDescent="0.2">
      <c r="C9" s="1">
        <v>1989</v>
      </c>
      <c r="D9" s="1">
        <v>0.21112890000000001</v>
      </c>
      <c r="E9" s="1">
        <v>0.2415234</v>
      </c>
      <c r="F9" s="1">
        <v>0.19367570000000001</v>
      </c>
      <c r="G9" s="1">
        <v>0.26160859999999997</v>
      </c>
      <c r="H9" s="1">
        <v>0.22148319999999999</v>
      </c>
      <c r="I9" s="1">
        <v>0.23676040000000001</v>
      </c>
      <c r="L9" s="1">
        <v>1989</v>
      </c>
      <c r="M9" s="1">
        <f t="shared" si="1"/>
        <v>0.1720879392974384</v>
      </c>
      <c r="N9" s="1">
        <f t="shared" si="0"/>
        <v>0.1947216446682957</v>
      </c>
      <c r="O9" s="1">
        <f t="shared" si="0"/>
        <v>0.17634320648466431</v>
      </c>
      <c r="P9" s="1">
        <f t="shared" si="0"/>
        <v>0.21370659002028744</v>
      </c>
      <c r="Q9" s="1">
        <f t="shared" si="0"/>
        <v>8.1229299240998074E-2</v>
      </c>
      <c r="R9" s="1">
        <f t="shared" si="0"/>
        <v>0.18821504863412827</v>
      </c>
      <c r="U9" s="1">
        <v>1989</v>
      </c>
      <c r="V9" s="1">
        <v>5.1355000000000005E-2</v>
      </c>
      <c r="W9" s="1">
        <v>4.2820400000000002E-2</v>
      </c>
      <c r="X9" s="1">
        <v>6.9674100000000003E-2</v>
      </c>
      <c r="Y9" s="1">
        <v>4.3835199999999998E-2</v>
      </c>
      <c r="Z9" s="1">
        <v>5.4422199999999997E-2</v>
      </c>
      <c r="AA9" s="1">
        <v>4.5742000000000005E-2</v>
      </c>
    </row>
    <row r="10" spans="1:27" x14ac:dyDescent="0.2">
      <c r="C10" s="1">
        <v>1990</v>
      </c>
      <c r="D10" s="1">
        <v>1.1022199999999999E-2</v>
      </c>
      <c r="E10" s="1">
        <v>1.4845500000000001E-2</v>
      </c>
      <c r="F10" s="1">
        <v>-2.92509E-2</v>
      </c>
      <c r="G10" s="1">
        <v>0.1498459</v>
      </c>
      <c r="H10" s="1">
        <v>1.5860799999999998E-2</v>
      </c>
      <c r="I10" s="1">
        <v>2.9099799999999999E-2</v>
      </c>
      <c r="L10" s="1">
        <v>1990</v>
      </c>
      <c r="M10" s="1">
        <f t="shared" si="1"/>
        <v>-0.30220632009186638</v>
      </c>
      <c r="N10" s="1">
        <f t="shared" si="0"/>
        <v>-0.33997511897243848</v>
      </c>
      <c r="O10" s="1">
        <f t="shared" si="0"/>
        <v>-0.37819958091428946</v>
      </c>
      <c r="P10" s="1">
        <f t="shared" si="0"/>
        <v>-2.5097093525310334E-2</v>
      </c>
      <c r="Q10" s="1">
        <f t="shared" si="0"/>
        <v>-0.30600148671872446</v>
      </c>
      <c r="R10" s="1">
        <f t="shared" si="0"/>
        <v>-0.29595289648337125</v>
      </c>
      <c r="U10" s="1">
        <v>1990</v>
      </c>
      <c r="V10" s="1">
        <v>4.5181300000000001E-2</v>
      </c>
      <c r="W10" s="1">
        <v>3.7968500000000002E-2</v>
      </c>
      <c r="X10" s="1">
        <v>6.5310800000000002E-2</v>
      </c>
      <c r="Y10" s="1">
        <v>3.5445600000000001E-2</v>
      </c>
      <c r="Z10" s="1">
        <v>4.7810800000000001E-2</v>
      </c>
      <c r="AA10" s="1">
        <v>4.0063199999999993E-2</v>
      </c>
    </row>
    <row r="11" spans="1:27" x14ac:dyDescent="0.2">
      <c r="C11" s="1">
        <v>1991</v>
      </c>
      <c r="D11" s="1">
        <v>-0.22845410000000002</v>
      </c>
      <c r="E11" s="1">
        <v>-0.29088560000000002</v>
      </c>
      <c r="F11" s="1">
        <v>-0.25720729999999997</v>
      </c>
      <c r="G11" s="1">
        <v>-0.16555409999999998</v>
      </c>
      <c r="H11" s="1">
        <v>-0.3021818</v>
      </c>
      <c r="I11" s="1">
        <v>-0.26786180000000004</v>
      </c>
      <c r="L11" s="1">
        <v>1991</v>
      </c>
      <c r="M11" s="1">
        <f t="shared" si="1"/>
        <v>-0.60330815059438703</v>
      </c>
      <c r="N11" s="1">
        <f t="shared" si="0"/>
        <v>-0.76944878653527538</v>
      </c>
      <c r="O11" s="1">
        <f t="shared" si="0"/>
        <v>-0.6140291646225714</v>
      </c>
      <c r="P11" s="1">
        <f t="shared" si="0"/>
        <v>-0.65925208830811066</v>
      </c>
      <c r="Q11" s="1">
        <f t="shared" si="0"/>
        <v>-0.80001626993113872</v>
      </c>
      <c r="R11" s="1">
        <f t="shared" si="0"/>
        <v>-0.73269802233594772</v>
      </c>
      <c r="U11" s="1">
        <v>1991</v>
      </c>
      <c r="V11" s="1">
        <v>4.9972500000000003E-2</v>
      </c>
      <c r="W11" s="1">
        <v>4.65181E-2</v>
      </c>
      <c r="X11" s="1">
        <v>6.8587700000000001E-2</v>
      </c>
      <c r="Y11" s="1">
        <v>4.1398000000000004E-2</v>
      </c>
      <c r="Z11" s="1">
        <v>4.0760199999999996E-2</v>
      </c>
      <c r="AA11" s="1">
        <v>4.69503E-2</v>
      </c>
    </row>
    <row r="12" spans="1:27" x14ac:dyDescent="0.2">
      <c r="C12" s="1">
        <v>1992</v>
      </c>
      <c r="D12" s="1">
        <v>-0.13919879999999998</v>
      </c>
      <c r="E12" s="1">
        <v>-0.21034900000000001</v>
      </c>
      <c r="F12" s="1">
        <v>-0.24249310000000002</v>
      </c>
      <c r="G12" s="1">
        <v>-8.7605000000000002E-2</v>
      </c>
      <c r="H12" s="1">
        <v>-0.19315639999999998</v>
      </c>
      <c r="I12" s="1">
        <v>-0.18472719999999998</v>
      </c>
      <c r="L12" s="1">
        <v>1992</v>
      </c>
      <c r="M12" s="1">
        <f t="shared" si="1"/>
        <v>5.1319129941961234E-4</v>
      </c>
      <c r="N12" s="1">
        <f t="shared" si="0"/>
        <v>-8.4284455278455891E-2</v>
      </c>
      <c r="O12" s="1">
        <f t="shared" si="0"/>
        <v>-0.21946085225249468</v>
      </c>
      <c r="P12" s="1">
        <f t="shared" si="0"/>
        <v>3.4409311542256661E-2</v>
      </c>
      <c r="Q12" s="1">
        <f t="shared" si="0"/>
        <v>-2.2498122718810593E-2</v>
      </c>
      <c r="R12" s="1">
        <f t="shared" si="0"/>
        <v>-5.4595986370324978E-2</v>
      </c>
      <c r="U12" s="1">
        <v>1992</v>
      </c>
      <c r="V12" s="1">
        <v>6.5982499999999999E-2</v>
      </c>
      <c r="W12" s="1">
        <v>6.37046E-2</v>
      </c>
      <c r="X12" s="1">
        <v>9.6761800000000009E-2</v>
      </c>
      <c r="Y12" s="1">
        <v>5.5415599999999995E-2</v>
      </c>
      <c r="Z12" s="1">
        <v>6.1241399999999994E-2</v>
      </c>
      <c r="AA12" s="1">
        <v>6.4248E-2</v>
      </c>
    </row>
    <row r="13" spans="1:27" x14ac:dyDescent="0.2">
      <c r="C13" s="1">
        <v>1993</v>
      </c>
      <c r="D13" s="1">
        <v>-4.1375799999999997E-2</v>
      </c>
      <c r="E13" s="1">
        <v>-8.5176799999999997E-2</v>
      </c>
      <c r="F13" s="1">
        <v>-0.10367549999999999</v>
      </c>
      <c r="G13" s="1">
        <v>3.2997100000000001E-2</v>
      </c>
      <c r="H13" s="1">
        <v>-4.7774499999999998E-2</v>
      </c>
      <c r="I13" s="1">
        <v>-6.1855E-2</v>
      </c>
      <c r="L13" s="1">
        <v>1993</v>
      </c>
      <c r="M13" s="1">
        <f t="shared" si="1"/>
        <v>0.11174727644345062</v>
      </c>
      <c r="N13" s="1">
        <f t="shared" si="0"/>
        <v>0.11075618456594963</v>
      </c>
      <c r="O13" s="1">
        <f t="shared" si="0"/>
        <v>0.11361673164793917</v>
      </c>
      <c r="P13" s="1">
        <f t="shared" si="0"/>
        <v>0.22177647271951051</v>
      </c>
      <c r="Q13" s="1">
        <f t="shared" si="0"/>
        <v>0.17979287972863325</v>
      </c>
      <c r="R13" s="1">
        <f t="shared" si="0"/>
        <v>0.13047777729547191</v>
      </c>
      <c r="U13" s="1">
        <v>1993</v>
      </c>
      <c r="V13" s="1">
        <v>7.2490300000000008E-2</v>
      </c>
      <c r="W13" s="1">
        <v>7.2796600000000003E-2</v>
      </c>
      <c r="X13" s="1">
        <v>0.11195690000000001</v>
      </c>
      <c r="Y13" s="1">
        <v>6.3226199999999996E-2</v>
      </c>
      <c r="Z13" s="1">
        <v>7.6511999999999997E-2</v>
      </c>
      <c r="AA13" s="1">
        <v>7.3285799999999998E-2</v>
      </c>
    </row>
    <row r="14" spans="1:27" x14ac:dyDescent="0.2">
      <c r="C14" s="1">
        <v>1994</v>
      </c>
      <c r="D14" s="1">
        <v>-7.8049999999999994E-3</v>
      </c>
      <c r="E14" s="1">
        <v>-1.9621699999999999E-2</v>
      </c>
      <c r="F14" s="1">
        <v>-7.4525499999999995E-2</v>
      </c>
      <c r="G14" s="1">
        <v>2.9044799999999999E-2</v>
      </c>
      <c r="H14" s="1">
        <v>1.6215299999999998E-2</v>
      </c>
      <c r="I14" s="1">
        <v>-1.0302199999999999E-2</v>
      </c>
      <c r="L14" s="1">
        <v>1994</v>
      </c>
      <c r="M14" s="1">
        <f t="shared" si="1"/>
        <v>4.4743625319891969E-2</v>
      </c>
      <c r="N14" s="1">
        <f t="shared" si="0"/>
        <v>8.2992190276908809E-2</v>
      </c>
      <c r="O14" s="1">
        <f t="shared" si="0"/>
        <v>-2.8896786115467862E-2</v>
      </c>
      <c r="P14" s="1">
        <f t="shared" si="0"/>
        <v>2.2858235132561355E-2</v>
      </c>
      <c r="Q14" s="1">
        <f t="shared" si="0"/>
        <v>0.11637901443322241</v>
      </c>
      <c r="R14" s="1">
        <f t="shared" si="0"/>
        <v>7.0393784944991683E-2</v>
      </c>
      <c r="U14" s="1">
        <v>1994</v>
      </c>
      <c r="V14" s="1">
        <v>7.6329900000000006E-2</v>
      </c>
      <c r="W14" s="1">
        <v>7.7837799999999999E-2</v>
      </c>
      <c r="X14" s="1">
        <v>0.1054968</v>
      </c>
      <c r="Y14" s="1">
        <v>6.2429899999999997E-2</v>
      </c>
      <c r="Z14" s="1">
        <v>7.5014999999999998E-2</v>
      </c>
      <c r="AA14" s="1">
        <v>7.6166600000000001E-2</v>
      </c>
    </row>
    <row r="15" spans="1:27" x14ac:dyDescent="0.2">
      <c r="C15" s="1">
        <v>1995</v>
      </c>
      <c r="D15" s="1">
        <v>1.32125E-2</v>
      </c>
      <c r="E15" s="1">
        <v>3.6503000000000004E-3</v>
      </c>
      <c r="F15" s="1">
        <v>-5.0157899999999998E-2</v>
      </c>
      <c r="G15" s="1">
        <v>2.4439700000000002E-2</v>
      </c>
      <c r="H15" s="1">
        <v>3.7198700000000001E-2</v>
      </c>
      <c r="I15" s="1">
        <v>8.9668999999999999E-3</v>
      </c>
      <c r="L15" s="1">
        <v>1995</v>
      </c>
      <c r="M15" s="1">
        <f t="shared" si="1"/>
        <v>4.6111350568375772E-2</v>
      </c>
      <c r="N15" s="1">
        <f t="shared" si="0"/>
        <v>4.0078136347198333E-2</v>
      </c>
      <c r="O15" s="1">
        <f t="shared" si="0"/>
        <v>-1.2015112746047166E-2</v>
      </c>
      <c r="P15" s="1">
        <f t="shared" si="0"/>
        <v>1.7231302390749267E-2</v>
      </c>
      <c r="Q15" s="1">
        <f t="shared" si="0"/>
        <v>7.0044173582322164E-2</v>
      </c>
      <c r="R15" s="1">
        <f t="shared" si="0"/>
        <v>3.9128966919809188E-2</v>
      </c>
      <c r="U15" s="1">
        <v>1995</v>
      </c>
      <c r="V15" s="1">
        <v>7.5648099999999996E-2</v>
      </c>
      <c r="W15" s="1">
        <v>6.9642400000000007E-2</v>
      </c>
      <c r="X15" s="1">
        <v>8.2114499999999993E-2</v>
      </c>
      <c r="Y15" s="1">
        <v>6.5126400000000001E-2</v>
      </c>
      <c r="Z15" s="1">
        <v>7.4751200000000004E-2</v>
      </c>
      <c r="AA15" s="1">
        <v>7.0791000000000007E-2</v>
      </c>
    </row>
    <row r="16" spans="1:27" x14ac:dyDescent="0.2">
      <c r="C16" s="1">
        <v>1996</v>
      </c>
      <c r="D16" s="1">
        <v>-1.89134E-2</v>
      </c>
      <c r="E16" s="1">
        <v>1.5203199999999998E-2</v>
      </c>
      <c r="F16" s="1">
        <v>-6.0231000000000007E-2</v>
      </c>
      <c r="G16" s="1">
        <v>5.1269000000000002E-2</v>
      </c>
      <c r="H16" s="1">
        <v>-1.06488E-2</v>
      </c>
      <c r="I16" s="1">
        <v>1.0874999999999999E-2</v>
      </c>
      <c r="L16" s="1">
        <v>1996</v>
      </c>
      <c r="M16" s="1">
        <f t="shared" si="1"/>
        <v>-6.9200312500277542E-2</v>
      </c>
      <c r="N16" s="1">
        <f t="shared" si="0"/>
        <v>3.3287041119609291E-2</v>
      </c>
      <c r="O16" s="1">
        <f t="shared" si="0"/>
        <v>-7.5998499067934169E-2</v>
      </c>
      <c r="P16" s="1">
        <f t="shared" si="0"/>
        <v>9.3265104748620153E-2</v>
      </c>
      <c r="Q16" s="1">
        <f t="shared" si="0"/>
        <v>-8.554485103225215E-2</v>
      </c>
      <c r="R16" s="1">
        <f t="shared" si="0"/>
        <v>1.3861763257738443E-2</v>
      </c>
      <c r="U16" s="1">
        <v>1996</v>
      </c>
      <c r="V16" s="1">
        <v>6.5616999999999995E-2</v>
      </c>
      <c r="W16" s="1">
        <v>6.6859500000000002E-2</v>
      </c>
      <c r="X16" s="1">
        <v>8.3308999999999994E-2</v>
      </c>
      <c r="Y16" s="1">
        <v>6.0297099999999999E-2</v>
      </c>
      <c r="Z16" s="1">
        <v>7.5458200000000003E-2</v>
      </c>
      <c r="AA16" s="1">
        <v>6.67465E-2</v>
      </c>
    </row>
    <row r="17" spans="3:27" x14ac:dyDescent="0.2">
      <c r="C17" s="1">
        <v>1997</v>
      </c>
      <c r="D17" s="1">
        <v>2.25922E-2</v>
      </c>
      <c r="E17" s="1">
        <v>3.7190300000000003E-2</v>
      </c>
      <c r="F17" s="1">
        <v>2.8793700000000002E-2</v>
      </c>
      <c r="G17" s="1">
        <v>4.7977899999999997E-2</v>
      </c>
      <c r="H17" s="1">
        <v>3.9440799999999998E-2</v>
      </c>
      <c r="I17" s="1">
        <v>3.6896200000000004E-2</v>
      </c>
      <c r="L17" s="1">
        <v>1997</v>
      </c>
      <c r="M17" s="1">
        <f t="shared" si="1"/>
        <v>8.7561227341538123E-2</v>
      </c>
      <c r="N17" s="1">
        <f t="shared" si="0"/>
        <v>7.1606872729008439E-2</v>
      </c>
      <c r="O17" s="1">
        <f t="shared" si="0"/>
        <v>0.16814473138786643</v>
      </c>
      <c r="P17" s="1">
        <f t="shared" si="0"/>
        <v>4.2826316457448228E-2</v>
      </c>
      <c r="Q17" s="1">
        <f t="shared" si="0"/>
        <v>0.11784642699796431</v>
      </c>
      <c r="R17" s="1">
        <f t="shared" si="0"/>
        <v>7.7627379750675379E-2</v>
      </c>
      <c r="U17" s="1">
        <v>1997</v>
      </c>
      <c r="V17" s="1">
        <v>6.4376799999999998E-2</v>
      </c>
      <c r="W17" s="1">
        <v>6.60076E-2</v>
      </c>
      <c r="X17" s="1">
        <v>7.5406500000000001E-2</v>
      </c>
      <c r="Y17" s="1">
        <v>7.2496199999999997E-2</v>
      </c>
      <c r="Z17" s="1">
        <v>7.0023200000000008E-2</v>
      </c>
      <c r="AA17" s="1">
        <v>6.7596600000000007E-2</v>
      </c>
    </row>
    <row r="18" spans="3:27" x14ac:dyDescent="0.2">
      <c r="C18" s="1">
        <v>1998</v>
      </c>
      <c r="D18" s="1">
        <v>5.6565200000000003E-2</v>
      </c>
      <c r="E18" s="1">
        <v>8.4249299999999999E-2</v>
      </c>
      <c r="F18" s="1">
        <v>2.8221900000000001E-2</v>
      </c>
      <c r="G18" s="1">
        <v>4.6267900000000001E-2</v>
      </c>
      <c r="H18" s="1">
        <v>0.1057202</v>
      </c>
      <c r="I18" s="1">
        <v>7.3551900000000003E-2</v>
      </c>
      <c r="L18" s="1">
        <v>1998</v>
      </c>
      <c r="M18" s="1">
        <f t="shared" si="1"/>
        <v>0.10974339199997288</v>
      </c>
      <c r="N18" s="1">
        <f t="shared" si="0"/>
        <v>0.15791110606148187</v>
      </c>
      <c r="O18" s="1">
        <f t="shared" si="0"/>
        <v>2.7326857166409074E-2</v>
      </c>
      <c r="P18" s="1">
        <f t="shared" si="0"/>
        <v>4.3591224159775309E-2</v>
      </c>
      <c r="Q18" s="1">
        <f t="shared" si="0"/>
        <v>0.20946784250560746</v>
      </c>
      <c r="R18" s="1">
        <f t="shared" si="0"/>
        <v>0.13092934245410784</v>
      </c>
      <c r="U18" s="1">
        <v>1998</v>
      </c>
      <c r="V18" s="1">
        <v>6.2280499999999996E-2</v>
      </c>
      <c r="W18" s="1">
        <v>6.4462800000000001E-2</v>
      </c>
      <c r="X18" s="1">
        <v>8.0554600000000004E-2</v>
      </c>
      <c r="Y18" s="1">
        <v>6.5844199999999992E-2</v>
      </c>
      <c r="Z18" s="1">
        <v>7.833459999999999E-2</v>
      </c>
      <c r="AA18" s="1">
        <v>6.5566799999999995E-2</v>
      </c>
    </row>
    <row r="19" spans="3:27" x14ac:dyDescent="0.2">
      <c r="C19" s="1">
        <v>1999</v>
      </c>
      <c r="D19" s="1">
        <v>9.747030000000001E-2</v>
      </c>
      <c r="E19" s="1">
        <v>0.11200929999999999</v>
      </c>
      <c r="F19" s="1">
        <v>8.3547499999999997E-2</v>
      </c>
      <c r="G19" s="1">
        <v>0.1098142</v>
      </c>
      <c r="H19" s="1">
        <v>8.6356099999999991E-2</v>
      </c>
      <c r="I19" s="1">
        <v>0.1082462</v>
      </c>
      <c r="L19" s="1">
        <v>1999</v>
      </c>
      <c r="M19" s="1">
        <f t="shared" si="1"/>
        <v>0.16149936018244168</v>
      </c>
      <c r="N19" s="1">
        <f t="shared" si="0"/>
        <v>0.15546223644715645</v>
      </c>
      <c r="O19" s="1">
        <f t="shared" si="0"/>
        <v>0.17014907711458213</v>
      </c>
      <c r="P19" s="1">
        <f t="shared" si="0"/>
        <v>0.20928370055302378</v>
      </c>
      <c r="Q19" s="1">
        <f t="shared" si="0"/>
        <v>5.6045328866844962E-2</v>
      </c>
      <c r="R19" s="1">
        <f t="shared" si="0"/>
        <v>0.16255344830614485</v>
      </c>
      <c r="U19" s="1">
        <v>1999</v>
      </c>
      <c r="V19" s="1">
        <v>5.63962E-2</v>
      </c>
      <c r="W19" s="1">
        <v>5.8988600000000002E-2</v>
      </c>
      <c r="X19" s="1">
        <v>7.3341500000000004E-2</v>
      </c>
      <c r="Y19" s="1">
        <v>6.4587699999999998E-2</v>
      </c>
      <c r="Z19" s="1">
        <v>7.4706999999999996E-2</v>
      </c>
      <c r="AA19" s="1">
        <v>6.07322E-2</v>
      </c>
    </row>
    <row r="20" spans="3:27" x14ac:dyDescent="0.2">
      <c r="C20" s="1">
        <v>2000</v>
      </c>
      <c r="D20" s="1">
        <v>8.5864499999999996E-2</v>
      </c>
      <c r="E20" s="1">
        <v>0.1791595</v>
      </c>
      <c r="F20" s="1">
        <v>8.5420300000000005E-2</v>
      </c>
      <c r="G20" s="1">
        <v>0.12032909999999999</v>
      </c>
      <c r="H20" s="1">
        <v>9.6200300000000002E-2</v>
      </c>
      <c r="I20" s="1">
        <v>0.1562414</v>
      </c>
      <c r="L20" s="1">
        <v>2000</v>
      </c>
      <c r="M20" s="1">
        <f t="shared" si="1"/>
        <v>6.7697854113169684E-2</v>
      </c>
      <c r="N20" s="1">
        <f t="shared" si="0"/>
        <v>0.2842702122843605</v>
      </c>
      <c r="O20" s="1">
        <f t="shared" si="0"/>
        <v>8.8351807902674176E-2</v>
      </c>
      <c r="P20" s="1">
        <f t="shared" si="0"/>
        <v>0.13678815192536761</v>
      </c>
      <c r="Q20" s="1">
        <f t="shared" si="0"/>
        <v>0.11160950017914618</v>
      </c>
      <c r="R20" s="1">
        <f t="shared" si="0"/>
        <v>0.23136864695131718</v>
      </c>
      <c r="U20" s="1">
        <v>2000</v>
      </c>
      <c r="V20" s="1">
        <v>5.5908600000000003E-2</v>
      </c>
      <c r="W20" s="1">
        <v>5.3769299999999999E-2</v>
      </c>
      <c r="X20" s="1">
        <v>6.1955499999999997E-2</v>
      </c>
      <c r="Y20" s="1">
        <v>5.5615300000000006E-2</v>
      </c>
      <c r="Z20" s="1">
        <v>6.64574E-2</v>
      </c>
      <c r="AA20" s="1">
        <v>5.4867800000000001E-2</v>
      </c>
    </row>
    <row r="21" spans="3:27" x14ac:dyDescent="0.2">
      <c r="C21" s="1">
        <v>2001</v>
      </c>
      <c r="D21" s="1">
        <v>1.8585899999999999E-2</v>
      </c>
      <c r="E21" s="1">
        <v>-2.71232E-2</v>
      </c>
      <c r="F21" s="1">
        <v>-3.2150100000000001E-2</v>
      </c>
      <c r="G21" s="1">
        <v>5.72287E-2</v>
      </c>
      <c r="H21" s="1">
        <v>5.6816000000000002E-3</v>
      </c>
      <c r="I21" s="1">
        <v>-1.0350900000000001E-2</v>
      </c>
      <c r="L21" s="1">
        <v>2001</v>
      </c>
      <c r="M21" s="1">
        <f t="shared" si="1"/>
        <v>-8.6725797768503685E-2</v>
      </c>
      <c r="N21" s="1">
        <f t="shared" si="1"/>
        <v>-0.35001905926685328</v>
      </c>
      <c r="O21" s="1">
        <f t="shared" si="1"/>
        <v>-0.21618392994476829</v>
      </c>
      <c r="P21" s="1">
        <f t="shared" si="1"/>
        <v>-4.1542829934803807E-2</v>
      </c>
      <c r="Q21" s="1">
        <f t="shared" si="1"/>
        <v>-0.13600800080616801</v>
      </c>
      <c r="R21" s="1">
        <f t="shared" si="1"/>
        <v>-0.27111907811547648</v>
      </c>
      <c r="U21" s="1">
        <v>2001</v>
      </c>
      <c r="V21" s="1">
        <v>5.6436E-2</v>
      </c>
      <c r="W21" s="1">
        <v>5.6428599999999995E-2</v>
      </c>
      <c r="X21" s="1">
        <v>7.6156399999999999E-2</v>
      </c>
      <c r="Y21" s="1">
        <v>5.3287699999999993E-2</v>
      </c>
      <c r="Z21" s="1">
        <v>5.8736499999999997E-2</v>
      </c>
      <c r="AA21" s="1">
        <v>5.6753999999999999E-2</v>
      </c>
    </row>
    <row r="22" spans="3:27" x14ac:dyDescent="0.2">
      <c r="C22" s="1">
        <v>2002</v>
      </c>
      <c r="D22" s="1">
        <v>1.50177E-2</v>
      </c>
      <c r="E22" s="1">
        <v>-5.9910600000000001E-2</v>
      </c>
      <c r="F22" s="1">
        <v>-1.4081900000000001E-2</v>
      </c>
      <c r="G22" s="1">
        <v>5.3390300000000002E-2</v>
      </c>
      <c r="H22" s="1">
        <v>7.8300000000000006E-5</v>
      </c>
      <c r="I22" s="1">
        <v>-3.3621999999999999E-2</v>
      </c>
      <c r="L22" s="1">
        <v>2002</v>
      </c>
      <c r="M22" s="1">
        <f t="shared" si="1"/>
        <v>9.432369746731133E-3</v>
      </c>
      <c r="N22" s="1">
        <f t="shared" si="1"/>
        <v>-0.11123296341741709</v>
      </c>
      <c r="O22" s="1">
        <f t="shared" si="1"/>
        <v>1.4200389132367174E-2</v>
      </c>
      <c r="P22" s="1">
        <f t="shared" si="1"/>
        <v>4.7382023657825442E-2</v>
      </c>
      <c r="Q22" s="1">
        <f t="shared" si="1"/>
        <v>-8.6925875646380393E-3</v>
      </c>
      <c r="R22" s="1">
        <f t="shared" si="1"/>
        <v>-7.0048427570440303E-2</v>
      </c>
      <c r="U22" s="1">
        <v>2002</v>
      </c>
      <c r="V22" s="1">
        <v>5.5333500000000008E-2</v>
      </c>
      <c r="W22" s="1">
        <v>6.0608199999999994E-2</v>
      </c>
      <c r="X22" s="1">
        <v>7.6450599999999994E-2</v>
      </c>
      <c r="Y22" s="1">
        <v>4.8506899999999999E-2</v>
      </c>
      <c r="Z22" s="1">
        <v>6.5921599999999997E-2</v>
      </c>
      <c r="AA22" s="1">
        <v>5.9138999999999997E-2</v>
      </c>
    </row>
    <row r="23" spans="3:27" x14ac:dyDescent="0.2">
      <c r="C23" s="1">
        <v>2003</v>
      </c>
      <c r="D23" s="1">
        <v>-5.0787000000000002E-3</v>
      </c>
      <c r="E23" s="1">
        <v>-7.4955999999999995E-2</v>
      </c>
      <c r="F23" s="1">
        <v>-3.2321499999999996E-2</v>
      </c>
      <c r="G23" s="1">
        <v>4.7286599999999998E-2</v>
      </c>
      <c r="H23" s="1">
        <v>-3.0013999999999999E-2</v>
      </c>
      <c r="I23" s="1">
        <v>-4.7960900000000001E-2</v>
      </c>
      <c r="L23" s="1">
        <v>2003</v>
      </c>
      <c r="M23" s="1">
        <f t="shared" si="1"/>
        <v>-3.6535745821924911E-2</v>
      </c>
      <c r="N23" s="1">
        <f t="shared" si="1"/>
        <v>-9.8506677594454167E-2</v>
      </c>
      <c r="O23" s="1">
        <f t="shared" si="1"/>
        <v>-6.0872082839393188E-2</v>
      </c>
      <c r="P23" s="1">
        <f t="shared" si="1"/>
        <v>3.7732432557906717E-2</v>
      </c>
      <c r="Q23" s="1">
        <f t="shared" si="1"/>
        <v>-7.7117703150171718E-2</v>
      </c>
      <c r="R23" s="1">
        <f t="shared" si="1"/>
        <v>-7.0405687839413977E-2</v>
      </c>
      <c r="U23" s="1">
        <v>2003</v>
      </c>
      <c r="V23" s="1">
        <v>5.5496699999999996E-2</v>
      </c>
      <c r="W23" s="1">
        <v>6.0984499999999997E-2</v>
      </c>
      <c r="X23" s="1">
        <v>7.4195399999999995E-2</v>
      </c>
      <c r="Y23" s="1">
        <v>4.5961000000000002E-2</v>
      </c>
      <c r="Z23" s="1">
        <v>7.9492000000000007E-2</v>
      </c>
      <c r="AA23" s="1">
        <v>5.9526300000000004E-2</v>
      </c>
    </row>
    <row r="24" spans="3:27" x14ac:dyDescent="0.2">
      <c r="C24" s="1">
        <v>2004</v>
      </c>
      <c r="D24" s="1">
        <v>2.3332099999999998E-2</v>
      </c>
      <c r="E24" s="1">
        <v>-1.5924600000000001E-2</v>
      </c>
      <c r="F24" s="1">
        <v>-2.4030300000000001E-2</v>
      </c>
      <c r="G24" s="1">
        <v>7.6430800000000007E-2</v>
      </c>
      <c r="H24" s="1">
        <v>-1.8629300000000001E-2</v>
      </c>
      <c r="I24" s="1">
        <v>-1.773E-4</v>
      </c>
      <c r="L24" s="1">
        <v>2004</v>
      </c>
      <c r="M24" s="1">
        <f t="shared" si="1"/>
        <v>6.7803738573950764E-2</v>
      </c>
      <c r="N24" s="1">
        <f t="shared" si="1"/>
        <v>7.6477693681076112E-2</v>
      </c>
      <c r="O24" s="1">
        <f t="shared" si="1"/>
        <v>-1.1052022382180705E-2</v>
      </c>
      <c r="P24" s="1">
        <f t="shared" si="1"/>
        <v>0.1220504351009805</v>
      </c>
      <c r="Q24" s="1">
        <f t="shared" si="1"/>
        <v>-8.0874360338824096E-4</v>
      </c>
      <c r="R24" s="1">
        <f t="shared" si="1"/>
        <v>7.4618727882433247E-2</v>
      </c>
      <c r="U24" s="1">
        <v>2004</v>
      </c>
      <c r="V24" s="1">
        <v>5.7967399999999995E-2</v>
      </c>
      <c r="W24" s="1">
        <v>5.9847599999999994E-2</v>
      </c>
      <c r="X24" s="1">
        <v>8.0520999999999995E-2</v>
      </c>
      <c r="Y24" s="1">
        <v>4.30496E-2</v>
      </c>
      <c r="Z24" s="1">
        <v>6.05008E-2</v>
      </c>
      <c r="AA24" s="1">
        <v>5.7849199999999996E-2</v>
      </c>
    </row>
    <row r="25" spans="3:27" x14ac:dyDescent="0.2">
      <c r="C25" s="1">
        <v>2005</v>
      </c>
      <c r="D25" s="1">
        <v>0.10988820000000001</v>
      </c>
      <c r="E25" s="1">
        <v>5.5504300000000006E-2</v>
      </c>
      <c r="F25" s="1">
        <v>5.41197E-2</v>
      </c>
      <c r="G25" s="1">
        <v>0.10935980000000001</v>
      </c>
      <c r="H25" s="1">
        <v>6.7076700000000003E-2</v>
      </c>
      <c r="I25" s="1">
        <v>6.9665999999999992E-2</v>
      </c>
      <c r="L25" s="1">
        <v>2005</v>
      </c>
      <c r="M25" s="1">
        <f t="shared" si="1"/>
        <v>0.24537511327138764</v>
      </c>
      <c r="N25" s="1">
        <f t="shared" si="1"/>
        <v>0.16731249352270522</v>
      </c>
      <c r="O25" s="1">
        <f t="shared" si="1"/>
        <v>0.17644848182079537</v>
      </c>
      <c r="P25" s="1">
        <f t="shared" si="1"/>
        <v>0.16090381096067782</v>
      </c>
      <c r="Q25" s="1">
        <f t="shared" si="1"/>
        <v>0.20123294535806893</v>
      </c>
      <c r="R25" s="1">
        <f t="shared" si="1"/>
        <v>0.17899224193658803</v>
      </c>
      <c r="U25" s="1">
        <v>2005</v>
      </c>
      <c r="V25" s="1">
        <v>5.7569999999999996E-2</v>
      </c>
      <c r="W25" s="1">
        <v>5.4876100000000004E-2</v>
      </c>
      <c r="X25" s="1">
        <v>8.53796E-2</v>
      </c>
      <c r="Y25" s="1">
        <v>4.1295900000000003E-2</v>
      </c>
      <c r="Z25" s="1">
        <v>5.6366300000000001E-2</v>
      </c>
      <c r="AA25" s="1">
        <v>5.3989799999999998E-2</v>
      </c>
    </row>
    <row r="26" spans="3:27" x14ac:dyDescent="0.2">
      <c r="C26" s="1">
        <v>2006</v>
      </c>
      <c r="D26" s="1">
        <v>0.12537870000000001</v>
      </c>
      <c r="E26" s="1">
        <v>9.5891199999999996E-2</v>
      </c>
      <c r="F26" s="1">
        <v>0.16580010000000001</v>
      </c>
      <c r="G26" s="1">
        <v>0.12436629999999999</v>
      </c>
      <c r="H26" s="1">
        <v>0.1439636</v>
      </c>
      <c r="I26" s="1">
        <v>0.1055473</v>
      </c>
      <c r="L26" s="1">
        <v>2006</v>
      </c>
      <c r="M26" s="1">
        <f t="shared" si="1"/>
        <v>0.14962609596666704</v>
      </c>
      <c r="N26" s="1">
        <f t="shared" si="1"/>
        <v>0.15910911783132792</v>
      </c>
      <c r="O26" s="1">
        <f t="shared" si="1"/>
        <v>0.34061426871732764</v>
      </c>
      <c r="P26" s="1">
        <f t="shared" si="1"/>
        <v>0.14785608713235776</v>
      </c>
      <c r="Q26" s="1">
        <f t="shared" si="1"/>
        <v>0.26431524190629951</v>
      </c>
      <c r="R26" s="1">
        <f t="shared" si="1"/>
        <v>0.1617125683192131</v>
      </c>
      <c r="U26" s="1">
        <v>2006</v>
      </c>
      <c r="V26" s="1">
        <v>5.4566699999999996E-2</v>
      </c>
      <c r="W26" s="1">
        <v>5.2332999999999998E-2</v>
      </c>
      <c r="X26" s="1">
        <v>6.8323300000000003E-2</v>
      </c>
      <c r="Y26" s="1">
        <v>3.7217799999999995E-2</v>
      </c>
      <c r="Z26" s="1">
        <v>5.3826900000000004E-2</v>
      </c>
      <c r="AA26" s="1">
        <v>5.1029400000000003E-2</v>
      </c>
    </row>
    <row r="27" spans="3:27" x14ac:dyDescent="0.2">
      <c r="C27" s="1">
        <v>2007</v>
      </c>
      <c r="D27" s="1">
        <v>0.1149854</v>
      </c>
      <c r="E27" s="1">
        <v>9.4277700000000006E-2</v>
      </c>
      <c r="F27" s="1">
        <v>6.8887500000000004E-2</v>
      </c>
      <c r="G27" s="1">
        <v>8.158979999999999E-2</v>
      </c>
      <c r="H27" s="1">
        <v>7.7140199999999992E-2</v>
      </c>
      <c r="I27" s="1">
        <v>9.49189E-2</v>
      </c>
      <c r="L27" s="1">
        <v>2007</v>
      </c>
      <c r="M27" s="1">
        <f t="shared" si="1"/>
        <v>9.8716689467714988E-2</v>
      </c>
      <c r="N27" s="1">
        <f t="shared" si="1"/>
        <v>9.175207633438448E-2</v>
      </c>
      <c r="O27" s="1">
        <f t="shared" si="1"/>
        <v>-8.2810520487345038E-2</v>
      </c>
      <c r="P27" s="1">
        <f t="shared" si="1"/>
        <v>1.4631423345396627E-2</v>
      </c>
      <c r="Q27" s="1">
        <f t="shared" si="1"/>
        <v>-2.7458969790450927E-2</v>
      </c>
      <c r="R27" s="1">
        <f t="shared" si="1"/>
        <v>7.8282185672371843E-2</v>
      </c>
      <c r="U27" s="1">
        <v>2007</v>
      </c>
      <c r="V27" s="1">
        <v>5.0217299999999999E-2</v>
      </c>
      <c r="W27" s="1">
        <v>4.9583500000000003E-2</v>
      </c>
      <c r="X27" s="1">
        <v>6.2572299999999997E-2</v>
      </c>
      <c r="Y27" s="1">
        <v>3.2534100000000003E-2</v>
      </c>
      <c r="Z27" s="1">
        <v>4.9142400000000003E-2</v>
      </c>
      <c r="AA27" s="1">
        <v>4.7930500000000001E-2</v>
      </c>
    </row>
    <row r="28" spans="3:27" x14ac:dyDescent="0.2">
      <c r="C28" s="1">
        <v>2008</v>
      </c>
      <c r="D28" s="1">
        <v>-8.7545600000000001E-2</v>
      </c>
      <c r="E28" s="1">
        <v>-8.1029500000000004E-2</v>
      </c>
      <c r="F28" s="1">
        <v>-5.9995399999999997E-2</v>
      </c>
      <c r="G28" s="1">
        <v>-6.0885100000000004E-2</v>
      </c>
      <c r="H28" s="1">
        <v>-8.02398E-2</v>
      </c>
      <c r="I28" s="1">
        <v>-7.9207100000000003E-2</v>
      </c>
      <c r="L28" s="1">
        <v>2008</v>
      </c>
      <c r="M28" s="1">
        <f t="shared" si="1"/>
        <v>-0.4045688950857006</v>
      </c>
      <c r="N28" s="1">
        <f t="shared" si="1"/>
        <v>-0.35543917652481816</v>
      </c>
      <c r="O28" s="1">
        <f t="shared" si="1"/>
        <v>-0.26173677113923721</v>
      </c>
      <c r="P28" s="1">
        <f t="shared" si="1"/>
        <v>-0.28390213080025128</v>
      </c>
      <c r="Q28" s="1">
        <f t="shared" si="1"/>
        <v>-0.32658789575120634</v>
      </c>
      <c r="R28" s="1">
        <f t="shared" si="1"/>
        <v>-0.35176783529530159</v>
      </c>
      <c r="U28" s="1">
        <v>2008</v>
      </c>
      <c r="V28" s="1">
        <v>5.2201000000000004E-2</v>
      </c>
      <c r="W28" s="1">
        <v>5.0254099999999996E-2</v>
      </c>
      <c r="X28" s="1">
        <v>6.5228599999999998E-2</v>
      </c>
      <c r="Y28" s="1">
        <v>3.09755E-2</v>
      </c>
      <c r="Z28" s="1">
        <v>5.6815300000000006E-2</v>
      </c>
      <c r="AA28" s="1">
        <v>4.8713800000000002E-2</v>
      </c>
    </row>
    <row r="29" spans="3:27" x14ac:dyDescent="0.2">
      <c r="C29" s="1">
        <v>2009</v>
      </c>
      <c r="D29" s="1">
        <v>-4.5564E-2</v>
      </c>
      <c r="E29" s="1">
        <v>-5.7120300000000006E-2</v>
      </c>
      <c r="F29" s="1">
        <v>-6.8012600000000006E-2</v>
      </c>
      <c r="G29" s="1">
        <v>9.0803800000000004E-2</v>
      </c>
      <c r="H29" s="1">
        <v>-4.8970099999999996E-2</v>
      </c>
      <c r="I29" s="1">
        <v>-4.0030900000000001E-2</v>
      </c>
      <c r="L29" s="1">
        <v>2009</v>
      </c>
      <c r="M29" s="1">
        <f t="shared" si="1"/>
        <v>2.0150113715776123E-2</v>
      </c>
      <c r="N29" s="1">
        <f t="shared" si="1"/>
        <v>-1.9695049708128465E-2</v>
      </c>
      <c r="O29" s="1">
        <f t="shared" si="1"/>
        <v>-8.0561983360379799E-2</v>
      </c>
      <c r="P29" s="1">
        <f t="shared" si="1"/>
        <v>0.32824357418728656</v>
      </c>
      <c r="Q29" s="1">
        <f t="shared" si="1"/>
        <v>-2.3403788845468947E-5</v>
      </c>
      <c r="R29" s="1">
        <f t="shared" si="1"/>
        <v>2.12919000302987E-2</v>
      </c>
      <c r="U29" s="1">
        <v>2009</v>
      </c>
      <c r="V29" s="1">
        <v>5.5822500000000004E-2</v>
      </c>
      <c r="W29" s="1">
        <v>5.4811399999999996E-2</v>
      </c>
      <c r="X29" s="1">
        <v>7.2577199999999994E-2</v>
      </c>
      <c r="Y29" s="1">
        <v>3.6726800000000004E-2</v>
      </c>
      <c r="Z29" s="1">
        <v>5.9362000000000005E-2</v>
      </c>
      <c r="AA29" s="1">
        <v>5.3493199999999998E-2</v>
      </c>
    </row>
    <row r="30" spans="3:27" x14ac:dyDescent="0.2">
      <c r="C30" s="1">
        <v>2010</v>
      </c>
      <c r="D30" s="1">
        <v>3.1472600000000003E-2</v>
      </c>
      <c r="E30" s="1">
        <v>5.2705200000000001E-2</v>
      </c>
      <c r="F30" s="1">
        <v>-2.57685E-2</v>
      </c>
      <c r="G30" s="1">
        <v>6.0979900000000004E-2</v>
      </c>
      <c r="H30" s="1">
        <v>7.8036099999999997E-2</v>
      </c>
      <c r="I30" s="1">
        <v>4.8784000000000001E-2</v>
      </c>
      <c r="L30" s="1">
        <v>2010</v>
      </c>
      <c r="M30" s="1">
        <f t="shared" si="1"/>
        <v>0.1520585684403824</v>
      </c>
      <c r="N30" s="1">
        <f t="shared" si="1"/>
        <v>0.22461587981906286</v>
      </c>
      <c r="O30" s="1">
        <f t="shared" si="1"/>
        <v>4.0356506936863254E-2</v>
      </c>
      <c r="P30" s="1">
        <f t="shared" si="1"/>
        <v>1.4296325385217915E-2</v>
      </c>
      <c r="Q30" s="1">
        <f t="shared" si="1"/>
        <v>0.27683985853727833</v>
      </c>
      <c r="R30" s="1">
        <f t="shared" si="1"/>
        <v>0.18780662987249852</v>
      </c>
      <c r="U30" s="1">
        <v>2010</v>
      </c>
      <c r="V30" s="1">
        <v>5.6116799999999994E-2</v>
      </c>
      <c r="W30" s="1">
        <v>5.3001100000000002E-2</v>
      </c>
      <c r="X30" s="1">
        <v>7.4237300000000006E-2</v>
      </c>
      <c r="Y30" s="1">
        <v>3.0936599999999998E-2</v>
      </c>
      <c r="Z30" s="1">
        <v>5.7192899999999998E-2</v>
      </c>
      <c r="AA30" s="1">
        <v>5.2328400000000004E-2</v>
      </c>
    </row>
    <row r="31" spans="3:27" x14ac:dyDescent="0.2">
      <c r="C31" s="1">
        <v>2011</v>
      </c>
      <c r="D31" s="1">
        <v>5.00233E-2</v>
      </c>
      <c r="E31" s="1">
        <v>5.0379199999999999E-2</v>
      </c>
      <c r="F31" s="1">
        <v>2.6871999999999997E-2</v>
      </c>
      <c r="G31" s="1">
        <v>4.1232499999999998E-2</v>
      </c>
      <c r="H31" s="1">
        <v>3.1440500000000003E-2</v>
      </c>
      <c r="I31" s="1">
        <v>4.8051399999999994E-2</v>
      </c>
      <c r="L31" s="1">
        <v>2011</v>
      </c>
      <c r="M31" s="1">
        <f t="shared" si="1"/>
        <v>7.9060850005413019E-2</v>
      </c>
      <c r="N31" s="1">
        <f t="shared" si="1"/>
        <v>4.6738294734290836E-2</v>
      </c>
      <c r="O31" s="1">
        <f t="shared" si="1"/>
        <v>0.10927056992242581</v>
      </c>
      <c r="P31" s="1">
        <f t="shared" si="1"/>
        <v>1.0321746498682324E-2</v>
      </c>
      <c r="Q31" s="1">
        <f t="shared" si="1"/>
        <v>-4.149594256185607E-2</v>
      </c>
      <c r="R31" s="1">
        <f t="shared" si="1"/>
        <v>4.6904655718977402E-2</v>
      </c>
      <c r="U31" s="1">
        <v>2011</v>
      </c>
      <c r="V31" s="1">
        <v>5.4806899999999999E-2</v>
      </c>
      <c r="W31" s="1">
        <v>5.2405799999999995E-2</v>
      </c>
      <c r="X31" s="1">
        <v>6.7394400000000007E-2</v>
      </c>
      <c r="Y31" s="1">
        <v>3.6043899999999997E-2</v>
      </c>
      <c r="Z31" s="1">
        <v>5.5798800000000003E-2</v>
      </c>
      <c r="AA31" s="1">
        <v>5.1380200000000001E-2</v>
      </c>
    </row>
    <row r="32" spans="3:27" x14ac:dyDescent="0.2">
      <c r="C32" s="1">
        <v>2012</v>
      </c>
      <c r="D32" s="1">
        <v>4.3797000000000003E-3</v>
      </c>
      <c r="E32" s="1">
        <v>1.38561E-2</v>
      </c>
      <c r="F32" s="1">
        <v>-2.1625200000000001E-2</v>
      </c>
      <c r="G32" s="1">
        <v>2.71039E-2</v>
      </c>
      <c r="H32" s="1">
        <v>4.8263000000000004E-3</v>
      </c>
      <c r="I32" s="1">
        <v>1.23877E-2</v>
      </c>
      <c r="L32" s="1">
        <v>2012</v>
      </c>
      <c r="M32" s="1">
        <f t="shared" si="1"/>
        <v>-6.7066569813380106E-2</v>
      </c>
      <c r="N32" s="1">
        <f t="shared" si="1"/>
        <v>-4.3313782678427275E-2</v>
      </c>
      <c r="O32" s="1">
        <f t="shared" si="1"/>
        <v>-9.753823132078665E-2</v>
      </c>
      <c r="P32" s="1">
        <f t="shared" si="1"/>
        <v>4.9882963297083844E-3</v>
      </c>
      <c r="Q32" s="1">
        <f t="shared" si="1"/>
        <v>-3.6833107103455054E-2</v>
      </c>
      <c r="R32" s="1">
        <f t="shared" si="1"/>
        <v>-4.3436957405275742E-2</v>
      </c>
      <c r="U32" s="1">
        <v>2012</v>
      </c>
      <c r="V32" s="1">
        <v>5.4887499999999999E-2</v>
      </c>
      <c r="W32" s="1">
        <v>5.1360700000000002E-2</v>
      </c>
      <c r="X32" s="1">
        <v>7.2488300000000006E-2</v>
      </c>
      <c r="Y32" s="1">
        <v>3.8834100000000003E-2</v>
      </c>
      <c r="Z32" s="1">
        <v>5.4378599999999999E-2</v>
      </c>
      <c r="AA32" s="1">
        <v>5.1181299999999999E-2</v>
      </c>
    </row>
    <row r="33" spans="2:27" x14ac:dyDescent="0.2">
      <c r="D33" s="20"/>
      <c r="E33" s="20"/>
      <c r="F33" s="20"/>
      <c r="G33" s="20"/>
      <c r="H33" s="20"/>
      <c r="I33" s="20"/>
    </row>
    <row r="35" spans="2:27" x14ac:dyDescent="0.2">
      <c r="B35" s="1" t="s">
        <v>11</v>
      </c>
      <c r="D35" s="1" t="s">
        <v>3</v>
      </c>
      <c r="E35" s="1" t="s">
        <v>4</v>
      </c>
      <c r="F35" s="1" t="s">
        <v>5</v>
      </c>
      <c r="G35" s="1" t="s">
        <v>82</v>
      </c>
      <c r="H35" s="1" t="s">
        <v>6</v>
      </c>
      <c r="I35" s="1" t="s">
        <v>7</v>
      </c>
      <c r="K35" s="1" t="s">
        <v>12</v>
      </c>
      <c r="M35" s="1" t="s">
        <v>3</v>
      </c>
      <c r="N35" s="1" t="s">
        <v>4</v>
      </c>
      <c r="O35" s="1" t="s">
        <v>5</v>
      </c>
      <c r="P35" s="1" t="s">
        <v>82</v>
      </c>
      <c r="Q35" s="1" t="s">
        <v>6</v>
      </c>
      <c r="R35" s="1" t="s">
        <v>7</v>
      </c>
      <c r="T35" s="1" t="s">
        <v>13</v>
      </c>
      <c r="V35" s="1" t="s">
        <v>3</v>
      </c>
      <c r="W35" s="1" t="s">
        <v>4</v>
      </c>
      <c r="X35" s="1" t="s">
        <v>5</v>
      </c>
      <c r="Y35" s="1" t="s">
        <v>82</v>
      </c>
      <c r="Z35" s="1" t="s">
        <v>6</v>
      </c>
      <c r="AA35" s="1" t="s">
        <v>7</v>
      </c>
    </row>
    <row r="36" spans="2:27" x14ac:dyDescent="0.2">
      <c r="C36" s="1">
        <v>1984</v>
      </c>
      <c r="D36" s="1">
        <f t="shared" ref="D36:I51" si="2">(D4+V4)</f>
        <v>0.14229730000000002</v>
      </c>
      <c r="E36" s="1">
        <f t="shared" si="2"/>
        <v>0.1733015</v>
      </c>
      <c r="F36" s="1">
        <f t="shared" si="2"/>
        <v>0.14326659999999999</v>
      </c>
      <c r="G36" s="1">
        <f t="shared" si="2"/>
        <v>0.13547000000000001</v>
      </c>
      <c r="H36" s="1">
        <f t="shared" si="2"/>
        <v>0.11109599999999999</v>
      </c>
      <c r="I36" s="1">
        <f t="shared" si="2"/>
        <v>0.15782839999999998</v>
      </c>
      <c r="L36" s="1">
        <v>1984</v>
      </c>
      <c r="M36" s="1">
        <v>0.1468911</v>
      </c>
      <c r="N36" s="1">
        <v>0.18005160000000001</v>
      </c>
      <c r="O36" s="1">
        <v>0.14712999999999998</v>
      </c>
      <c r="P36" s="1">
        <v>0.13960839999999999</v>
      </c>
      <c r="Q36" s="1">
        <v>0.1137949</v>
      </c>
      <c r="R36" s="1">
        <v>0.16349599999999997</v>
      </c>
      <c r="U36" s="1">
        <v>1984</v>
      </c>
    </row>
    <row r="37" spans="2:27" x14ac:dyDescent="0.2">
      <c r="C37" s="1">
        <v>1985</v>
      </c>
      <c r="D37" s="1">
        <f t="shared" si="2"/>
        <v>0.15862130000000002</v>
      </c>
      <c r="E37" s="1">
        <f t="shared" si="2"/>
        <v>0.20344719999999999</v>
      </c>
      <c r="F37" s="1">
        <f t="shared" si="2"/>
        <v>0.14268000000000003</v>
      </c>
      <c r="G37" s="1">
        <f t="shared" si="2"/>
        <v>0.17039679999999999</v>
      </c>
      <c r="H37" s="1">
        <f t="shared" si="2"/>
        <v>0.16337180000000001</v>
      </c>
      <c r="I37" s="1">
        <f t="shared" si="2"/>
        <v>0.18657970000000001</v>
      </c>
      <c r="L37" s="1">
        <v>1985</v>
      </c>
      <c r="M37" s="1">
        <v>0.16429780000000002</v>
      </c>
      <c r="N37" s="1">
        <v>0.21216069999999998</v>
      </c>
      <c r="O37" s="1">
        <v>0.14667059999999998</v>
      </c>
      <c r="P37" s="1">
        <v>0.17683499999999999</v>
      </c>
      <c r="Q37" s="1">
        <v>0.1694417</v>
      </c>
      <c r="R37" s="1">
        <v>0.19417570000000001</v>
      </c>
      <c r="U37" s="1">
        <v>1985</v>
      </c>
      <c r="V37" s="1">
        <f t="shared" ref="V37:AA52" si="3">M5+V5</f>
        <v>0.19035117892072678</v>
      </c>
      <c r="W37" s="1">
        <f t="shared" si="3"/>
        <v>0.25525574792968242</v>
      </c>
      <c r="X37" s="1">
        <f t="shared" si="3"/>
        <v>0.14724725424947815</v>
      </c>
      <c r="Y37" s="1">
        <f t="shared" si="3"/>
        <v>0.22988208554559703</v>
      </c>
      <c r="Z37" s="1">
        <f t="shared" si="3"/>
        <v>0.21820843530565598</v>
      </c>
      <c r="AA37" s="1">
        <f t="shared" si="3"/>
        <v>0.23539256241914328</v>
      </c>
    </row>
    <row r="38" spans="2:27" x14ac:dyDescent="0.2">
      <c r="C38" s="1">
        <v>1986</v>
      </c>
      <c r="D38" s="1">
        <f t="shared" si="2"/>
        <v>0.19308510000000001</v>
      </c>
      <c r="E38" s="1">
        <f t="shared" si="2"/>
        <v>0.26866390000000001</v>
      </c>
      <c r="F38" s="1">
        <f t="shared" si="2"/>
        <v>0.20303350000000001</v>
      </c>
      <c r="G38" s="1">
        <f t="shared" si="2"/>
        <v>0.22990969999999999</v>
      </c>
      <c r="H38" s="1">
        <f t="shared" si="2"/>
        <v>0.1263399</v>
      </c>
      <c r="I38" s="1">
        <f t="shared" si="2"/>
        <v>0.24086939999999998</v>
      </c>
      <c r="L38" s="1">
        <v>1986</v>
      </c>
      <c r="M38" s="1">
        <v>0.20113890000000001</v>
      </c>
      <c r="N38" s="1">
        <v>0.2811399</v>
      </c>
      <c r="O38" s="1">
        <v>0.21126940000000002</v>
      </c>
      <c r="P38" s="1">
        <v>0.2401269</v>
      </c>
      <c r="Q38" s="1">
        <v>0.12955849999999999</v>
      </c>
      <c r="R38" s="1">
        <v>0.25203799999999998</v>
      </c>
      <c r="U38" s="1">
        <v>1986</v>
      </c>
      <c r="V38" s="1">
        <f t="shared" si="3"/>
        <v>0.24197575820233572</v>
      </c>
      <c r="W38" s="1">
        <f t="shared" si="3"/>
        <v>0.37896298055337152</v>
      </c>
      <c r="X38" s="1">
        <f t="shared" si="3"/>
        <v>0.23673738822020476</v>
      </c>
      <c r="Y38" s="1">
        <f t="shared" si="3"/>
        <v>0.32450686787006033</v>
      </c>
      <c r="Z38" s="1">
        <f t="shared" si="3"/>
        <v>6.7521278922444833E-2</v>
      </c>
      <c r="AA38" s="1">
        <f t="shared" si="3"/>
        <v>0.32738676357060309</v>
      </c>
    </row>
    <row r="39" spans="2:27" x14ac:dyDescent="0.2">
      <c r="C39" s="1">
        <v>1987</v>
      </c>
      <c r="D39" s="1">
        <f t="shared" si="2"/>
        <v>0.31616430000000001</v>
      </c>
      <c r="E39" s="1">
        <f t="shared" si="2"/>
        <v>0.41054949999999996</v>
      </c>
      <c r="F39" s="1">
        <f t="shared" si="2"/>
        <v>0.39167069999999998</v>
      </c>
      <c r="G39" s="1">
        <f t="shared" si="2"/>
        <v>0.33089640000000003</v>
      </c>
      <c r="H39" s="1">
        <f t="shared" si="2"/>
        <v>0.27492249999999996</v>
      </c>
      <c r="I39" s="1">
        <f t="shared" si="2"/>
        <v>0.37890849999999998</v>
      </c>
      <c r="L39" s="1">
        <v>1987</v>
      </c>
      <c r="M39" s="1">
        <v>0.32972400000000002</v>
      </c>
      <c r="N39" s="1">
        <v>0.42902479999999998</v>
      </c>
      <c r="O39" s="1">
        <v>0.41957889999999998</v>
      </c>
      <c r="P39" s="1">
        <v>0.34586660000000002</v>
      </c>
      <c r="Q39" s="1">
        <v>0.28707709999999997</v>
      </c>
      <c r="R39" s="1">
        <v>0.39633830000000003</v>
      </c>
      <c r="U39" s="1">
        <v>1987</v>
      </c>
      <c r="V39" s="1">
        <f t="shared" si="3"/>
        <v>0.53535728455600051</v>
      </c>
      <c r="W39" s="1">
        <f t="shared" si="3"/>
        <v>0.64944297527080486</v>
      </c>
      <c r="X39" s="1">
        <f t="shared" si="3"/>
        <v>0.72928530230382216</v>
      </c>
      <c r="Y39" s="1">
        <f t="shared" si="3"/>
        <v>0.50341661056302978</v>
      </c>
      <c r="Z39" s="1">
        <f t="shared" si="3"/>
        <v>0.54073801217793527</v>
      </c>
      <c r="AA39" s="1">
        <f t="shared" si="3"/>
        <v>0.61512482983832761</v>
      </c>
    </row>
    <row r="40" spans="2:27" x14ac:dyDescent="0.2">
      <c r="C40" s="1">
        <v>1988</v>
      </c>
      <c r="D40" s="1">
        <f t="shared" si="2"/>
        <v>0.29106969999999999</v>
      </c>
      <c r="E40" s="1">
        <f t="shared" si="2"/>
        <v>0.31757840000000004</v>
      </c>
      <c r="F40" s="1">
        <f t="shared" si="2"/>
        <v>0.28808659999999997</v>
      </c>
      <c r="G40" s="1">
        <f t="shared" si="2"/>
        <v>0.34259899999999999</v>
      </c>
      <c r="H40" s="1">
        <f t="shared" si="2"/>
        <v>0.37650859999999997</v>
      </c>
      <c r="I40" s="1">
        <f t="shared" si="2"/>
        <v>0.31808530000000002</v>
      </c>
      <c r="L40" s="1">
        <v>1988</v>
      </c>
      <c r="M40" s="1">
        <v>0.30282949999999997</v>
      </c>
      <c r="N40" s="1">
        <v>0.32891390000000004</v>
      </c>
      <c r="O40" s="1">
        <v>0.30354220000000004</v>
      </c>
      <c r="P40" s="1">
        <v>0.35590840000000001</v>
      </c>
      <c r="Q40" s="1">
        <v>0.3948796</v>
      </c>
      <c r="R40" s="1">
        <v>0.33027479999999998</v>
      </c>
      <c r="U40" s="1">
        <v>1988</v>
      </c>
      <c r="V40" s="1">
        <f t="shared" si="3"/>
        <v>0.25658221884083821</v>
      </c>
      <c r="W40" s="1">
        <f t="shared" si="3"/>
        <v>0.19083811202686246</v>
      </c>
      <c r="X40" s="1">
        <f t="shared" si="3"/>
        <v>0.16730856832827518</v>
      </c>
      <c r="Y40" s="1">
        <f t="shared" si="3"/>
        <v>0.37820896317379626</v>
      </c>
      <c r="Z40" s="1">
        <f t="shared" si="3"/>
        <v>0.53236188580047983</v>
      </c>
      <c r="AA40" s="1">
        <f t="shared" si="3"/>
        <v>0.23911397086831804</v>
      </c>
    </row>
    <row r="41" spans="2:27" x14ac:dyDescent="0.2">
      <c r="C41" s="1">
        <v>1989</v>
      </c>
      <c r="D41" s="1">
        <f t="shared" si="2"/>
        <v>0.26248389999999999</v>
      </c>
      <c r="E41" s="1">
        <f t="shared" si="2"/>
        <v>0.28434379999999998</v>
      </c>
      <c r="F41" s="1">
        <f t="shared" si="2"/>
        <v>0.26334980000000002</v>
      </c>
      <c r="G41" s="1">
        <f t="shared" si="2"/>
        <v>0.30544379999999999</v>
      </c>
      <c r="H41" s="1">
        <f t="shared" si="2"/>
        <v>0.27590539999999997</v>
      </c>
      <c r="I41" s="1">
        <f t="shared" si="2"/>
        <v>0.28250240000000004</v>
      </c>
      <c r="L41" s="1">
        <v>1989</v>
      </c>
      <c r="M41" s="1">
        <v>0.2723159</v>
      </c>
      <c r="N41" s="1">
        <v>0.29371419999999998</v>
      </c>
      <c r="O41" s="1">
        <v>0.27558509999999997</v>
      </c>
      <c r="P41" s="1">
        <v>0.31582519999999997</v>
      </c>
      <c r="Q41" s="1">
        <v>0.28682970000000002</v>
      </c>
      <c r="R41" s="1">
        <v>0.2923153</v>
      </c>
      <c r="U41" s="1">
        <v>1989</v>
      </c>
      <c r="V41" s="1">
        <f t="shared" si="3"/>
        <v>0.22344293929743841</v>
      </c>
      <c r="W41" s="1">
        <f t="shared" si="3"/>
        <v>0.2375420446682957</v>
      </c>
      <c r="X41" s="1">
        <f t="shared" si="3"/>
        <v>0.2460173064846643</v>
      </c>
      <c r="Y41" s="1">
        <f t="shared" si="3"/>
        <v>0.25754179002028743</v>
      </c>
      <c r="Z41" s="1">
        <f t="shared" si="3"/>
        <v>0.13565149924099806</v>
      </c>
      <c r="AA41" s="1">
        <f t="shared" si="3"/>
        <v>0.23395704863412828</v>
      </c>
    </row>
    <row r="42" spans="2:27" x14ac:dyDescent="0.2">
      <c r="C42" s="1">
        <v>1990</v>
      </c>
      <c r="D42" s="1">
        <f t="shared" si="2"/>
        <v>5.6203500000000003E-2</v>
      </c>
      <c r="E42" s="1">
        <f t="shared" si="2"/>
        <v>5.2814E-2</v>
      </c>
      <c r="F42" s="1">
        <f t="shared" si="2"/>
        <v>3.6059900000000006E-2</v>
      </c>
      <c r="G42" s="1">
        <f t="shared" si="2"/>
        <v>0.1852915</v>
      </c>
      <c r="H42" s="1">
        <f t="shared" si="2"/>
        <v>6.3671599999999995E-2</v>
      </c>
      <c r="I42" s="1">
        <f t="shared" si="2"/>
        <v>6.9162999999999988E-2</v>
      </c>
      <c r="L42" s="1">
        <v>1990</v>
      </c>
      <c r="M42" s="1">
        <v>5.6658999999999994E-2</v>
      </c>
      <c r="N42" s="1">
        <v>5.3329599999999998E-2</v>
      </c>
      <c r="O42" s="1">
        <v>3.43112E-2</v>
      </c>
      <c r="P42" s="1">
        <v>0.19012309999999999</v>
      </c>
      <c r="Q42" s="1">
        <v>6.4364999999999992E-2</v>
      </c>
      <c r="R42" s="1">
        <v>7.0228600000000002E-2</v>
      </c>
      <c r="U42" s="1">
        <v>1990</v>
      </c>
      <c r="V42" s="1">
        <f t="shared" si="3"/>
        <v>-0.2570250200918664</v>
      </c>
      <c r="W42" s="1">
        <f t="shared" si="3"/>
        <v>-0.30200661897243847</v>
      </c>
      <c r="X42" s="1">
        <f t="shared" si="3"/>
        <v>-0.31288878091428945</v>
      </c>
      <c r="Y42" s="1">
        <f t="shared" si="3"/>
        <v>1.0348506474689666E-2</v>
      </c>
      <c r="Z42" s="1">
        <f t="shared" si="3"/>
        <v>-0.25819068671872447</v>
      </c>
      <c r="AA42" s="1">
        <f t="shared" si="3"/>
        <v>-0.25588969648337123</v>
      </c>
    </row>
    <row r="43" spans="2:27" x14ac:dyDescent="0.2">
      <c r="C43" s="1">
        <v>1991</v>
      </c>
      <c r="D43" s="1">
        <f t="shared" si="2"/>
        <v>-0.17848160000000002</v>
      </c>
      <c r="E43" s="1">
        <f t="shared" si="2"/>
        <v>-0.24436750000000002</v>
      </c>
      <c r="F43" s="1">
        <f t="shared" si="2"/>
        <v>-0.18861959999999997</v>
      </c>
      <c r="G43" s="1">
        <f t="shared" si="2"/>
        <v>-0.12415609999999998</v>
      </c>
      <c r="H43" s="1">
        <f t="shared" si="2"/>
        <v>-0.26142160000000003</v>
      </c>
      <c r="I43" s="1">
        <f t="shared" si="2"/>
        <v>-0.22091150000000004</v>
      </c>
      <c r="L43" s="1">
        <v>1991</v>
      </c>
      <c r="M43" s="1">
        <v>-0.1890318</v>
      </c>
      <c r="N43" s="1">
        <v>-0.25691020000000003</v>
      </c>
      <c r="O43" s="1">
        <v>-0.20493310000000001</v>
      </c>
      <c r="P43" s="1">
        <v>-0.13047339999999999</v>
      </c>
      <c r="Q43" s="1">
        <v>-0.27284700000000001</v>
      </c>
      <c r="R43" s="1">
        <v>-0.23255590000000001</v>
      </c>
      <c r="U43" s="1">
        <v>1991</v>
      </c>
      <c r="V43" s="1">
        <f t="shared" si="3"/>
        <v>-0.55333565059438705</v>
      </c>
      <c r="W43" s="1">
        <f t="shared" si="3"/>
        <v>-0.72293068653527537</v>
      </c>
      <c r="X43" s="1">
        <f t="shared" si="3"/>
        <v>-0.54544146462257137</v>
      </c>
      <c r="Y43" s="1">
        <f t="shared" si="3"/>
        <v>-0.61785408830811062</v>
      </c>
      <c r="Z43" s="1">
        <f t="shared" si="3"/>
        <v>-0.7592560699311387</v>
      </c>
      <c r="AA43" s="1">
        <f t="shared" si="3"/>
        <v>-0.68574772233594772</v>
      </c>
    </row>
    <row r="44" spans="2:27" x14ac:dyDescent="0.2">
      <c r="C44" s="1">
        <v>1992</v>
      </c>
      <c r="D44" s="1">
        <f t="shared" si="2"/>
        <v>-7.3216299999999984E-2</v>
      </c>
      <c r="E44" s="1">
        <f t="shared" si="2"/>
        <v>-0.14664440000000001</v>
      </c>
      <c r="F44" s="1">
        <f t="shared" si="2"/>
        <v>-0.14573130000000001</v>
      </c>
      <c r="G44" s="1">
        <f t="shared" si="2"/>
        <v>-3.2189400000000007E-2</v>
      </c>
      <c r="H44" s="1">
        <f t="shared" si="2"/>
        <v>-0.13191499999999998</v>
      </c>
      <c r="I44" s="1">
        <f t="shared" si="2"/>
        <v>-0.12047919999999998</v>
      </c>
      <c r="L44" s="1">
        <v>1992</v>
      </c>
      <c r="M44" s="1">
        <v>-8.1664499999999987E-2</v>
      </c>
      <c r="N44" s="1">
        <v>-0.15901099999999999</v>
      </c>
      <c r="O44" s="1">
        <v>-0.1673926</v>
      </c>
      <c r="P44" s="1">
        <v>-3.66463E-2</v>
      </c>
      <c r="Q44" s="1">
        <v>-0.14282400000000001</v>
      </c>
      <c r="R44" s="1">
        <v>-0.13141900000000001</v>
      </c>
      <c r="U44" s="1">
        <v>1992</v>
      </c>
      <c r="V44" s="1">
        <f t="shared" si="3"/>
        <v>6.649569129941961E-2</v>
      </c>
      <c r="W44" s="1">
        <f t="shared" si="3"/>
        <v>-2.0579855278455891E-2</v>
      </c>
      <c r="X44" s="1">
        <f t="shared" si="3"/>
        <v>-0.12269905225249467</v>
      </c>
      <c r="Y44" s="1">
        <f t="shared" si="3"/>
        <v>8.9824911542256664E-2</v>
      </c>
      <c r="Z44" s="1">
        <f t="shared" si="3"/>
        <v>3.8743277281189398E-2</v>
      </c>
      <c r="AA44" s="1">
        <f t="shared" si="3"/>
        <v>9.6520136296750214E-3</v>
      </c>
    </row>
    <row r="45" spans="2:27" x14ac:dyDescent="0.2">
      <c r="C45" s="1">
        <v>1993</v>
      </c>
      <c r="D45" s="1">
        <f t="shared" si="2"/>
        <v>3.111450000000001E-2</v>
      </c>
      <c r="E45" s="1">
        <f t="shared" si="2"/>
        <v>-1.2380199999999994E-2</v>
      </c>
      <c r="F45" s="1">
        <f t="shared" si="2"/>
        <v>8.2814000000000221E-3</v>
      </c>
      <c r="G45" s="1">
        <f t="shared" si="2"/>
        <v>9.6223299999999998E-2</v>
      </c>
      <c r="H45" s="1">
        <f t="shared" si="2"/>
        <v>2.8737499999999999E-2</v>
      </c>
      <c r="I45" s="1">
        <f t="shared" si="2"/>
        <v>1.1430799999999998E-2</v>
      </c>
      <c r="L45" s="1">
        <v>1993</v>
      </c>
      <c r="M45" s="1">
        <v>2.83682E-2</v>
      </c>
      <c r="N45" s="1">
        <v>-1.8068299999999999E-2</v>
      </c>
      <c r="O45" s="1">
        <v>-2.3595000000000001E-3</v>
      </c>
      <c r="P45" s="1">
        <v>9.812810000000001E-2</v>
      </c>
      <c r="Q45" s="1">
        <v>2.5390199999999998E-2</v>
      </c>
      <c r="R45" s="1">
        <v>7.2767000000000005E-3</v>
      </c>
      <c r="U45" s="1">
        <v>1993</v>
      </c>
      <c r="V45" s="1">
        <f t="shared" si="3"/>
        <v>0.18423757644345062</v>
      </c>
      <c r="W45" s="1">
        <f t="shared" si="3"/>
        <v>0.18355278456594964</v>
      </c>
      <c r="X45" s="1">
        <f t="shared" si="3"/>
        <v>0.2255736316479392</v>
      </c>
      <c r="Y45" s="1">
        <f t="shared" si="3"/>
        <v>0.28500267271951052</v>
      </c>
      <c r="Z45" s="1">
        <f t="shared" si="3"/>
        <v>0.25630487972863325</v>
      </c>
      <c r="AA45" s="1">
        <f t="shared" si="3"/>
        <v>0.2037635772954719</v>
      </c>
    </row>
    <row r="46" spans="2:27" x14ac:dyDescent="0.2">
      <c r="C46" s="1">
        <v>1994</v>
      </c>
      <c r="D46" s="1">
        <f t="shared" si="2"/>
        <v>6.85249E-2</v>
      </c>
      <c r="E46" s="1">
        <f t="shared" si="2"/>
        <v>5.82161E-2</v>
      </c>
      <c r="F46" s="1">
        <f t="shared" si="2"/>
        <v>3.0971300000000007E-2</v>
      </c>
      <c r="G46" s="1">
        <f t="shared" si="2"/>
        <v>9.1474699999999992E-2</v>
      </c>
      <c r="H46" s="1">
        <f t="shared" si="2"/>
        <v>9.12303E-2</v>
      </c>
      <c r="I46" s="1">
        <f t="shared" si="2"/>
        <v>6.5864400000000003E-2</v>
      </c>
      <c r="L46" s="1">
        <v>1994</v>
      </c>
      <c r="M46" s="1">
        <v>6.7980299999999994E-2</v>
      </c>
      <c r="N46" s="1">
        <v>5.6819300000000003E-2</v>
      </c>
      <c r="O46" s="1">
        <v>2.3771200000000003E-2</v>
      </c>
      <c r="P46" s="1">
        <v>9.3130600000000008E-2</v>
      </c>
      <c r="Q46" s="1">
        <v>9.2341200000000012E-2</v>
      </c>
      <c r="R46" s="1">
        <v>6.514700000000001E-2</v>
      </c>
      <c r="U46" s="1">
        <v>1994</v>
      </c>
      <c r="V46" s="1">
        <f t="shared" si="3"/>
        <v>0.12107352531989198</v>
      </c>
      <c r="W46" s="1">
        <f t="shared" si="3"/>
        <v>0.16082999027690881</v>
      </c>
      <c r="X46" s="1">
        <f t="shared" si="3"/>
        <v>7.6600013884532137E-2</v>
      </c>
      <c r="Y46" s="1">
        <f t="shared" si="3"/>
        <v>8.5288135132561352E-2</v>
      </c>
      <c r="Z46" s="1">
        <f t="shared" si="3"/>
        <v>0.1913940144332224</v>
      </c>
      <c r="AA46" s="1">
        <f t="shared" si="3"/>
        <v>0.14656038494499168</v>
      </c>
    </row>
    <row r="47" spans="2:27" x14ac:dyDescent="0.2">
      <c r="C47" s="1">
        <v>1995</v>
      </c>
      <c r="D47" s="1">
        <f t="shared" si="2"/>
        <v>8.8860599999999998E-2</v>
      </c>
      <c r="E47" s="1">
        <f t="shared" si="2"/>
        <v>7.3292700000000002E-2</v>
      </c>
      <c r="F47" s="1">
        <f t="shared" si="2"/>
        <v>3.1956599999999995E-2</v>
      </c>
      <c r="G47" s="1">
        <f t="shared" si="2"/>
        <v>8.956610000000001E-2</v>
      </c>
      <c r="H47" s="1">
        <f t="shared" si="2"/>
        <v>0.1119499</v>
      </c>
      <c r="I47" s="1">
        <f t="shared" si="2"/>
        <v>7.9757900000000007E-2</v>
      </c>
      <c r="L47" s="1">
        <v>1995</v>
      </c>
      <c r="M47" s="1">
        <v>8.9773400000000003E-2</v>
      </c>
      <c r="N47" s="1">
        <v>7.3525099999999996E-2</v>
      </c>
      <c r="O47" s="1">
        <v>2.8185399999999999E-2</v>
      </c>
      <c r="P47" s="1">
        <v>9.1019699999999995E-2</v>
      </c>
      <c r="Q47" s="1">
        <v>0.11448700000000001</v>
      </c>
      <c r="R47" s="1">
        <v>8.0337900000000004E-2</v>
      </c>
      <c r="U47" s="1">
        <v>1995</v>
      </c>
      <c r="V47" s="1">
        <f t="shared" si="3"/>
        <v>0.12175945056837577</v>
      </c>
      <c r="W47" s="1">
        <f t="shared" si="3"/>
        <v>0.10972053634719833</v>
      </c>
      <c r="X47" s="1">
        <f t="shared" si="3"/>
        <v>7.009938725395283E-2</v>
      </c>
      <c r="Y47" s="1">
        <f t="shared" si="3"/>
        <v>8.2357702390749271E-2</v>
      </c>
      <c r="Z47" s="1">
        <f t="shared" si="3"/>
        <v>0.14479537358232217</v>
      </c>
      <c r="AA47" s="1">
        <f t="shared" si="3"/>
        <v>0.10991996691980919</v>
      </c>
    </row>
    <row r="48" spans="2:27" x14ac:dyDescent="0.2">
      <c r="C48" s="1">
        <v>1996</v>
      </c>
      <c r="D48" s="1">
        <f t="shared" si="2"/>
        <v>4.6703599999999998E-2</v>
      </c>
      <c r="E48" s="1">
        <f t="shared" si="2"/>
        <v>8.2062700000000002E-2</v>
      </c>
      <c r="F48" s="1">
        <f t="shared" si="2"/>
        <v>2.3077999999999987E-2</v>
      </c>
      <c r="G48" s="1">
        <f t="shared" si="2"/>
        <v>0.1115661</v>
      </c>
      <c r="H48" s="1">
        <f t="shared" si="2"/>
        <v>6.4809400000000003E-2</v>
      </c>
      <c r="I48" s="1">
        <f t="shared" si="2"/>
        <v>7.7621499999999996E-2</v>
      </c>
      <c r="L48" s="1">
        <v>1996</v>
      </c>
      <c r="M48" s="1">
        <v>4.5568099999999993E-2</v>
      </c>
      <c r="N48" s="1">
        <v>8.2991300000000004E-2</v>
      </c>
      <c r="O48" s="1">
        <v>1.84818E-2</v>
      </c>
      <c r="P48" s="1">
        <v>0.11438670000000001</v>
      </c>
      <c r="Q48" s="1">
        <v>6.4074699999999998E-2</v>
      </c>
      <c r="R48" s="1">
        <v>7.8284800000000002E-2</v>
      </c>
      <c r="U48" s="1">
        <v>1996</v>
      </c>
      <c r="V48" s="1">
        <f t="shared" si="3"/>
        <v>-3.5833125002775468E-3</v>
      </c>
      <c r="W48" s="1">
        <f t="shared" si="3"/>
        <v>0.1001465411196093</v>
      </c>
      <c r="X48" s="1">
        <f t="shared" si="3"/>
        <v>7.3105009320658249E-3</v>
      </c>
      <c r="Y48" s="1">
        <f t="shared" si="3"/>
        <v>0.15356220474862015</v>
      </c>
      <c r="Z48" s="1">
        <f t="shared" si="3"/>
        <v>-1.0086651032252147E-2</v>
      </c>
      <c r="AA48" s="1">
        <f t="shared" si="3"/>
        <v>8.0608263257738441E-2</v>
      </c>
    </row>
    <row r="49" spans="3:27" x14ac:dyDescent="0.2">
      <c r="C49" s="1">
        <v>1997</v>
      </c>
      <c r="D49" s="1">
        <f t="shared" si="2"/>
        <v>8.6968999999999991E-2</v>
      </c>
      <c r="E49" s="1">
        <f t="shared" si="2"/>
        <v>0.10319790000000001</v>
      </c>
      <c r="F49" s="1">
        <f t="shared" si="2"/>
        <v>0.10420020000000001</v>
      </c>
      <c r="G49" s="1">
        <f t="shared" si="2"/>
        <v>0.1204741</v>
      </c>
      <c r="H49" s="1">
        <f t="shared" si="2"/>
        <v>0.10946400000000001</v>
      </c>
      <c r="I49" s="1">
        <f t="shared" si="2"/>
        <v>0.10449280000000001</v>
      </c>
      <c r="L49" s="1">
        <v>1997</v>
      </c>
      <c r="M49" s="1">
        <v>8.8297500000000001E-2</v>
      </c>
      <c r="N49" s="1">
        <v>0.10543860000000001</v>
      </c>
      <c r="O49" s="1">
        <v>0.106182</v>
      </c>
      <c r="P49" s="1">
        <v>0.12364660000000001</v>
      </c>
      <c r="Q49" s="1">
        <v>0.1119841</v>
      </c>
      <c r="R49" s="1">
        <v>0.10676909999999999</v>
      </c>
      <c r="U49" s="1">
        <v>1997</v>
      </c>
      <c r="V49" s="1">
        <f t="shared" si="3"/>
        <v>0.15193802734153811</v>
      </c>
      <c r="W49" s="1">
        <f t="shared" si="3"/>
        <v>0.13761447272900845</v>
      </c>
      <c r="X49" s="1">
        <f t="shared" si="3"/>
        <v>0.24355123138786644</v>
      </c>
      <c r="Y49" s="1">
        <f t="shared" si="3"/>
        <v>0.11532251645744823</v>
      </c>
      <c r="Z49" s="1">
        <f t="shared" si="3"/>
        <v>0.18786962699796433</v>
      </c>
      <c r="AA49" s="1">
        <f t="shared" si="3"/>
        <v>0.14522397975067539</v>
      </c>
    </row>
    <row r="50" spans="3:27" x14ac:dyDescent="0.2">
      <c r="C50" s="1">
        <v>1998</v>
      </c>
      <c r="D50" s="1">
        <f t="shared" si="2"/>
        <v>0.1188457</v>
      </c>
      <c r="E50" s="1">
        <f t="shared" si="2"/>
        <v>0.14871210000000001</v>
      </c>
      <c r="F50" s="1">
        <f t="shared" si="2"/>
        <v>0.1087765</v>
      </c>
      <c r="G50" s="1">
        <f t="shared" si="2"/>
        <v>0.11211209999999999</v>
      </c>
      <c r="H50" s="1">
        <f t="shared" si="2"/>
        <v>0.18405479999999999</v>
      </c>
      <c r="I50" s="1">
        <f t="shared" si="2"/>
        <v>0.13911869999999998</v>
      </c>
      <c r="L50" s="1">
        <v>1998</v>
      </c>
      <c r="M50" s="1">
        <v>0.12205909999999999</v>
      </c>
      <c r="N50" s="1">
        <v>0.15365970000000001</v>
      </c>
      <c r="O50" s="1">
        <v>0.11085110000000001</v>
      </c>
      <c r="P50" s="1">
        <v>0.1148917</v>
      </c>
      <c r="Q50" s="1">
        <v>0.19158829999999999</v>
      </c>
      <c r="R50" s="1">
        <v>0.1435138</v>
      </c>
      <c r="U50" s="1">
        <v>1998</v>
      </c>
      <c r="V50" s="1">
        <f t="shared" si="3"/>
        <v>0.17202389199997287</v>
      </c>
      <c r="W50" s="1">
        <f t="shared" si="3"/>
        <v>0.22237390606148189</v>
      </c>
      <c r="X50" s="1">
        <f t="shared" si="3"/>
        <v>0.10788145716640908</v>
      </c>
      <c r="Y50" s="1">
        <f t="shared" si="3"/>
        <v>0.10943542415977531</v>
      </c>
      <c r="Z50" s="1">
        <f t="shared" si="3"/>
        <v>0.28780244250560744</v>
      </c>
      <c r="AA50" s="1">
        <f t="shared" si="3"/>
        <v>0.19649614245410785</v>
      </c>
    </row>
    <row r="51" spans="3:27" x14ac:dyDescent="0.2">
      <c r="C51" s="1">
        <v>1999</v>
      </c>
      <c r="D51" s="1">
        <f t="shared" si="2"/>
        <v>0.15386650000000002</v>
      </c>
      <c r="E51" s="1">
        <f t="shared" si="2"/>
        <v>0.17099789999999998</v>
      </c>
      <c r="F51" s="1">
        <f t="shared" si="2"/>
        <v>0.156889</v>
      </c>
      <c r="G51" s="1">
        <f t="shared" si="2"/>
        <v>0.1744019</v>
      </c>
      <c r="H51" s="1">
        <f t="shared" si="2"/>
        <v>0.16106309999999999</v>
      </c>
      <c r="I51" s="1">
        <f t="shared" si="2"/>
        <v>0.1689784</v>
      </c>
      <c r="L51" s="1">
        <v>1999</v>
      </c>
      <c r="M51" s="1">
        <v>0.15887320000000002</v>
      </c>
      <c r="N51" s="1">
        <v>0.17701149999999999</v>
      </c>
      <c r="O51" s="1">
        <v>0.16246939999999999</v>
      </c>
      <c r="P51" s="1">
        <v>0.1808565</v>
      </c>
      <c r="Q51" s="1">
        <v>0.16693750000000002</v>
      </c>
      <c r="R51" s="1">
        <v>0.17496220000000001</v>
      </c>
      <c r="U51" s="1">
        <v>1999</v>
      </c>
      <c r="V51" s="1">
        <f t="shared" si="3"/>
        <v>0.21789556018244169</v>
      </c>
      <c r="W51" s="1">
        <f t="shared" si="3"/>
        <v>0.21445083644715646</v>
      </c>
      <c r="X51" s="1">
        <f t="shared" si="3"/>
        <v>0.24349057711458214</v>
      </c>
      <c r="Y51" s="1">
        <f t="shared" si="3"/>
        <v>0.27387140055302378</v>
      </c>
      <c r="Z51" s="1">
        <f t="shared" si="3"/>
        <v>0.13075232886684496</v>
      </c>
      <c r="AA51" s="1">
        <f t="shared" si="3"/>
        <v>0.22328564830614483</v>
      </c>
    </row>
    <row r="52" spans="3:27" x14ac:dyDescent="0.2">
      <c r="C52" s="1">
        <v>2000</v>
      </c>
      <c r="D52" s="1">
        <f t="shared" ref="D52:I64" si="4">(D20+V20)</f>
        <v>0.14177309999999999</v>
      </c>
      <c r="E52" s="1">
        <f t="shared" si="4"/>
        <v>0.23292879999999999</v>
      </c>
      <c r="F52" s="1">
        <f t="shared" si="4"/>
        <v>0.1473758</v>
      </c>
      <c r="G52" s="1">
        <f t="shared" si="4"/>
        <v>0.1759444</v>
      </c>
      <c r="H52" s="1">
        <f t="shared" si="4"/>
        <v>0.16265770000000002</v>
      </c>
      <c r="I52" s="1">
        <f t="shared" si="4"/>
        <v>0.2111092</v>
      </c>
      <c r="L52" s="1">
        <v>2000</v>
      </c>
      <c r="M52" s="1">
        <v>0.14614769999999999</v>
      </c>
      <c r="N52" s="1">
        <v>0.24167459999999999</v>
      </c>
      <c r="O52" s="1">
        <v>0.15219730000000001</v>
      </c>
      <c r="P52" s="1">
        <v>0.18203420000000001</v>
      </c>
      <c r="Q52" s="1">
        <v>0.1684785</v>
      </c>
      <c r="R52" s="1">
        <v>0.21889890000000001</v>
      </c>
      <c r="U52" s="1">
        <v>2000</v>
      </c>
      <c r="V52" s="1">
        <f t="shared" si="3"/>
        <v>0.12360645411316969</v>
      </c>
      <c r="W52" s="1">
        <f t="shared" si="3"/>
        <v>0.33803951228436052</v>
      </c>
      <c r="X52" s="1">
        <f t="shared" si="3"/>
        <v>0.15030730790267416</v>
      </c>
      <c r="Y52" s="1">
        <f t="shared" si="3"/>
        <v>0.19240345192536762</v>
      </c>
      <c r="Z52" s="1">
        <f t="shared" si="3"/>
        <v>0.17806690017914617</v>
      </c>
      <c r="AA52" s="1">
        <f t="shared" si="3"/>
        <v>0.28623644695131717</v>
      </c>
    </row>
    <row r="53" spans="3:27" x14ac:dyDescent="0.2">
      <c r="C53" s="1">
        <v>2001</v>
      </c>
      <c r="D53" s="1">
        <f t="shared" si="4"/>
        <v>7.5021900000000002E-2</v>
      </c>
      <c r="E53" s="1">
        <f t="shared" si="4"/>
        <v>2.9305399999999995E-2</v>
      </c>
      <c r="F53" s="1">
        <f t="shared" si="4"/>
        <v>4.4006299999999998E-2</v>
      </c>
      <c r="G53" s="1">
        <f t="shared" si="4"/>
        <v>0.11051639999999999</v>
      </c>
      <c r="H53" s="1">
        <f t="shared" si="4"/>
        <v>6.4418099999999992E-2</v>
      </c>
      <c r="I53" s="1">
        <f t="shared" si="4"/>
        <v>4.6403099999999996E-2</v>
      </c>
      <c r="L53" s="1">
        <v>2001</v>
      </c>
      <c r="M53" s="1">
        <v>7.5980400000000003E-2</v>
      </c>
      <c r="N53" s="1">
        <v>2.7903899999999999E-2</v>
      </c>
      <c r="O53" s="1">
        <v>4.1765699999999996E-2</v>
      </c>
      <c r="P53" s="1">
        <v>0.1132991</v>
      </c>
      <c r="Q53" s="1">
        <v>6.4723199999999995E-2</v>
      </c>
      <c r="R53" s="1">
        <v>4.5865600000000006E-2</v>
      </c>
      <c r="U53" s="1">
        <v>2001</v>
      </c>
      <c r="V53" s="1">
        <f t="shared" ref="V53:AA64" si="5">M21+V21</f>
        <v>-3.0289797768503685E-2</v>
      </c>
      <c r="W53" s="1">
        <f t="shared" si="5"/>
        <v>-0.29359045926685329</v>
      </c>
      <c r="X53" s="1">
        <f t="shared" si="5"/>
        <v>-0.1400275299447683</v>
      </c>
      <c r="Y53" s="1">
        <f t="shared" si="5"/>
        <v>1.1744870065196186E-2</v>
      </c>
      <c r="Z53" s="1">
        <f t="shared" si="5"/>
        <v>-7.7271500806168014E-2</v>
      </c>
      <c r="AA53" s="1">
        <f t="shared" si="5"/>
        <v>-0.21436507811547648</v>
      </c>
    </row>
    <row r="54" spans="3:27" x14ac:dyDescent="0.2">
      <c r="C54" s="1">
        <v>2002</v>
      </c>
      <c r="D54" s="1">
        <f t="shared" si="4"/>
        <v>7.0351200000000003E-2</v>
      </c>
      <c r="E54" s="1">
        <f t="shared" si="4"/>
        <v>6.9759999999999267E-4</v>
      </c>
      <c r="F54" s="1">
        <f t="shared" si="4"/>
        <v>6.2368699999999992E-2</v>
      </c>
      <c r="G54" s="1">
        <f t="shared" si="4"/>
        <v>0.10189719999999999</v>
      </c>
      <c r="H54" s="1">
        <f t="shared" si="4"/>
        <v>6.59999E-2</v>
      </c>
      <c r="I54" s="1">
        <f t="shared" si="4"/>
        <v>2.5516999999999998E-2</v>
      </c>
      <c r="L54" s="1">
        <v>2002</v>
      </c>
      <c r="M54" s="1">
        <v>7.1110699999999999E-2</v>
      </c>
      <c r="N54" s="1">
        <v>-2.6312000000000002E-3</v>
      </c>
      <c r="O54" s="1">
        <v>6.1384299999999996E-2</v>
      </c>
      <c r="P54" s="1">
        <v>0.1042611</v>
      </c>
      <c r="Q54" s="1">
        <v>6.6004699999999999E-2</v>
      </c>
      <c r="R54" s="1">
        <v>2.3696100000000001E-2</v>
      </c>
      <c r="U54" s="1">
        <v>2002</v>
      </c>
      <c r="V54" s="1">
        <f t="shared" si="5"/>
        <v>6.4765869746731139E-2</v>
      </c>
      <c r="W54" s="1">
        <f t="shared" si="5"/>
        <v>-5.0624763417417097E-2</v>
      </c>
      <c r="X54" s="1">
        <f t="shared" si="5"/>
        <v>9.065098913236716E-2</v>
      </c>
      <c r="Y54" s="1">
        <f t="shared" si="5"/>
        <v>9.5888923657825448E-2</v>
      </c>
      <c r="Z54" s="1">
        <f t="shared" si="5"/>
        <v>5.7229012435361958E-2</v>
      </c>
      <c r="AA54" s="1">
        <f t="shared" si="5"/>
        <v>-1.0909427570440305E-2</v>
      </c>
    </row>
    <row r="55" spans="3:27" x14ac:dyDescent="0.2">
      <c r="C55" s="1">
        <v>2003</v>
      </c>
      <c r="D55" s="1">
        <f t="shared" si="4"/>
        <v>5.0417999999999998E-2</v>
      </c>
      <c r="E55" s="1">
        <f t="shared" si="4"/>
        <v>-1.3971499999999998E-2</v>
      </c>
      <c r="F55" s="1">
        <f t="shared" si="4"/>
        <v>4.1873899999999999E-2</v>
      </c>
      <c r="G55" s="1">
        <f t="shared" si="4"/>
        <v>9.32476E-2</v>
      </c>
      <c r="H55" s="1">
        <f t="shared" si="4"/>
        <v>4.9478000000000008E-2</v>
      </c>
      <c r="I55" s="1">
        <f t="shared" si="4"/>
        <v>1.1565400000000003E-2</v>
      </c>
      <c r="L55" s="1">
        <v>2003</v>
      </c>
      <c r="M55" s="1">
        <v>5.0160200000000002E-2</v>
      </c>
      <c r="N55" s="1">
        <v>-1.8164800000000002E-2</v>
      </c>
      <c r="O55" s="1">
        <v>3.9679099999999995E-2</v>
      </c>
      <c r="P55" s="1">
        <v>9.52321E-2</v>
      </c>
      <c r="Q55" s="1">
        <v>4.7295100000000007E-2</v>
      </c>
      <c r="R55" s="1">
        <v>8.9493999999999997E-3</v>
      </c>
      <c r="U55" s="1">
        <v>2003</v>
      </c>
      <c r="V55" s="1">
        <f t="shared" si="5"/>
        <v>1.8960954178075085E-2</v>
      </c>
      <c r="W55" s="1">
        <f t="shared" si="5"/>
        <v>-3.752217759445417E-2</v>
      </c>
      <c r="X55" s="1">
        <f t="shared" si="5"/>
        <v>1.3323317160606807E-2</v>
      </c>
      <c r="Y55" s="1">
        <f t="shared" si="5"/>
        <v>8.3693432557906719E-2</v>
      </c>
      <c r="Z55" s="1">
        <f t="shared" si="5"/>
        <v>2.374296849828289E-3</v>
      </c>
      <c r="AA55" s="1">
        <f t="shared" si="5"/>
        <v>-1.0879387839413973E-2</v>
      </c>
    </row>
    <row r="56" spans="3:27" x14ac:dyDescent="0.2">
      <c r="C56" s="1">
        <v>2004</v>
      </c>
      <c r="D56" s="1">
        <f t="shared" si="4"/>
        <v>8.1299499999999997E-2</v>
      </c>
      <c r="E56" s="1">
        <f t="shared" si="4"/>
        <v>4.392299999999999E-2</v>
      </c>
      <c r="F56" s="1">
        <f t="shared" si="4"/>
        <v>5.6490699999999991E-2</v>
      </c>
      <c r="G56" s="1">
        <f t="shared" si="4"/>
        <v>0.11948040000000001</v>
      </c>
      <c r="H56" s="1">
        <f t="shared" si="4"/>
        <v>4.1871499999999999E-2</v>
      </c>
      <c r="I56" s="1">
        <f t="shared" si="4"/>
        <v>5.7671899999999998E-2</v>
      </c>
      <c r="L56" s="1">
        <v>2004</v>
      </c>
      <c r="M56" s="1">
        <v>8.2535200000000003E-2</v>
      </c>
      <c r="N56" s="1">
        <v>4.3050899999999996E-2</v>
      </c>
      <c r="O56" s="1">
        <v>5.4720999999999999E-2</v>
      </c>
      <c r="P56" s="1">
        <v>0.12248160000000001</v>
      </c>
      <c r="Q56" s="1">
        <v>4.0839999999999994E-2</v>
      </c>
      <c r="R56" s="1">
        <v>5.7662500000000005E-2</v>
      </c>
      <c r="U56" s="1">
        <v>2004</v>
      </c>
      <c r="V56" s="1">
        <f t="shared" si="5"/>
        <v>0.12577113857395075</v>
      </c>
      <c r="W56" s="1">
        <f t="shared" si="5"/>
        <v>0.1363252936810761</v>
      </c>
      <c r="X56" s="1">
        <f t="shared" si="5"/>
        <v>6.9468977617819283E-2</v>
      </c>
      <c r="Y56" s="1">
        <f t="shared" si="5"/>
        <v>0.16510003510098051</v>
      </c>
      <c r="Z56" s="1">
        <f t="shared" si="5"/>
        <v>5.9692056396611758E-2</v>
      </c>
      <c r="AA56" s="1">
        <f t="shared" si="5"/>
        <v>0.13246792788243325</v>
      </c>
    </row>
    <row r="57" spans="3:27" x14ac:dyDescent="0.2">
      <c r="C57" s="1">
        <v>2005</v>
      </c>
      <c r="D57" s="1">
        <f t="shared" si="4"/>
        <v>0.1674582</v>
      </c>
      <c r="E57" s="1">
        <f t="shared" si="4"/>
        <v>0.11038040000000002</v>
      </c>
      <c r="F57" s="1">
        <f t="shared" si="4"/>
        <v>0.13949929999999999</v>
      </c>
      <c r="G57" s="1">
        <f t="shared" si="4"/>
        <v>0.1506557</v>
      </c>
      <c r="H57" s="1">
        <f t="shared" si="4"/>
        <v>0.123443</v>
      </c>
      <c r="I57" s="1">
        <f t="shared" si="4"/>
        <v>0.12365579999999998</v>
      </c>
      <c r="L57" s="1">
        <v>2005</v>
      </c>
      <c r="M57" s="1">
        <v>0.17321700000000001</v>
      </c>
      <c r="N57" s="1">
        <v>0.1131596</v>
      </c>
      <c r="O57" s="1">
        <v>0.14371049999999999</v>
      </c>
      <c r="P57" s="1">
        <v>0.15476970000000001</v>
      </c>
      <c r="Q57" s="1">
        <v>0.126891</v>
      </c>
      <c r="R57" s="1">
        <v>0.1270859</v>
      </c>
      <c r="U57" s="1">
        <v>2005</v>
      </c>
      <c r="V57" s="1">
        <f t="shared" si="5"/>
        <v>0.30294511327138762</v>
      </c>
      <c r="W57" s="1">
        <f t="shared" si="5"/>
        <v>0.22218859352270523</v>
      </c>
      <c r="X57" s="1">
        <f t="shared" si="5"/>
        <v>0.26182808182079537</v>
      </c>
      <c r="Y57" s="1">
        <f t="shared" si="5"/>
        <v>0.20219971096067782</v>
      </c>
      <c r="Z57" s="1">
        <f t="shared" si="5"/>
        <v>0.25759924535806894</v>
      </c>
      <c r="AA57" s="1">
        <f t="shared" si="5"/>
        <v>0.23298204193658803</v>
      </c>
    </row>
    <row r="58" spans="3:27" x14ac:dyDescent="0.2">
      <c r="C58" s="1">
        <v>2006</v>
      </c>
      <c r="D58" s="1">
        <f t="shared" si="4"/>
        <v>0.17994540000000001</v>
      </c>
      <c r="E58" s="1">
        <f t="shared" si="4"/>
        <v>0.1482242</v>
      </c>
      <c r="F58" s="1">
        <f t="shared" si="4"/>
        <v>0.23412340000000001</v>
      </c>
      <c r="G58" s="1">
        <f t="shared" si="4"/>
        <v>0.16158409999999998</v>
      </c>
      <c r="H58" s="1">
        <f t="shared" si="4"/>
        <v>0.19779050000000001</v>
      </c>
      <c r="I58" s="1">
        <f t="shared" si="4"/>
        <v>0.15657670000000001</v>
      </c>
      <c r="L58" s="1">
        <v>2006</v>
      </c>
      <c r="M58" s="1">
        <v>0.18617</v>
      </c>
      <c r="N58" s="1">
        <v>0.15279600000000002</v>
      </c>
      <c r="O58" s="1">
        <v>0.24440709999999999</v>
      </c>
      <c r="P58" s="1">
        <v>0.16579869999999999</v>
      </c>
      <c r="Q58" s="1">
        <v>0.20483580000000001</v>
      </c>
      <c r="R58" s="1">
        <v>0.16148189999999998</v>
      </c>
      <c r="U58" s="1">
        <v>2006</v>
      </c>
      <c r="V58" s="1">
        <f t="shared" si="5"/>
        <v>0.20419279596666703</v>
      </c>
      <c r="W58" s="1">
        <f t="shared" si="5"/>
        <v>0.21144211783132791</v>
      </c>
      <c r="X58" s="1">
        <f t="shared" si="5"/>
        <v>0.40893756871732767</v>
      </c>
      <c r="Y58" s="1">
        <f t="shared" si="5"/>
        <v>0.18507388713235776</v>
      </c>
      <c r="Z58" s="1">
        <f t="shared" si="5"/>
        <v>0.31814214190629952</v>
      </c>
      <c r="AA58" s="1">
        <f t="shared" si="5"/>
        <v>0.2127419683192131</v>
      </c>
    </row>
    <row r="59" spans="3:27" x14ac:dyDescent="0.2">
      <c r="C59" s="1">
        <v>2007</v>
      </c>
      <c r="D59" s="1">
        <f t="shared" si="4"/>
        <v>0.16520270000000001</v>
      </c>
      <c r="E59" s="1">
        <f t="shared" si="4"/>
        <v>0.14386120000000002</v>
      </c>
      <c r="F59" s="1">
        <f t="shared" si="4"/>
        <v>0.13145980000000002</v>
      </c>
      <c r="G59" s="1">
        <f t="shared" si="4"/>
        <v>0.1141239</v>
      </c>
      <c r="H59" s="1">
        <f t="shared" si="4"/>
        <v>0.12628259999999999</v>
      </c>
      <c r="I59" s="1">
        <f t="shared" si="4"/>
        <v>0.14284940000000002</v>
      </c>
      <c r="L59" s="1">
        <v>2007</v>
      </c>
      <c r="M59" s="1">
        <v>0.17045940000000001</v>
      </c>
      <c r="N59" s="1">
        <v>0.14812069999999999</v>
      </c>
      <c r="O59" s="1">
        <v>0.1353895</v>
      </c>
      <c r="P59" s="1">
        <v>0.1165456</v>
      </c>
      <c r="Q59" s="1">
        <v>0.1297393</v>
      </c>
      <c r="R59" s="1">
        <v>0.14699500000000001</v>
      </c>
      <c r="U59" s="1">
        <v>2007</v>
      </c>
      <c r="V59" s="1">
        <f t="shared" si="5"/>
        <v>0.14893398946771499</v>
      </c>
      <c r="W59" s="1">
        <f t="shared" si="5"/>
        <v>0.14133557633438448</v>
      </c>
      <c r="X59" s="1">
        <f t="shared" si="5"/>
        <v>-2.0238220487345041E-2</v>
      </c>
      <c r="Y59" s="1">
        <f t="shared" si="5"/>
        <v>4.7165523345396629E-2</v>
      </c>
      <c r="Z59" s="1">
        <f t="shared" si="5"/>
        <v>2.1683430209549076E-2</v>
      </c>
      <c r="AA59" s="1">
        <f t="shared" si="5"/>
        <v>0.12621268567237184</v>
      </c>
    </row>
    <row r="60" spans="3:27" x14ac:dyDescent="0.2">
      <c r="C60" s="1">
        <v>2008</v>
      </c>
      <c r="D60" s="1">
        <f t="shared" si="4"/>
        <v>-3.5344599999999997E-2</v>
      </c>
      <c r="E60" s="1">
        <f t="shared" si="4"/>
        <v>-3.0775400000000008E-2</v>
      </c>
      <c r="F60" s="1">
        <f t="shared" si="4"/>
        <v>5.2332000000000004E-3</v>
      </c>
      <c r="G60" s="1">
        <f t="shared" si="4"/>
        <v>-2.9909600000000005E-2</v>
      </c>
      <c r="H60" s="1">
        <f t="shared" si="4"/>
        <v>-2.3424499999999994E-2</v>
      </c>
      <c r="I60" s="1">
        <f t="shared" si="4"/>
        <v>-3.0493300000000001E-2</v>
      </c>
      <c r="L60" s="1">
        <v>2008</v>
      </c>
      <c r="M60" s="1">
        <v>-3.9540400000000003E-2</v>
      </c>
      <c r="N60" s="1">
        <v>-3.4513500000000003E-2</v>
      </c>
      <c r="O60" s="1">
        <v>1.6461000000000002E-3</v>
      </c>
      <c r="P60" s="1">
        <v>-3.1640700000000001E-2</v>
      </c>
      <c r="Q60" s="1">
        <v>-2.7608199999999999E-2</v>
      </c>
      <c r="R60" s="1">
        <v>-3.4035200000000002E-2</v>
      </c>
      <c r="U60" s="1">
        <v>2008</v>
      </c>
      <c r="V60" s="1">
        <f t="shared" si="5"/>
        <v>-0.3523678950857006</v>
      </c>
      <c r="W60" s="1">
        <f t="shared" si="5"/>
        <v>-0.30518507652481819</v>
      </c>
      <c r="X60" s="1">
        <f t="shared" si="5"/>
        <v>-0.19650817113923721</v>
      </c>
      <c r="Y60" s="1">
        <f t="shared" si="5"/>
        <v>-0.2529266308002513</v>
      </c>
      <c r="Z60" s="1">
        <f t="shared" si="5"/>
        <v>-0.26977259575120632</v>
      </c>
      <c r="AA60" s="1">
        <f t="shared" si="5"/>
        <v>-0.30305403529530162</v>
      </c>
    </row>
    <row r="61" spans="3:27" x14ac:dyDescent="0.2">
      <c r="C61" s="1">
        <v>2009</v>
      </c>
      <c r="D61" s="1">
        <f t="shared" si="4"/>
        <v>1.0258500000000004E-2</v>
      </c>
      <c r="E61" s="1">
        <f t="shared" si="4"/>
        <v>-2.3089000000000096E-3</v>
      </c>
      <c r="F61" s="1">
        <f t="shared" si="4"/>
        <v>4.5645999999999881E-3</v>
      </c>
      <c r="G61" s="1">
        <f t="shared" si="4"/>
        <v>0.12753059999999999</v>
      </c>
      <c r="H61" s="1">
        <f t="shared" si="4"/>
        <v>1.0391900000000009E-2</v>
      </c>
      <c r="I61" s="1">
        <f t="shared" si="4"/>
        <v>1.3462299999999996E-2</v>
      </c>
      <c r="L61" s="1">
        <v>2009</v>
      </c>
      <c r="M61" s="1">
        <v>7.9275999999999999E-3</v>
      </c>
      <c r="N61" s="1">
        <v>-5.1795000000000001E-3</v>
      </c>
      <c r="O61" s="1">
        <v>3.9799999999999998E-5</v>
      </c>
      <c r="P61" s="1">
        <v>0.13057150000000001</v>
      </c>
      <c r="Q61" s="1">
        <v>7.7278999999999994E-3</v>
      </c>
      <c r="R61" s="1">
        <v>1.1500300000000001E-2</v>
      </c>
      <c r="U61" s="1">
        <v>2009</v>
      </c>
      <c r="V61" s="1">
        <f t="shared" si="5"/>
        <v>7.5972613715776127E-2</v>
      </c>
      <c r="W61" s="1">
        <f t="shared" si="5"/>
        <v>3.5116350291871531E-2</v>
      </c>
      <c r="X61" s="1">
        <f t="shared" si="5"/>
        <v>-7.9847833603798046E-3</v>
      </c>
      <c r="Y61" s="1">
        <f t="shared" si="5"/>
        <v>0.36497037418728656</v>
      </c>
      <c r="Z61" s="1">
        <f t="shared" si="5"/>
        <v>5.9338596211154539E-2</v>
      </c>
      <c r="AA61" s="1">
        <f t="shared" si="5"/>
        <v>7.4785100030298701E-2</v>
      </c>
    </row>
    <row r="62" spans="3:27" x14ac:dyDescent="0.2">
      <c r="C62" s="1">
        <v>2010</v>
      </c>
      <c r="D62" s="1">
        <f t="shared" si="4"/>
        <v>8.7589399999999998E-2</v>
      </c>
      <c r="E62" s="1">
        <f t="shared" si="4"/>
        <v>0.1057063</v>
      </c>
      <c r="F62" s="1">
        <f t="shared" si="4"/>
        <v>4.8468800000000006E-2</v>
      </c>
      <c r="G62" s="1">
        <f t="shared" si="4"/>
        <v>9.1916499999999998E-2</v>
      </c>
      <c r="H62" s="1">
        <f t="shared" si="4"/>
        <v>0.13522899999999999</v>
      </c>
      <c r="I62" s="1">
        <f t="shared" si="4"/>
        <v>0.10111240000000001</v>
      </c>
      <c r="L62" s="1">
        <v>2010</v>
      </c>
      <c r="M62" s="1">
        <v>8.920249999999999E-2</v>
      </c>
      <c r="N62" s="1">
        <v>0.10825570000000001</v>
      </c>
      <c r="O62" s="1">
        <v>4.6718500000000003E-2</v>
      </c>
      <c r="P62" s="1">
        <v>9.3639200000000006E-2</v>
      </c>
      <c r="Q62" s="1">
        <v>0.13929720000000001</v>
      </c>
      <c r="R62" s="1">
        <v>0.1034426</v>
      </c>
      <c r="U62" s="1">
        <v>2010</v>
      </c>
      <c r="V62" s="1">
        <f t="shared" si="5"/>
        <v>0.2081753684403824</v>
      </c>
      <c r="W62" s="1">
        <f t="shared" si="5"/>
        <v>0.27761697981906286</v>
      </c>
      <c r="X62" s="1">
        <f t="shared" si="5"/>
        <v>0.11459380693686326</v>
      </c>
      <c r="Y62" s="1">
        <f t="shared" si="5"/>
        <v>4.5232925385217913E-2</v>
      </c>
      <c r="Z62" s="1">
        <f t="shared" si="5"/>
        <v>0.33403275853727832</v>
      </c>
      <c r="AA62" s="1">
        <f t="shared" si="5"/>
        <v>0.24013502987249852</v>
      </c>
    </row>
    <row r="63" spans="3:27" x14ac:dyDescent="0.2">
      <c r="C63" s="1">
        <v>2011</v>
      </c>
      <c r="D63" s="1">
        <f t="shared" si="4"/>
        <v>0.1048302</v>
      </c>
      <c r="E63" s="1">
        <f t="shared" si="4"/>
        <v>0.10278499999999999</v>
      </c>
      <c r="F63" s="1">
        <f t="shared" si="4"/>
        <v>9.42664E-2</v>
      </c>
      <c r="G63" s="1">
        <f t="shared" si="4"/>
        <v>7.7276399999999995E-2</v>
      </c>
      <c r="H63" s="1">
        <f t="shared" si="4"/>
        <v>8.7239300000000006E-2</v>
      </c>
      <c r="I63" s="1">
        <f t="shared" si="4"/>
        <v>9.9431599999999995E-2</v>
      </c>
      <c r="L63" s="1">
        <v>2011</v>
      </c>
      <c r="M63" s="1">
        <v>0.10733230000000001</v>
      </c>
      <c r="N63" s="1">
        <v>0.10519479999999999</v>
      </c>
      <c r="O63" s="1">
        <v>9.5920100000000008E-2</v>
      </c>
      <c r="P63" s="1">
        <v>7.8634399999999993E-2</v>
      </c>
      <c r="Q63" s="1">
        <v>8.8841699999999996E-2</v>
      </c>
      <c r="R63" s="1">
        <v>0.1016854</v>
      </c>
      <c r="U63" s="1">
        <v>2011</v>
      </c>
      <c r="V63" s="1">
        <f t="shared" si="5"/>
        <v>0.13386775000541301</v>
      </c>
      <c r="W63" s="1">
        <f t="shared" si="5"/>
        <v>9.9144094734290839E-2</v>
      </c>
      <c r="X63" s="1">
        <f t="shared" si="5"/>
        <v>0.17666496992242581</v>
      </c>
      <c r="Y63" s="1">
        <f t="shared" si="5"/>
        <v>4.6365646498682321E-2</v>
      </c>
      <c r="Z63" s="1">
        <f t="shared" si="5"/>
        <v>1.4302857438143933E-2</v>
      </c>
      <c r="AA63" s="1">
        <f t="shared" si="5"/>
        <v>9.828485571897741E-2</v>
      </c>
    </row>
    <row r="64" spans="3:27" x14ac:dyDescent="0.2">
      <c r="C64" s="1">
        <v>2012</v>
      </c>
      <c r="D64" s="1">
        <f t="shared" si="4"/>
        <v>5.9267199999999999E-2</v>
      </c>
      <c r="E64" s="1">
        <f t="shared" si="4"/>
        <v>6.5216800000000005E-2</v>
      </c>
      <c r="F64" s="1">
        <f t="shared" si="4"/>
        <v>5.0863100000000008E-2</v>
      </c>
      <c r="G64" s="1">
        <f t="shared" si="4"/>
        <v>6.5937999999999997E-2</v>
      </c>
      <c r="H64" s="1">
        <f t="shared" si="4"/>
        <v>5.9204899999999998E-2</v>
      </c>
      <c r="I64" s="1">
        <f t="shared" si="4"/>
        <v>6.3569000000000001E-2</v>
      </c>
      <c r="L64" s="1">
        <v>2012</v>
      </c>
      <c r="M64" s="1">
        <v>5.9486900000000002E-2</v>
      </c>
      <c r="N64" s="1">
        <v>6.5867399999999993E-2</v>
      </c>
      <c r="O64" s="1">
        <v>4.9429100000000004E-2</v>
      </c>
      <c r="P64" s="1">
        <v>6.6900199999999993E-2</v>
      </c>
      <c r="Q64" s="1">
        <v>5.9444900000000002E-2</v>
      </c>
      <c r="R64" s="1">
        <v>6.41486E-2</v>
      </c>
      <c r="U64" s="1">
        <v>2012</v>
      </c>
      <c r="V64" s="1">
        <f t="shared" si="5"/>
        <v>-1.2179069813380107E-2</v>
      </c>
      <c r="W64" s="1">
        <f t="shared" si="5"/>
        <v>8.0469173215727274E-3</v>
      </c>
      <c r="X64" s="1">
        <f t="shared" si="5"/>
        <v>-2.5049931320786645E-2</v>
      </c>
      <c r="Y64" s="1">
        <f t="shared" si="5"/>
        <v>4.3822396329708385E-2</v>
      </c>
      <c r="Z64" s="1">
        <f t="shared" si="5"/>
        <v>1.7545492896544945E-2</v>
      </c>
      <c r="AA64" s="1">
        <f t="shared" si="5"/>
        <v>7.7443425947242572E-3</v>
      </c>
    </row>
    <row r="66" spans="3:27" x14ac:dyDescent="0.2">
      <c r="C66" s="1" t="s">
        <v>14</v>
      </c>
      <c r="D66" s="1">
        <f t="shared" ref="D66:H66" si="6">AVERAGE(D36:D64)</f>
        <v>0.10073043793103449</v>
      </c>
      <c r="E66" s="1">
        <f t="shared" si="6"/>
        <v>9.9302017241379312E-2</v>
      </c>
      <c r="F66" s="1">
        <f t="shared" si="6"/>
        <v>9.1673903448275876E-2</v>
      </c>
      <c r="G66" s="1">
        <f t="shared" si="6"/>
        <v>0.1275752275862069</v>
      </c>
      <c r="H66" s="1">
        <f t="shared" si="6"/>
        <v>9.8288624137931033E-2</v>
      </c>
      <c r="I66" s="1">
        <f>AVERAGE(I36:I64)</f>
        <v>0.10214624137931035</v>
      </c>
      <c r="L66" s="1" t="s">
        <v>14</v>
      </c>
      <c r="M66" s="1">
        <f t="shared" ref="M66:Q66" si="7">AVERAGE(M36:M64)</f>
        <v>0.10290583448275864</v>
      </c>
      <c r="N66" s="1">
        <f t="shared" si="7"/>
        <v>0.10135604482758619</v>
      </c>
      <c r="O66" s="1">
        <f t="shared" si="7"/>
        <v>9.2425903448275878E-2</v>
      </c>
      <c r="P66" s="1">
        <f t="shared" si="7"/>
        <v>0.13123312068965515</v>
      </c>
      <c r="Q66" s="1">
        <f t="shared" si="7"/>
        <v>0.10046860689655174</v>
      </c>
      <c r="R66" s="1">
        <f>AVERAGE(R36:R64)</f>
        <v>0.10443311379310347</v>
      </c>
      <c r="U66" s="1" t="s">
        <v>14</v>
      </c>
      <c r="V66" s="1">
        <f>AVERAGE(V37:V64)</f>
        <v>9.5769443021342202E-2</v>
      </c>
      <c r="W66" s="1">
        <f t="shared" ref="W66:Z66" si="8">AVERAGE(W37:W64)</f>
        <v>9.2055240222402482E-2</v>
      </c>
      <c r="X66" s="1">
        <f t="shared" si="8"/>
        <v>8.6287132290814236E-2</v>
      </c>
      <c r="Y66" s="1">
        <f t="shared" si="8"/>
        <v>0.12540893747820167</v>
      </c>
      <c r="Z66" s="1">
        <f t="shared" si="8"/>
        <v>9.5627583536492713E-2</v>
      </c>
      <c r="AA66" s="1">
        <f>AVERAGE(AA37:AA64)</f>
        <v>9.6329650115271642E-2</v>
      </c>
    </row>
    <row r="67" spans="3:27" x14ac:dyDescent="0.2">
      <c r="C67" s="1" t="s">
        <v>15</v>
      </c>
      <c r="D67" s="1">
        <f t="shared" ref="D67:H67" si="9">VAR(D36:D64)</f>
        <v>1.0520325778117434E-2</v>
      </c>
      <c r="E67" s="1">
        <f t="shared" si="9"/>
        <v>1.81640826377629E-2</v>
      </c>
      <c r="F67" s="1">
        <f t="shared" si="9"/>
        <v>1.3930617791593197E-2</v>
      </c>
      <c r="G67" s="1">
        <f t="shared" si="9"/>
        <v>9.6100201964499261E-3</v>
      </c>
      <c r="H67" s="1">
        <f t="shared" si="9"/>
        <v>1.4118197440419042E-2</v>
      </c>
      <c r="I67" s="1">
        <f>VAR(I36:I64)</f>
        <v>1.4993020935659655E-2</v>
      </c>
      <c r="L67" s="1" t="s">
        <v>15</v>
      </c>
      <c r="M67" s="1">
        <f t="shared" ref="M67:Q67" si="10">VAR(M36:M64)</f>
        <v>1.1624903324030905E-2</v>
      </c>
      <c r="N67" s="1">
        <f t="shared" si="10"/>
        <v>2.0032744489463274E-2</v>
      </c>
      <c r="O67" s="1">
        <f t="shared" si="10"/>
        <v>1.6173029055460333E-2</v>
      </c>
      <c r="P67" s="1">
        <f t="shared" si="10"/>
        <v>1.0493565390606006E-2</v>
      </c>
      <c r="Q67" s="1">
        <f t="shared" si="10"/>
        <v>1.5578584064291372E-2</v>
      </c>
      <c r="R67" s="1">
        <f>VAR(R36:R64)</f>
        <v>1.6547513583262657E-2</v>
      </c>
      <c r="U67" s="1" t="s">
        <v>15</v>
      </c>
      <c r="V67" s="1">
        <f>VAR(V37:V64)</f>
        <v>4.3117252957957923E-2</v>
      </c>
      <c r="W67" s="1">
        <f t="shared" ref="W67:Z67" si="11">VAR(W37:W64)</f>
        <v>6.7214290491403594E-2</v>
      </c>
      <c r="X67" s="1">
        <f t="shared" si="11"/>
        <v>5.4344922837068009E-2</v>
      </c>
      <c r="Y67" s="1">
        <f t="shared" si="11"/>
        <v>4.262643308603932E-2</v>
      </c>
      <c r="Z67" s="1">
        <f t="shared" si="11"/>
        <v>6.2760428700877308E-2</v>
      </c>
      <c r="AA67" s="1">
        <f>VAR(AA37:AA64)</f>
        <v>5.725835052552581E-2</v>
      </c>
    </row>
    <row r="68" spans="3:27" x14ac:dyDescent="0.2">
      <c r="C68" s="1" t="s">
        <v>16</v>
      </c>
      <c r="D68" s="1">
        <f>STDEV(D36:D64)</f>
        <v>0.10256863935003445</v>
      </c>
      <c r="E68" s="1">
        <f t="shared" ref="E68:I68" si="12">STDEV(E36:E64)</f>
        <v>0.13477419128958965</v>
      </c>
      <c r="F68" s="1">
        <f t="shared" si="12"/>
        <v>0.11802803815870701</v>
      </c>
      <c r="G68" s="1">
        <f t="shared" si="12"/>
        <v>9.8030710476105024E-2</v>
      </c>
      <c r="H68" s="1">
        <f t="shared" si="12"/>
        <v>0.11882002121031221</v>
      </c>
      <c r="I68" s="1">
        <f t="shared" si="12"/>
        <v>0.12244599191341321</v>
      </c>
      <c r="L68" s="1" t="s">
        <v>16</v>
      </c>
      <c r="M68" s="1">
        <f>STDEV(M36:M64)</f>
        <v>0.10781884493923548</v>
      </c>
      <c r="N68" s="1">
        <f t="shared" ref="N68:R68" si="13">STDEV(N36:N64)</f>
        <v>0.14153707814372626</v>
      </c>
      <c r="O68" s="1">
        <f t="shared" si="13"/>
        <v>0.12717322460117275</v>
      </c>
      <c r="P68" s="1">
        <f t="shared" si="13"/>
        <v>0.10243810516895559</v>
      </c>
      <c r="Q68" s="1">
        <f t="shared" si="13"/>
        <v>0.12481419816788221</v>
      </c>
      <c r="R68" s="1">
        <f t="shared" si="13"/>
        <v>0.12863713920661737</v>
      </c>
      <c r="U68" s="1" t="s">
        <v>16</v>
      </c>
      <c r="V68" s="1">
        <f>STDEV(V36:V64)</f>
        <v>0.20764694304987474</v>
      </c>
      <c r="W68" s="1">
        <f t="shared" ref="W68:AA68" si="14">STDEV(W36:W64)</f>
        <v>0.25925718985479185</v>
      </c>
      <c r="X68" s="1">
        <f t="shared" si="14"/>
        <v>0.23311997519961264</v>
      </c>
      <c r="Y68" s="1">
        <f t="shared" si="14"/>
        <v>0.20646169883549664</v>
      </c>
      <c r="Z68" s="1">
        <f t="shared" si="14"/>
        <v>0.25052031594439061</v>
      </c>
      <c r="AA68" s="1">
        <f t="shared" si="14"/>
        <v>0.23928717166936844</v>
      </c>
    </row>
    <row r="69" spans="3:27" x14ac:dyDescent="0.2">
      <c r="C69" s="1" t="s">
        <v>17</v>
      </c>
      <c r="D69" s="1">
        <f t="shared" ref="D69:H69" si="15">COVAR(D37:D64,D36:D63)</f>
        <v>6.7195110894623716E-3</v>
      </c>
      <c r="E69" s="1">
        <f t="shared" si="15"/>
        <v>1.2463220388352066E-2</v>
      </c>
      <c r="F69" s="1">
        <f t="shared" si="15"/>
        <v>9.4318586466054823E-3</v>
      </c>
      <c r="G69" s="1">
        <f t="shared" si="15"/>
        <v>5.7601215965562757E-3</v>
      </c>
      <c r="H69" s="1">
        <f t="shared" si="15"/>
        <v>8.3013852964437234E-3</v>
      </c>
      <c r="I69" s="1">
        <f>COVAR(I37:I64,I36:I63)</f>
        <v>1.0107594366943209E-2</v>
      </c>
      <c r="L69" s="1" t="s">
        <v>17</v>
      </c>
      <c r="M69" s="1">
        <f t="shared" ref="M69:Q69" si="16">COVAR(M37:M64,M36:M63)</f>
        <v>7.4611759411128686E-3</v>
      </c>
      <c r="N69" s="1">
        <f t="shared" si="16"/>
        <v>1.3801408350777108E-2</v>
      </c>
      <c r="O69" s="1">
        <f t="shared" si="16"/>
        <v>1.0999220275765763E-2</v>
      </c>
      <c r="P69" s="1">
        <f t="shared" si="16"/>
        <v>6.3451559800370549E-3</v>
      </c>
      <c r="Q69" s="1">
        <f t="shared" si="16"/>
        <v>9.2074524428209063E-3</v>
      </c>
      <c r="R69" s="1">
        <f>COVAR(R37:R64,R36:R63)</f>
        <v>1.1209380798780626E-2</v>
      </c>
      <c r="U69" s="1" t="s">
        <v>17</v>
      </c>
      <c r="V69" s="1">
        <f>COVAR(V38:V64,V37:V63)</f>
        <v>1.4804037144618641E-2</v>
      </c>
      <c r="W69" s="1">
        <f t="shared" ref="W69:AA69" si="17">COVAR(W38:W64,W37:W63)</f>
        <v>2.5011134038363751E-2</v>
      </c>
      <c r="X69" s="1">
        <f t="shared" si="17"/>
        <v>1.9200181970886111E-2</v>
      </c>
      <c r="Y69" s="1">
        <f t="shared" si="17"/>
        <v>9.2153580194803443E-3</v>
      </c>
      <c r="Z69" s="1">
        <f t="shared" si="17"/>
        <v>2.1787718641911407E-2</v>
      </c>
      <c r="AA69" s="1">
        <f t="shared" si="17"/>
        <v>2.1422738066471672E-2</v>
      </c>
    </row>
    <row r="70" spans="3:27" x14ac:dyDescent="0.2">
      <c r="C70" s="1" t="s">
        <v>18</v>
      </c>
      <c r="D70" s="1">
        <f t="shared" ref="D70:H70" si="18">CORREL(D36:D63,D37:D64)</f>
        <v>0.64261116748926572</v>
      </c>
      <c r="E70" s="1">
        <f t="shared" si="18"/>
        <v>0.6908221380208075</v>
      </c>
      <c r="F70" s="1">
        <f t="shared" si="18"/>
        <v>0.68097249818118344</v>
      </c>
      <c r="G70" s="1">
        <f t="shared" si="18"/>
        <v>0.60389063647288299</v>
      </c>
      <c r="H70" s="1">
        <f t="shared" si="18"/>
        <v>0.58929867265416147</v>
      </c>
      <c r="I70" s="1">
        <f>CORREL(I36:I63,I37:I64)</f>
        <v>0.67799239760609098</v>
      </c>
      <c r="L70" s="1" t="s">
        <v>18</v>
      </c>
      <c r="M70" s="1">
        <f t="shared" ref="M70:Q70" si="19">CORREL(M36:M63,M37:M64)</f>
        <v>0.6457513938349343</v>
      </c>
      <c r="N70" s="1">
        <f t="shared" si="19"/>
        <v>0.69372275569148922</v>
      </c>
      <c r="O70" s="1">
        <f t="shared" si="19"/>
        <v>0.68388325711504883</v>
      </c>
      <c r="P70" s="1">
        <f t="shared" si="19"/>
        <v>0.60920607360556567</v>
      </c>
      <c r="Q70" s="1">
        <f t="shared" si="19"/>
        <v>0.59234201891964555</v>
      </c>
      <c r="R70" s="1">
        <f>CORREL(R36:R63,R37:R64)</f>
        <v>0.68129935185035939</v>
      </c>
      <c r="U70" s="1" t="s">
        <v>18</v>
      </c>
      <c r="V70" s="1">
        <f t="shared" ref="V70:Z70" si="20">CORREL(V36:V63,V37:V64)</f>
        <v>0.34652316297682578</v>
      </c>
      <c r="W70" s="1">
        <f t="shared" si="20"/>
        <v>0.37573325044656458</v>
      </c>
      <c r="X70" s="1">
        <f t="shared" si="20"/>
        <v>0.35532702117989223</v>
      </c>
      <c r="Y70" s="1">
        <f t="shared" si="20"/>
        <v>0.21791427648410025</v>
      </c>
      <c r="Z70" s="1">
        <f t="shared" si="20"/>
        <v>0.34941671156495191</v>
      </c>
      <c r="AA70" s="1">
        <f>CORREL(AA36:AA63,AA37:AA64)</f>
        <v>0.37758743767780284</v>
      </c>
    </row>
    <row r="71" spans="3:27" x14ac:dyDescent="0.2">
      <c r="C71" s="1" t="s">
        <v>19</v>
      </c>
      <c r="D71" s="1">
        <f t="shared" ref="D71:H71" si="21">CORREL(D36:D62,D38:D64)</f>
        <v>0.11620686241503214</v>
      </c>
      <c r="E71" s="1">
        <f t="shared" si="21"/>
        <v>0.23010014593554406</v>
      </c>
      <c r="F71" s="1">
        <f t="shared" si="21"/>
        <v>0.20232512347982945</v>
      </c>
      <c r="G71" s="1">
        <f t="shared" si="21"/>
        <v>0.15494078137236192</v>
      </c>
      <c r="H71" s="1">
        <f t="shared" si="21"/>
        <v>-2.8943888189677646E-2</v>
      </c>
      <c r="I71" s="1">
        <f>CORREL(I36:I62,I38:I64)</f>
        <v>0.19138301657441698</v>
      </c>
      <c r="L71" s="1" t="s">
        <v>19</v>
      </c>
      <c r="M71" s="1">
        <f t="shared" ref="M71:Q71" si="22">CORREL(M36:M62,M38:M64)</f>
        <v>0.12122494987289903</v>
      </c>
      <c r="N71" s="1">
        <f t="shared" si="22"/>
        <v>0.23560424376706446</v>
      </c>
      <c r="O71" s="1">
        <f t="shared" si="22"/>
        <v>0.21177934286482247</v>
      </c>
      <c r="P71" s="1">
        <f t="shared" si="22"/>
        <v>0.16106733093967712</v>
      </c>
      <c r="Q71" s="1">
        <f t="shared" si="22"/>
        <v>-2.4937167594469272E-2</v>
      </c>
      <c r="R71" s="1">
        <f>CORREL(R36:R62,R38:R64)</f>
        <v>0.19725203298727764</v>
      </c>
      <c r="U71" s="1" t="s">
        <v>19</v>
      </c>
      <c r="V71" s="1">
        <f t="shared" ref="V71:Z71" si="23">CORREL(V37:V62,V39:V64)</f>
        <v>-0.16209991277832225</v>
      </c>
      <c r="W71" s="1">
        <f t="shared" si="23"/>
        <v>-7.7501581160735133E-2</v>
      </c>
      <c r="X71" s="1">
        <f t="shared" si="23"/>
        <v>-8.1661391862362001E-2</v>
      </c>
      <c r="Y71" s="1">
        <f t="shared" si="23"/>
        <v>-0.1386511389171585</v>
      </c>
      <c r="Z71" s="1">
        <f t="shared" si="23"/>
        <v>-0.27260839793981506</v>
      </c>
      <c r="AA71" s="1">
        <f>CORREL(AA37:AA62,AA39:AA64)</f>
        <v>-0.11121471260176316</v>
      </c>
    </row>
    <row r="73" spans="3:27" ht="16" thickBot="1" x14ac:dyDescent="0.25"/>
    <row r="74" spans="3:27" ht="16" x14ac:dyDescent="0.2">
      <c r="C74" s="3"/>
      <c r="D74" s="3" t="s">
        <v>3</v>
      </c>
      <c r="E74" s="3" t="s">
        <v>4</v>
      </c>
      <c r="F74" s="3" t="s">
        <v>5</v>
      </c>
      <c r="G74" s="3" t="s">
        <v>82</v>
      </c>
      <c r="H74" s="3" t="s">
        <v>6</v>
      </c>
      <c r="I74" s="3" t="s">
        <v>7</v>
      </c>
      <c r="L74" s="3"/>
      <c r="M74" s="3" t="s">
        <v>3</v>
      </c>
      <c r="N74" s="3" t="s">
        <v>4</v>
      </c>
      <c r="O74" s="3" t="s">
        <v>5</v>
      </c>
      <c r="P74" s="3" t="s">
        <v>82</v>
      </c>
      <c r="Q74" s="3" t="s">
        <v>6</v>
      </c>
      <c r="R74" s="3" t="s">
        <v>7</v>
      </c>
      <c r="U74" s="3"/>
      <c r="V74" s="3" t="s">
        <v>3</v>
      </c>
      <c r="W74" s="3" t="s">
        <v>4</v>
      </c>
      <c r="X74" s="3" t="s">
        <v>5</v>
      </c>
      <c r="Y74" s="3" t="s">
        <v>82</v>
      </c>
      <c r="Z74" s="3" t="s">
        <v>6</v>
      </c>
      <c r="AA74" s="3" t="s">
        <v>7</v>
      </c>
    </row>
    <row r="75" spans="3:27" ht="16" x14ac:dyDescent="0.2">
      <c r="C75" s="4" t="s">
        <v>3</v>
      </c>
      <c r="D75" s="5">
        <v>1</v>
      </c>
      <c r="E75" s="5"/>
      <c r="F75" s="5"/>
      <c r="G75" s="5"/>
      <c r="H75" s="5"/>
      <c r="I75" s="5"/>
      <c r="L75" s="4" t="s">
        <v>3</v>
      </c>
      <c r="M75" s="5">
        <v>1</v>
      </c>
      <c r="N75" s="5"/>
      <c r="O75" s="5"/>
      <c r="P75" s="5"/>
      <c r="Q75" s="5"/>
      <c r="R75" s="5"/>
      <c r="U75" s="4" t="s">
        <v>3</v>
      </c>
      <c r="V75" s="5">
        <v>1</v>
      </c>
      <c r="W75" s="5"/>
      <c r="X75" s="5"/>
      <c r="Y75" s="5"/>
      <c r="Z75" s="5"/>
      <c r="AA75" s="5"/>
    </row>
    <row r="76" spans="3:27" ht="16" x14ac:dyDescent="0.2">
      <c r="C76" s="4" t="s">
        <v>4</v>
      </c>
      <c r="D76" s="5">
        <v>0.96071023776766284</v>
      </c>
      <c r="E76" s="5">
        <v>1</v>
      </c>
      <c r="F76" s="5"/>
      <c r="G76" s="5"/>
      <c r="H76" s="5"/>
      <c r="I76" s="5"/>
      <c r="L76" s="4" t="s">
        <v>4</v>
      </c>
      <c r="M76" s="5">
        <v>0.96023653738530113</v>
      </c>
      <c r="N76" s="5">
        <v>1</v>
      </c>
      <c r="O76" s="5"/>
      <c r="P76" s="5"/>
      <c r="Q76" s="5"/>
      <c r="R76" s="5"/>
      <c r="U76" s="4" t="s">
        <v>4</v>
      </c>
      <c r="V76" s="5">
        <v>0.94166327433993036</v>
      </c>
      <c r="W76" s="5">
        <v>1</v>
      </c>
      <c r="X76" s="5"/>
      <c r="Y76" s="5"/>
      <c r="Z76" s="5"/>
      <c r="AA76" s="5"/>
    </row>
    <row r="77" spans="3:27" ht="16" x14ac:dyDescent="0.2">
      <c r="C77" s="4" t="s">
        <v>5</v>
      </c>
      <c r="D77" s="5">
        <v>0.97213673028889658</v>
      </c>
      <c r="E77" s="5">
        <v>0.95457436353807523</v>
      </c>
      <c r="F77" s="5">
        <v>1</v>
      </c>
      <c r="G77" s="5"/>
      <c r="H77" s="5"/>
      <c r="I77" s="5"/>
      <c r="L77" s="4" t="s">
        <v>5</v>
      </c>
      <c r="M77" s="5">
        <v>0.97098077547401807</v>
      </c>
      <c r="N77" s="5">
        <v>0.95366476717478021</v>
      </c>
      <c r="O77" s="5">
        <v>1</v>
      </c>
      <c r="P77" s="5"/>
      <c r="Q77" s="5"/>
      <c r="R77" s="5"/>
      <c r="U77" s="4" t="s">
        <v>5</v>
      </c>
      <c r="V77" s="5">
        <v>0.91788013808365954</v>
      </c>
      <c r="W77" s="5">
        <v>0.90733951977921368</v>
      </c>
      <c r="X77" s="5">
        <v>1</v>
      </c>
      <c r="Y77" s="5"/>
      <c r="Z77" s="5"/>
      <c r="AA77" s="5"/>
    </row>
    <row r="78" spans="3:27" ht="16" x14ac:dyDescent="0.2">
      <c r="C78" s="4" t="s">
        <v>82</v>
      </c>
      <c r="D78" s="5">
        <v>0.92684197069214103</v>
      </c>
      <c r="E78" s="5">
        <v>0.90685175102824267</v>
      </c>
      <c r="F78" s="5">
        <v>0.90475670054502511</v>
      </c>
      <c r="G78" s="5">
        <v>1</v>
      </c>
      <c r="H78" s="5"/>
      <c r="I78" s="5"/>
      <c r="L78" s="4" t="s">
        <v>82</v>
      </c>
      <c r="M78" s="5">
        <v>0.92727653914460473</v>
      </c>
      <c r="N78" s="5">
        <v>0.90721137667982854</v>
      </c>
      <c r="O78" s="5">
        <v>0.9046634677249642</v>
      </c>
      <c r="P78" s="5">
        <v>1</v>
      </c>
      <c r="Q78" s="5"/>
      <c r="R78" s="5"/>
      <c r="U78" s="4" t="s">
        <v>82</v>
      </c>
      <c r="V78" s="5">
        <v>0.87667127011296353</v>
      </c>
      <c r="W78" s="5">
        <v>0.84817644543433057</v>
      </c>
      <c r="X78" s="5">
        <v>0.80525723940147065</v>
      </c>
      <c r="Y78" s="5">
        <v>1</v>
      </c>
      <c r="Z78" s="5"/>
      <c r="AA78" s="5"/>
    </row>
    <row r="79" spans="3:27" ht="16" x14ac:dyDescent="0.2">
      <c r="C79" s="4" t="s">
        <v>6</v>
      </c>
      <c r="D79" s="5">
        <v>0.95274455223641596</v>
      </c>
      <c r="E79" s="5">
        <v>0.92655302192697275</v>
      </c>
      <c r="F79" s="5">
        <v>0.91995748633713803</v>
      </c>
      <c r="G79" s="5">
        <v>0.89980187164130643</v>
      </c>
      <c r="H79" s="5">
        <v>1</v>
      </c>
      <c r="I79" s="5"/>
      <c r="L79" s="4" t="s">
        <v>6</v>
      </c>
      <c r="M79" s="5">
        <v>0.95239741340395567</v>
      </c>
      <c r="N79" s="5">
        <v>0.92547289609437688</v>
      </c>
      <c r="O79" s="5">
        <v>0.91835734641011213</v>
      </c>
      <c r="P79" s="5">
        <v>0.89939004061499916</v>
      </c>
      <c r="Q79" s="5">
        <v>1</v>
      </c>
      <c r="R79" s="5"/>
      <c r="U79" s="4" t="s">
        <v>6</v>
      </c>
      <c r="V79" s="5">
        <v>0.92200091425223052</v>
      </c>
      <c r="W79" s="5">
        <v>0.88517108664486654</v>
      </c>
      <c r="X79" s="5">
        <v>0.85874610693899378</v>
      </c>
      <c r="Y79" s="5">
        <v>0.83948203959108492</v>
      </c>
      <c r="Z79" s="5">
        <v>1</v>
      </c>
      <c r="AA79" s="5"/>
    </row>
    <row r="80" spans="3:27" ht="17" thickBot="1" x14ac:dyDescent="0.25">
      <c r="C80" s="6" t="s">
        <v>7</v>
      </c>
      <c r="D80" s="5">
        <v>0.97615933206803718</v>
      </c>
      <c r="E80" s="5">
        <v>0.99691124093314809</v>
      </c>
      <c r="F80" s="5">
        <v>0.96458859214600523</v>
      </c>
      <c r="G80" s="5">
        <v>0.93087235298042503</v>
      </c>
      <c r="H80" s="5">
        <v>0.94510698470454158</v>
      </c>
      <c r="I80" s="5">
        <v>1</v>
      </c>
      <c r="L80" s="6" t="s">
        <v>7</v>
      </c>
      <c r="M80" s="5">
        <v>0.97589011262524172</v>
      </c>
      <c r="N80" s="5">
        <v>0.9968785594853109</v>
      </c>
      <c r="O80" s="5">
        <v>0.9638137324094378</v>
      </c>
      <c r="P80" s="5">
        <v>0.9313386621175076</v>
      </c>
      <c r="Q80" s="5">
        <v>0.94424211274251768</v>
      </c>
      <c r="R80" s="5">
        <v>1</v>
      </c>
      <c r="U80" s="6" t="s">
        <v>7</v>
      </c>
      <c r="V80" s="5">
        <v>0.9643264533560183</v>
      </c>
      <c r="W80" s="5">
        <v>0.99522621417913693</v>
      </c>
      <c r="X80" s="5">
        <v>0.92058731511509251</v>
      </c>
      <c r="Y80" s="5">
        <v>0.88579145854386032</v>
      </c>
      <c r="Z80" s="5">
        <v>0.91250878221088727</v>
      </c>
      <c r="AA80" s="5">
        <v>1</v>
      </c>
    </row>
    <row r="82" spans="2:54" x14ac:dyDescent="0.2">
      <c r="C82" s="1" t="s">
        <v>20</v>
      </c>
      <c r="E82" s="1">
        <f>COUNT(D75:I80)</f>
        <v>21</v>
      </c>
      <c r="L82" s="1" t="s">
        <v>20</v>
      </c>
      <c r="N82" s="1">
        <f>COUNT(M75:R80)</f>
        <v>21</v>
      </c>
      <c r="U82" s="1" t="s">
        <v>20</v>
      </c>
      <c r="W82" s="1">
        <f>COUNT(V75:AA80)</f>
        <v>21</v>
      </c>
    </row>
    <row r="83" spans="2:54" x14ac:dyDescent="0.2">
      <c r="C83" s="1" t="s">
        <v>21</v>
      </c>
      <c r="E83" s="1">
        <f>E82-E84-E85</f>
        <v>0</v>
      </c>
      <c r="L83" s="1" t="s">
        <v>21</v>
      </c>
      <c r="N83" s="1">
        <f>N82-N84-N85</f>
        <v>0</v>
      </c>
      <c r="U83" s="1" t="s">
        <v>21</v>
      </c>
      <c r="W83" s="1">
        <f>W82-W84-W85</f>
        <v>0</v>
      </c>
    </row>
    <row r="84" spans="2:54" x14ac:dyDescent="0.2">
      <c r="C84" s="1" t="s">
        <v>22</v>
      </c>
      <c r="E84" s="1">
        <f>COUNTIF(D75:I80,"&gt;0,5")</f>
        <v>21</v>
      </c>
      <c r="L84" s="1" t="s">
        <v>22</v>
      </c>
      <c r="N84" s="1">
        <f>COUNTIF(M75:R80,"&gt;0,5")</f>
        <v>21</v>
      </c>
      <c r="U84" s="1" t="s">
        <v>22</v>
      </c>
      <c r="W84" s="1">
        <f>COUNTIF(V75:AA80,"&gt;0,5")</f>
        <v>21</v>
      </c>
    </row>
    <row r="85" spans="2:54" x14ac:dyDescent="0.2">
      <c r="C85" s="1" t="s">
        <v>23</v>
      </c>
      <c r="E85" s="1">
        <f>COUNTIF(D75:I80,"&lt;0")</f>
        <v>0</v>
      </c>
      <c r="L85" s="1" t="s">
        <v>23</v>
      </c>
      <c r="N85" s="1">
        <f>COUNTIF(M75:R80,"&lt;0")</f>
        <v>0</v>
      </c>
      <c r="U85" s="1" t="s">
        <v>23</v>
      </c>
      <c r="W85" s="1">
        <f>COUNTIF(V75:AA80,"&lt;0")</f>
        <v>0</v>
      </c>
    </row>
    <row r="89" spans="2:54" x14ac:dyDescent="0.2">
      <c r="B89" s="1" t="s">
        <v>98</v>
      </c>
      <c r="D89" s="1" t="s">
        <v>99</v>
      </c>
      <c r="E89" s="1" t="s">
        <v>100</v>
      </c>
      <c r="F89" s="1" t="s">
        <v>101</v>
      </c>
      <c r="G89" s="1" t="s">
        <v>102</v>
      </c>
      <c r="H89" s="1" t="s">
        <v>103</v>
      </c>
      <c r="I89" s="1" t="s">
        <v>104</v>
      </c>
      <c r="J89" s="1" t="s">
        <v>105</v>
      </c>
      <c r="K89" s="1" t="s">
        <v>106</v>
      </c>
      <c r="L89" s="1" t="s">
        <v>5</v>
      </c>
      <c r="M89" s="1" t="s">
        <v>107</v>
      </c>
      <c r="N89" s="1" t="s">
        <v>108</v>
      </c>
      <c r="O89" s="1" t="s">
        <v>109</v>
      </c>
      <c r="P89" s="1" t="s">
        <v>110</v>
      </c>
      <c r="Q89" s="1" t="s">
        <v>111</v>
      </c>
      <c r="R89" s="1" t="s">
        <v>6</v>
      </c>
      <c r="T89" s="1" t="s">
        <v>8</v>
      </c>
      <c r="V89" s="1" t="s">
        <v>99</v>
      </c>
      <c r="W89" s="1" t="s">
        <v>100</v>
      </c>
      <c r="X89" s="1" t="s">
        <v>101</v>
      </c>
      <c r="Y89" s="1" t="s">
        <v>102</v>
      </c>
      <c r="Z89" s="1" t="s">
        <v>103</v>
      </c>
      <c r="AA89" s="1" t="s">
        <v>104</v>
      </c>
      <c r="AB89" s="1" t="s">
        <v>105</v>
      </c>
      <c r="AC89" s="1" t="s">
        <v>106</v>
      </c>
      <c r="AD89" s="1" t="s">
        <v>5</v>
      </c>
      <c r="AE89" s="1" t="s">
        <v>107</v>
      </c>
      <c r="AF89" s="1" t="s">
        <v>108</v>
      </c>
      <c r="AG89" s="1" t="s">
        <v>109</v>
      </c>
      <c r="AH89" s="1" t="s">
        <v>110</v>
      </c>
      <c r="AI89" s="1" t="s">
        <v>111</v>
      </c>
      <c r="AJ89" s="1" t="s">
        <v>6</v>
      </c>
      <c r="AL89" s="1" t="s">
        <v>9</v>
      </c>
      <c r="AN89" s="1" t="s">
        <v>99</v>
      </c>
      <c r="AO89" s="1" t="s">
        <v>100</v>
      </c>
      <c r="AP89" s="1" t="s">
        <v>101</v>
      </c>
      <c r="AQ89" s="1" t="s">
        <v>102</v>
      </c>
      <c r="AR89" s="1" t="s">
        <v>103</v>
      </c>
      <c r="AS89" s="1" t="s">
        <v>104</v>
      </c>
      <c r="AT89" s="1" t="s">
        <v>105</v>
      </c>
      <c r="AU89" s="1" t="s">
        <v>106</v>
      </c>
      <c r="AV89" s="1" t="s">
        <v>5</v>
      </c>
      <c r="AW89" s="1" t="s">
        <v>107</v>
      </c>
      <c r="AX89" s="1" t="s">
        <v>108</v>
      </c>
      <c r="AY89" s="1" t="s">
        <v>109</v>
      </c>
      <c r="AZ89" s="1" t="s">
        <v>110</v>
      </c>
      <c r="BA89" s="1" t="s">
        <v>111</v>
      </c>
      <c r="BB89" s="1" t="s">
        <v>6</v>
      </c>
    </row>
    <row r="90" spans="2:54" x14ac:dyDescent="0.2">
      <c r="C90" s="1">
        <v>1984</v>
      </c>
      <c r="D90" s="1">
        <v>6.0512199999999995E-2</v>
      </c>
      <c r="E90" s="1">
        <v>6.9560200000000003E-2</v>
      </c>
      <c r="G90" s="1">
        <v>0.10810399999999999</v>
      </c>
      <c r="H90" s="1">
        <v>0.1338821</v>
      </c>
      <c r="I90" s="1">
        <v>6.71205E-2</v>
      </c>
      <c r="J90" s="1">
        <v>6.0361999999999999E-2</v>
      </c>
      <c r="K90" s="1">
        <v>4.6163299999999997E-2</v>
      </c>
      <c r="L90" s="1">
        <v>4.1772499999999997E-2</v>
      </c>
      <c r="M90" s="1">
        <v>0.11726829999999999</v>
      </c>
      <c r="N90" s="1">
        <v>1.1375900000000001E-2</v>
      </c>
      <c r="O90" s="1">
        <v>6.50453E-2</v>
      </c>
      <c r="P90" s="1">
        <v>1.30324E-2</v>
      </c>
      <c r="Q90" s="1">
        <v>5.0420199999999998E-2</v>
      </c>
      <c r="U90" s="1">
        <v>1984</v>
      </c>
      <c r="AM90" s="1">
        <v>1984</v>
      </c>
      <c r="AN90" s="1">
        <v>7.9892299999999999E-2</v>
      </c>
      <c r="AO90" s="1">
        <v>7.36869E-2</v>
      </c>
      <c r="AQ90" s="1">
        <v>8.2629800000000003E-2</v>
      </c>
      <c r="AR90" s="1">
        <v>9.17689E-2</v>
      </c>
      <c r="AS90" s="1">
        <v>8.7848799999999991E-2</v>
      </c>
      <c r="AT90" s="1">
        <v>8.8229299999999997E-2</v>
      </c>
      <c r="AU90" s="1">
        <v>0.10090109999999999</v>
      </c>
      <c r="AV90" s="1">
        <v>0.10149409999999999</v>
      </c>
      <c r="AW90" s="1">
        <v>6.0784999999999999E-2</v>
      </c>
      <c r="AX90" s="1">
        <v>5.71961E-2</v>
      </c>
      <c r="AY90" s="1">
        <v>9.082380000000001E-2</v>
      </c>
      <c r="AZ90" s="1">
        <v>8.2094600000000004E-2</v>
      </c>
      <c r="BA90" s="1">
        <v>6.1203800000000003E-2</v>
      </c>
    </row>
    <row r="91" spans="2:54" x14ac:dyDescent="0.2">
      <c r="C91" s="1">
        <v>1985</v>
      </c>
      <c r="D91" s="1">
        <v>2.8682200000000001E-2</v>
      </c>
      <c r="E91" s="1">
        <v>0.15137140000000002</v>
      </c>
      <c r="G91" s="1">
        <v>0.226552</v>
      </c>
      <c r="H91" s="1">
        <v>5.2821999999999994E-2</v>
      </c>
      <c r="I91" s="1">
        <v>0.1098946</v>
      </c>
      <c r="J91" s="1">
        <v>8.3223599999999995E-2</v>
      </c>
      <c r="K91" s="1">
        <v>9.5833399999999999E-2</v>
      </c>
      <c r="L91" s="1">
        <v>4.4690300000000002E-2</v>
      </c>
      <c r="M91" s="1">
        <v>0.17332260000000002</v>
      </c>
      <c r="N91" s="1">
        <v>8.4848700000000013E-2</v>
      </c>
      <c r="O91" s="1">
        <v>7.1553099999999994E-2</v>
      </c>
      <c r="P91" s="1">
        <v>4.6267099999999999E-2</v>
      </c>
      <c r="Q91" s="1">
        <v>9.5493299999999989E-2</v>
      </c>
      <c r="U91" s="1">
        <v>1985</v>
      </c>
      <c r="V91" s="1">
        <f>(D91-((1-$A$6)*D90))/$A$6</f>
        <v>-2.1141538008393041E-2</v>
      </c>
      <c r="W91" s="1">
        <f t="shared" ref="W91:AI106" si="24">(E91-((1-$A$6)*E90))/$A$6</f>
        <v>0.27943108567239228</v>
      </c>
      <c r="Y91" s="1">
        <f t="shared" si="24"/>
        <v>0.41195954381458177</v>
      </c>
      <c r="Z91" s="1">
        <f t="shared" si="24"/>
        <v>-7.4061983202454995E-2</v>
      </c>
      <c r="AA91" s="1">
        <f t="shared" si="24"/>
        <v>0.17684921991658198</v>
      </c>
      <c r="AB91" s="1">
        <f t="shared" si="24"/>
        <v>0.11900903414554438</v>
      </c>
      <c r="AC91" s="1">
        <f t="shared" si="24"/>
        <v>0.17358238049797936</v>
      </c>
      <c r="AD91" s="1">
        <f t="shared" si="24"/>
        <v>4.9257554249478148E-2</v>
      </c>
      <c r="AE91" s="1">
        <f t="shared" si="24"/>
        <v>0.26106481669632003</v>
      </c>
      <c r="AF91" s="1">
        <f t="shared" si="24"/>
        <v>0.19985622554015275</v>
      </c>
      <c r="AG91" s="1">
        <f t="shared" si="24"/>
        <v>8.173980820644107E-2</v>
      </c>
      <c r="AH91" s="1">
        <f t="shared" si="24"/>
        <v>9.8289625466149555E-2</v>
      </c>
      <c r="AI91" s="1">
        <f t="shared" si="24"/>
        <v>0.16604656187955072</v>
      </c>
      <c r="AM91" s="1">
        <v>1985</v>
      </c>
      <c r="AN91" s="1">
        <v>6.7198499999999994E-2</v>
      </c>
      <c r="AO91" s="1">
        <v>7.6678700000000002E-2</v>
      </c>
      <c r="AQ91" s="1">
        <v>7.411050000000001E-2</v>
      </c>
      <c r="AR91" s="1">
        <v>8.3995E-2</v>
      </c>
      <c r="AS91" s="1">
        <v>9.4481699999999988E-2</v>
      </c>
      <c r="AT91" s="1">
        <v>8.5189500000000001E-2</v>
      </c>
      <c r="AU91" s="1">
        <v>8.5340200000000005E-2</v>
      </c>
      <c r="AV91" s="1">
        <v>9.7989700000000013E-2</v>
      </c>
      <c r="AW91" s="1">
        <v>5.90749E-2</v>
      </c>
      <c r="AX91" s="1">
        <v>4.6711000000000003E-2</v>
      </c>
      <c r="AY91" s="1">
        <v>8.5817599999999994E-2</v>
      </c>
      <c r="AZ91" s="1">
        <v>8.3799899999999997E-2</v>
      </c>
      <c r="BA91" s="1">
        <v>8.5608199999999995E-2</v>
      </c>
    </row>
    <row r="92" spans="2:54" x14ac:dyDescent="0.2">
      <c r="C92" s="1">
        <v>1986</v>
      </c>
      <c r="D92" s="1">
        <v>9.2647600000000011E-2</v>
      </c>
      <c r="E92" s="1">
        <v>0.13946329999999998</v>
      </c>
      <c r="G92" s="1">
        <v>0.1908099</v>
      </c>
      <c r="H92" s="1">
        <v>0.2272575</v>
      </c>
      <c r="I92" s="1">
        <v>0.15161369999999999</v>
      </c>
      <c r="J92" s="1">
        <v>0.18588539999999998</v>
      </c>
      <c r="K92" s="1">
        <v>7.5082399999999994E-2</v>
      </c>
      <c r="L92" s="1">
        <v>6.6222100000000006E-2</v>
      </c>
      <c r="M92" s="1">
        <v>0.26678080000000004</v>
      </c>
      <c r="N92" s="1">
        <v>0.15823090000000001</v>
      </c>
      <c r="O92" s="1">
        <v>0.10557949999999999</v>
      </c>
      <c r="P92" s="1">
        <v>7.6611299999999993E-2</v>
      </c>
      <c r="Q92" s="1">
        <v>4.3752700000000005E-2</v>
      </c>
      <c r="U92" s="1">
        <v>1986</v>
      </c>
      <c r="V92" s="1">
        <f t="shared" ref="V92:AJ118" si="25">(D92-((1-$A$6)*D91))/$A$6</f>
        <v>0.19277312093000518</v>
      </c>
      <c r="W92" s="1">
        <f t="shared" si="24"/>
        <v>0.12082346165322815</v>
      </c>
      <c r="Y92" s="1">
        <f t="shared" si="24"/>
        <v>0.1348625224860262</v>
      </c>
      <c r="Z92" s="1">
        <f t="shared" si="24"/>
        <v>0.50030269796930704</v>
      </c>
      <c r="AA92" s="1">
        <f t="shared" si="24"/>
        <v>0.21691692049468894</v>
      </c>
      <c r="AB92" s="1">
        <f t="shared" si="24"/>
        <v>0.34658268641753204</v>
      </c>
      <c r="AC92" s="1">
        <f t="shared" si="24"/>
        <v>4.2600703882746935E-2</v>
      </c>
      <c r="AD92" s="1">
        <f t="shared" si="24"/>
        <v>9.9925988220204764E-2</v>
      </c>
      <c r="AE92" s="1">
        <f t="shared" si="24"/>
        <v>0.4130716222285894</v>
      </c>
      <c r="AF92" s="1">
        <f t="shared" si="24"/>
        <v>0.27309660867984603</v>
      </c>
      <c r="AG92" s="1">
        <f t="shared" si="24"/>
        <v>0.15884127942094831</v>
      </c>
      <c r="AH92" s="1">
        <f t="shared" si="24"/>
        <v>0.12410930411166445</v>
      </c>
      <c r="AI92" s="1">
        <f t="shared" si="24"/>
        <v>-3.7237249695163697E-2</v>
      </c>
      <c r="AM92" s="1">
        <v>1986</v>
      </c>
      <c r="AN92" s="1">
        <v>8.1359100000000004E-2</v>
      </c>
      <c r="AO92" s="1">
        <v>6.9815600000000005E-2</v>
      </c>
      <c r="AQ92" s="1">
        <v>7.0534100000000002E-2</v>
      </c>
      <c r="AR92" s="1">
        <v>7.5726000000000002E-2</v>
      </c>
      <c r="AS92" s="1">
        <v>8.4756100000000001E-2</v>
      </c>
      <c r="AT92" s="1">
        <v>7.9362000000000002E-2</v>
      </c>
      <c r="AU92" s="1">
        <v>7.4904899999999996E-2</v>
      </c>
      <c r="AV92" s="1">
        <v>0.1368114</v>
      </c>
      <c r="AW92" s="1">
        <v>5.0536299999999999E-2</v>
      </c>
      <c r="AX92" s="1">
        <v>6.0838799999999998E-2</v>
      </c>
      <c r="AY92" s="1">
        <v>7.8595300000000007E-2</v>
      </c>
      <c r="AZ92" s="1">
        <v>0.10025529999999999</v>
      </c>
      <c r="BA92" s="1">
        <v>8.3994399999999997E-2</v>
      </c>
    </row>
    <row r="93" spans="2:54" x14ac:dyDescent="0.2">
      <c r="C93" s="1">
        <v>1987</v>
      </c>
      <c r="D93" s="1">
        <v>0.16559259999999998</v>
      </c>
      <c r="E93" s="1">
        <v>0.3349183</v>
      </c>
      <c r="G93" s="1">
        <v>0.53549029999999997</v>
      </c>
      <c r="H93" s="1">
        <v>0.18869530000000001</v>
      </c>
      <c r="I93" s="1">
        <v>0.25124429999999998</v>
      </c>
      <c r="J93" s="1">
        <v>0.24272839999999998</v>
      </c>
      <c r="K93" s="1">
        <v>0.1591149</v>
      </c>
      <c r="L93" s="1">
        <v>0.28190789999999999</v>
      </c>
      <c r="M93" s="1">
        <v>0.3739131</v>
      </c>
      <c r="N93" s="1">
        <v>0.19728329999999999</v>
      </c>
      <c r="O93" s="1">
        <v>0.2001946</v>
      </c>
      <c r="P93" s="1">
        <v>0.24248790000000001</v>
      </c>
      <c r="Q93" s="1">
        <v>0.2022661</v>
      </c>
      <c r="U93" s="1">
        <v>1987</v>
      </c>
      <c r="V93" s="1">
        <f t="shared" si="25"/>
        <v>0.27977395623695345</v>
      </c>
      <c r="W93" s="1">
        <f t="shared" si="24"/>
        <v>0.64086547915270076</v>
      </c>
      <c r="Y93" s="1">
        <f t="shared" si="24"/>
        <v>1.0750211182918039</v>
      </c>
      <c r="Z93" s="1">
        <f t="shared" si="24"/>
        <v>0.12833359878016795</v>
      </c>
      <c r="AA93" s="1">
        <f t="shared" si="24"/>
        <v>0.40719682629654419</v>
      </c>
      <c r="AB93" s="1">
        <f t="shared" si="24"/>
        <v>0.33170517472859207</v>
      </c>
      <c r="AC93" s="1">
        <f t="shared" si="24"/>
        <v>0.29065160324191919</v>
      </c>
      <c r="AD93" s="1">
        <f t="shared" si="24"/>
        <v>0.61952250230382211</v>
      </c>
      <c r="AE93" s="1">
        <f t="shared" si="24"/>
        <v>0.54160809363608431</v>
      </c>
      <c r="AF93" s="1">
        <f t="shared" si="24"/>
        <v>0.25841231496069644</v>
      </c>
      <c r="AG93" s="1">
        <f t="shared" si="24"/>
        <v>0.34829632648563963</v>
      </c>
      <c r="AH93" s="1">
        <f t="shared" si="24"/>
        <v>0.50213578753135435</v>
      </c>
      <c r="AI93" s="1">
        <f t="shared" si="24"/>
        <v>0.45038831528179735</v>
      </c>
      <c r="AM93" s="1">
        <v>1987</v>
      </c>
      <c r="AN93" s="1">
        <v>6.2053900000000002E-2</v>
      </c>
      <c r="AO93" s="1">
        <v>5.5014200000000006E-2</v>
      </c>
      <c r="AQ93" s="1">
        <v>5.5078099999999998E-2</v>
      </c>
      <c r="AR93" s="1">
        <v>7.0651099999999994E-2</v>
      </c>
      <c r="AS93" s="1">
        <v>7.0189500000000002E-2</v>
      </c>
      <c r="AT93" s="1">
        <v>6.9443199999999997E-2</v>
      </c>
      <c r="AU93" s="1">
        <v>7.5873299999999991E-2</v>
      </c>
      <c r="AV93" s="1">
        <v>0.10976279999999999</v>
      </c>
      <c r="AW93" s="1">
        <v>4.4270899999999995E-2</v>
      </c>
      <c r="AX93" s="1">
        <v>5.4034500000000006E-2</v>
      </c>
      <c r="AY93" s="1">
        <v>7.1419300000000005E-2</v>
      </c>
      <c r="AZ93" s="1">
        <v>8.4582299999999999E-2</v>
      </c>
      <c r="BA93" s="1">
        <v>6.0644799999999999E-2</v>
      </c>
    </row>
    <row r="94" spans="2:54" x14ac:dyDescent="0.2">
      <c r="C94" s="1">
        <v>1988</v>
      </c>
      <c r="D94" s="1">
        <v>0.1655481</v>
      </c>
      <c r="E94" s="1">
        <v>0.2947419</v>
      </c>
      <c r="G94" s="1">
        <v>0.26589489999999999</v>
      </c>
      <c r="H94" s="1">
        <v>0.27286090000000002</v>
      </c>
      <c r="I94" s="1">
        <v>0.25494289999999997</v>
      </c>
      <c r="J94" s="1">
        <v>0.25805640000000002</v>
      </c>
      <c r="K94" s="1">
        <v>0.24879210000000002</v>
      </c>
      <c r="L94" s="1">
        <v>0.2047486</v>
      </c>
      <c r="M94" s="1">
        <v>0.32336589999999998</v>
      </c>
      <c r="N94" s="1">
        <v>0.38574459999999999</v>
      </c>
      <c r="O94" s="1">
        <v>0.30139470000000002</v>
      </c>
      <c r="P94" s="1">
        <v>0.1441257</v>
      </c>
      <c r="Q94" s="1">
        <v>0.28285319999999997</v>
      </c>
      <c r="U94" s="1">
        <v>1988</v>
      </c>
      <c r="V94" s="1">
        <f t="shared" si="25"/>
        <v>0.16547844381585383</v>
      </c>
      <c r="W94" s="1">
        <f t="shared" si="24"/>
        <v>0.23185347939929613</v>
      </c>
      <c r="Y94" s="1">
        <f t="shared" si="24"/>
        <v>-0.15610480398579726</v>
      </c>
      <c r="Z94" s="1">
        <f t="shared" si="24"/>
        <v>0.40460594567135422</v>
      </c>
      <c r="AA94" s="1">
        <f t="shared" si="24"/>
        <v>0.26073234635242976</v>
      </c>
      <c r="AB94" s="1">
        <f t="shared" si="24"/>
        <v>0.28204943349647033</v>
      </c>
      <c r="AC94" s="1">
        <f t="shared" si="24"/>
        <v>0.38916449453742585</v>
      </c>
      <c r="AD94" s="1">
        <f t="shared" si="24"/>
        <v>8.397056832827518E-2</v>
      </c>
      <c r="AE94" s="1">
        <f t="shared" si="24"/>
        <v>0.24424398828596142</v>
      </c>
      <c r="AF94" s="1">
        <f t="shared" si="24"/>
        <v>0.6807444880276835</v>
      </c>
      <c r="AG94" s="1">
        <f t="shared" si="24"/>
        <v>0.45980397643176807</v>
      </c>
      <c r="AH94" s="1">
        <f t="shared" si="24"/>
        <v>-9.8413902522513277E-3</v>
      </c>
      <c r="AI94" s="1">
        <f t="shared" si="24"/>
        <v>0.40899679275074358</v>
      </c>
      <c r="AM94" s="1">
        <v>1988</v>
      </c>
      <c r="AN94" s="1">
        <v>6.6371200000000005E-2</v>
      </c>
      <c r="AO94" s="1">
        <v>4.6095699999999996E-2</v>
      </c>
      <c r="AQ94" s="1">
        <v>4.54653E-2</v>
      </c>
      <c r="AR94" s="1">
        <v>5.7820499999999997E-2</v>
      </c>
      <c r="AS94" s="1">
        <v>5.8198899999999998E-2</v>
      </c>
      <c r="AT94" s="1">
        <v>5.96024E-2</v>
      </c>
      <c r="AU94" s="1">
        <v>6.4522999999999997E-2</v>
      </c>
      <c r="AV94" s="1">
        <v>8.3337999999999995E-2</v>
      </c>
      <c r="AW94" s="1">
        <v>3.4353700000000001E-2</v>
      </c>
      <c r="AX94" s="1">
        <v>3.7794000000000001E-2</v>
      </c>
      <c r="AY94" s="1">
        <v>6.2640000000000001E-2</v>
      </c>
      <c r="AZ94" s="1">
        <v>7.7125600000000002E-2</v>
      </c>
      <c r="BA94" s="1">
        <v>6.5263500000000002E-2</v>
      </c>
    </row>
    <row r="95" spans="2:54" x14ac:dyDescent="0.2">
      <c r="C95" s="1">
        <v>1989</v>
      </c>
      <c r="D95" s="1">
        <v>0.159248</v>
      </c>
      <c r="E95" s="1">
        <v>0.24882639999999998</v>
      </c>
      <c r="F95" s="1">
        <v>0.21668679999999998</v>
      </c>
      <c r="G95" s="1">
        <v>0.25812659999999998</v>
      </c>
      <c r="H95" s="1">
        <v>0.2321</v>
      </c>
      <c r="I95" s="1">
        <v>0.29372120000000002</v>
      </c>
      <c r="J95" s="1">
        <v>0.21920750000000003</v>
      </c>
      <c r="K95" s="1">
        <v>0.25906259999999998</v>
      </c>
      <c r="L95" s="1">
        <v>0.19367570000000001</v>
      </c>
      <c r="M95" s="1">
        <v>0.27078089999999999</v>
      </c>
      <c r="N95" s="1">
        <v>0.20845939999999999</v>
      </c>
      <c r="O95" s="1">
        <v>0.33172679999999999</v>
      </c>
      <c r="P95" s="1">
        <v>0.15124790000000002</v>
      </c>
      <c r="Q95" s="1">
        <v>0.2291715</v>
      </c>
      <c r="U95" s="1">
        <v>1989</v>
      </c>
      <c r="V95" s="1">
        <f t="shared" si="25"/>
        <v>0.1493864061631581</v>
      </c>
      <c r="W95" s="1">
        <f t="shared" si="24"/>
        <v>0.17695452307494897</v>
      </c>
      <c r="Y95" s="1">
        <f t="shared" si="24"/>
        <v>0.24596682167858616</v>
      </c>
      <c r="Z95" s="1">
        <f t="shared" si="24"/>
        <v>0.16829665716034212</v>
      </c>
      <c r="AA95" s="1">
        <f t="shared" si="24"/>
        <v>0.35442116417250613</v>
      </c>
      <c r="AB95" s="1">
        <f t="shared" si="24"/>
        <v>0.15839702511736534</v>
      </c>
      <c r="AC95" s="1">
        <f t="shared" si="24"/>
        <v>0.27513909077019155</v>
      </c>
      <c r="AD95" s="1">
        <f t="shared" si="24"/>
        <v>0.17634320648466431</v>
      </c>
      <c r="AE95" s="1">
        <f t="shared" si="24"/>
        <v>0.18846920464431827</v>
      </c>
      <c r="AF95" s="1">
        <f t="shared" si="24"/>
        <v>-6.9046454777428962E-2</v>
      </c>
      <c r="AG95" s="1">
        <f t="shared" si="24"/>
        <v>0.37920586389080668</v>
      </c>
      <c r="AH95" s="1">
        <f t="shared" si="24"/>
        <v>0.16239633313991134</v>
      </c>
      <c r="AI95" s="1">
        <f t="shared" si="24"/>
        <v>0.14514313189930406</v>
      </c>
      <c r="AM95" s="1">
        <v>1989</v>
      </c>
      <c r="AN95" s="1">
        <v>6.2479100000000003E-2</v>
      </c>
      <c r="AO95" s="1">
        <v>4.3624099999999999E-2</v>
      </c>
      <c r="AP95" s="1">
        <v>3.3998899999999999E-2</v>
      </c>
      <c r="AQ95" s="1">
        <v>4.3584100000000001E-2</v>
      </c>
      <c r="AR95" s="1">
        <v>4.8030400000000001E-2</v>
      </c>
      <c r="AS95" s="1">
        <v>5.1238900000000004E-2</v>
      </c>
      <c r="AT95" s="1">
        <v>5.8494999999999998E-2</v>
      </c>
      <c r="AU95" s="1">
        <v>5.4543499999999995E-2</v>
      </c>
      <c r="AV95" s="1">
        <v>6.9674100000000003E-2</v>
      </c>
      <c r="AW95" s="1">
        <v>3.3959500000000004E-2</v>
      </c>
      <c r="AX95" s="1">
        <v>2.8547600000000003E-2</v>
      </c>
      <c r="AY95" s="1">
        <v>5.34472E-2</v>
      </c>
      <c r="AZ95" s="1">
        <v>6.4856999999999998E-2</v>
      </c>
      <c r="BA95" s="1">
        <v>5.3678999999999998E-2</v>
      </c>
    </row>
    <row r="96" spans="2:54" x14ac:dyDescent="0.2">
      <c r="C96" s="1">
        <v>1990</v>
      </c>
      <c r="D96" s="1">
        <v>-1.7736200000000001E-2</v>
      </c>
      <c r="E96" s="1">
        <v>3.1233300000000002E-2</v>
      </c>
      <c r="F96" s="1">
        <v>5.0258200000000003E-2</v>
      </c>
      <c r="G96" s="1">
        <v>-1.0342899999999999E-2</v>
      </c>
      <c r="H96" s="1">
        <v>1.4687799999999999E-2</v>
      </c>
      <c r="I96" s="1">
        <v>-3.8757899999999998E-2</v>
      </c>
      <c r="J96" s="1">
        <v>9.4230900000000006E-2</v>
      </c>
      <c r="K96" s="1">
        <v>-4.7298000000000001E-3</v>
      </c>
      <c r="L96" s="1">
        <v>-2.92509E-2</v>
      </c>
      <c r="M96" s="1">
        <v>0.1558436</v>
      </c>
      <c r="N96" s="1">
        <v>0.14824859999999998</v>
      </c>
      <c r="O96" s="1">
        <v>0.14344170000000001</v>
      </c>
      <c r="P96" s="1">
        <v>0.14824899999999999</v>
      </c>
      <c r="Q96" s="1">
        <v>1.57536E-2</v>
      </c>
      <c r="U96" s="1">
        <v>1990</v>
      </c>
      <c r="V96" s="1">
        <f t="shared" si="25"/>
        <v>-0.29477089721724903</v>
      </c>
      <c r="W96" s="1">
        <f t="shared" si="24"/>
        <v>-0.30936681331555349</v>
      </c>
      <c r="X96" s="1">
        <f t="shared" si="24"/>
        <v>-0.210253737276269</v>
      </c>
      <c r="Y96" s="1">
        <f t="shared" si="24"/>
        <v>-0.43058022426152293</v>
      </c>
      <c r="Z96" s="1">
        <f t="shared" si="24"/>
        <v>-0.32562914918719293</v>
      </c>
      <c r="AA96" s="1">
        <f t="shared" si="24"/>
        <v>-0.55918993178342169</v>
      </c>
      <c r="AB96" s="1">
        <f t="shared" si="24"/>
        <v>-0.10139591041720816</v>
      </c>
      <c r="AC96" s="1">
        <f t="shared" si="24"/>
        <v>-0.41764602451163119</v>
      </c>
      <c r="AD96" s="1">
        <f t="shared" si="24"/>
        <v>-0.37819958091428946</v>
      </c>
      <c r="AE96" s="1">
        <f t="shared" si="24"/>
        <v>-2.4068618743074945E-2</v>
      </c>
      <c r="AF96" s="1">
        <f t="shared" si="24"/>
        <v>5.4000182642923243E-2</v>
      </c>
      <c r="AG96" s="1">
        <f t="shared" si="24"/>
        <v>-0.15128238084461465</v>
      </c>
      <c r="AH96" s="1">
        <f t="shared" si="24"/>
        <v>0.14355479931154971</v>
      </c>
      <c r="AI96" s="1">
        <f t="shared" si="24"/>
        <v>-0.31831104140438032</v>
      </c>
      <c r="AM96" s="1">
        <v>1990</v>
      </c>
      <c r="AN96" s="1">
        <v>5.3271600000000002E-2</v>
      </c>
      <c r="AO96" s="1">
        <v>3.9657299999999999E-2</v>
      </c>
      <c r="AP96" s="1">
        <v>2.8039499999999998E-2</v>
      </c>
      <c r="AQ96" s="1">
        <v>3.8463900000000002E-2</v>
      </c>
      <c r="AR96" s="1">
        <v>4.6258400000000005E-2</v>
      </c>
      <c r="AS96" s="1">
        <v>4.5652100000000001E-2</v>
      </c>
      <c r="AT96" s="1">
        <v>4.1230099999999999E-2</v>
      </c>
      <c r="AU96" s="1">
        <v>4.20284E-2</v>
      </c>
      <c r="AV96" s="1">
        <v>6.5310800000000002E-2</v>
      </c>
      <c r="AW96" s="1">
        <v>3.0635099999999998E-2</v>
      </c>
      <c r="AX96" s="1">
        <v>2.89956E-2</v>
      </c>
      <c r="AY96" s="1">
        <v>3.4676100000000001E-2</v>
      </c>
      <c r="AZ96" s="1">
        <v>5.5291100000000003E-2</v>
      </c>
      <c r="BA96" s="1">
        <v>4.7813899999999999E-2</v>
      </c>
    </row>
    <row r="97" spans="3:54" x14ac:dyDescent="0.2">
      <c r="C97" s="1">
        <v>1991</v>
      </c>
      <c r="D97" s="1">
        <v>-0.15366150000000001</v>
      </c>
      <c r="E97" s="1">
        <v>-0.27472460000000004</v>
      </c>
      <c r="F97" s="1">
        <v>-0.30640000000000001</v>
      </c>
      <c r="G97" s="1">
        <v>-0.32760100000000003</v>
      </c>
      <c r="H97" s="1">
        <v>-0.26774219999999999</v>
      </c>
      <c r="I97" s="1">
        <v>-0.2422502</v>
      </c>
      <c r="J97" s="1">
        <v>-0.18044750000000001</v>
      </c>
      <c r="K97" s="1">
        <v>-0.2494603</v>
      </c>
      <c r="L97" s="1">
        <v>-0.25720729999999997</v>
      </c>
      <c r="M97" s="1">
        <v>-0.18508939999999999</v>
      </c>
      <c r="N97" s="1">
        <v>-0.1184055</v>
      </c>
      <c r="O97" s="1">
        <v>-0.1474135</v>
      </c>
      <c r="P97" s="1">
        <v>-0.1867925</v>
      </c>
      <c r="Q97" s="1">
        <v>-0.30722169999999999</v>
      </c>
      <c r="U97" s="1">
        <v>1991</v>
      </c>
      <c r="V97" s="1">
        <f t="shared" si="25"/>
        <v>-0.36642639273993799</v>
      </c>
      <c r="W97" s="1">
        <f t="shared" si="24"/>
        <v>-0.75364279827829472</v>
      </c>
      <c r="X97" s="1">
        <f t="shared" si="24"/>
        <v>-0.86467975857194623</v>
      </c>
      <c r="Y97" s="1">
        <f t="shared" si="24"/>
        <v>-0.82420748619040407</v>
      </c>
      <c r="Z97" s="1">
        <f t="shared" si="24"/>
        <v>-0.7098319997395679</v>
      </c>
      <c r="AA97" s="1">
        <f t="shared" si="24"/>
        <v>-0.56077822519400944</v>
      </c>
      <c r="AB97" s="1">
        <f t="shared" si="24"/>
        <v>-0.6104036620535529</v>
      </c>
      <c r="AC97" s="1">
        <f t="shared" si="24"/>
        <v>-0.63253878930766672</v>
      </c>
      <c r="AD97" s="1">
        <f t="shared" si="24"/>
        <v>-0.6140291646225714</v>
      </c>
      <c r="AE97" s="1">
        <f t="shared" si="24"/>
        <v>-0.71875438493293953</v>
      </c>
      <c r="AF97" s="1">
        <f t="shared" si="24"/>
        <v>-0.53580116500985986</v>
      </c>
      <c r="AG97" s="1">
        <f t="shared" si="24"/>
        <v>-0.60269132856358032</v>
      </c>
      <c r="AH97" s="1">
        <f t="shared" si="24"/>
        <v>-0.71123547574423562</v>
      </c>
      <c r="AI97" s="1">
        <f t="shared" si="24"/>
        <v>-0.81277736228030617</v>
      </c>
      <c r="AM97" s="1">
        <v>1991</v>
      </c>
      <c r="AN97" s="1">
        <v>5.7215600000000005E-2</v>
      </c>
      <c r="AO97" s="1">
        <v>4.5250100000000001E-2</v>
      </c>
      <c r="AP97" s="1">
        <v>3.5101100000000003E-2</v>
      </c>
      <c r="AQ97" s="1">
        <v>4.7754100000000001E-2</v>
      </c>
      <c r="AR97" s="1">
        <v>5.6991699999999999E-2</v>
      </c>
      <c r="AS97" s="1">
        <v>4.7207600000000002E-2</v>
      </c>
      <c r="AT97" s="1">
        <v>6.07976E-2</v>
      </c>
      <c r="AU97" s="1">
        <v>5.5648700000000002E-2</v>
      </c>
      <c r="AV97" s="1">
        <v>6.8587700000000001E-2</v>
      </c>
      <c r="AW97" s="1">
        <v>3.4386399999999998E-2</v>
      </c>
      <c r="AX97" s="1">
        <v>3.9160899999999998E-2</v>
      </c>
      <c r="AY97" s="1">
        <v>3.7432E-2</v>
      </c>
      <c r="AZ97" s="1">
        <v>7.0683200000000002E-2</v>
      </c>
      <c r="BA97" s="1">
        <v>4.0197399999999994E-2</v>
      </c>
    </row>
    <row r="98" spans="3:54" x14ac:dyDescent="0.2">
      <c r="C98" s="1">
        <v>1992</v>
      </c>
      <c r="D98" s="1">
        <v>-0.11932420000000001</v>
      </c>
      <c r="E98" s="1">
        <v>-0.15775800000000001</v>
      </c>
      <c r="F98" s="1">
        <v>-0.23187570000000002</v>
      </c>
      <c r="G98" s="1">
        <v>-0.19433050000000002</v>
      </c>
      <c r="H98" s="1">
        <v>-0.233899</v>
      </c>
      <c r="I98" s="1">
        <v>-0.18692219999999998</v>
      </c>
      <c r="J98" s="1">
        <v>-0.11269990000000001</v>
      </c>
      <c r="K98" s="1">
        <v>-0.1826786</v>
      </c>
      <c r="L98" s="1">
        <v>-0.24249310000000002</v>
      </c>
      <c r="M98" s="1">
        <v>-0.13939579999999999</v>
      </c>
      <c r="N98" s="1">
        <v>-0.12048719999999999</v>
      </c>
      <c r="O98" s="1">
        <v>-6.4596600000000004E-2</v>
      </c>
      <c r="P98" s="1">
        <v>2.49955E-2</v>
      </c>
      <c r="Q98" s="1">
        <v>-0.1938821</v>
      </c>
      <c r="U98" s="1">
        <v>1992</v>
      </c>
      <c r="V98" s="1">
        <f t="shared" si="25"/>
        <v>-6.5575766474533601E-2</v>
      </c>
      <c r="W98" s="1">
        <f t="shared" si="24"/>
        <v>2.5330697270892464E-2</v>
      </c>
      <c r="X98" s="1">
        <f t="shared" si="24"/>
        <v>-0.11522225361423544</v>
      </c>
      <c r="Y98" s="1">
        <f t="shared" si="24"/>
        <v>1.4278814365301477E-2</v>
      </c>
      <c r="Z98" s="1">
        <f t="shared" si="24"/>
        <v>-0.18092398491468276</v>
      </c>
      <c r="AA98" s="1">
        <f t="shared" si="24"/>
        <v>-0.10031686614739641</v>
      </c>
      <c r="AB98" s="1">
        <f t="shared" si="24"/>
        <v>-6.6540730098206139E-3</v>
      </c>
      <c r="AC98" s="1">
        <f t="shared" si="24"/>
        <v>-7.8144703532670334E-2</v>
      </c>
      <c r="AD98" s="1">
        <f t="shared" si="24"/>
        <v>-0.21946085225249468</v>
      </c>
      <c r="AE98" s="1">
        <f t="shared" si="24"/>
        <v>-6.7871264811174697E-2</v>
      </c>
      <c r="AF98" s="1">
        <f t="shared" si="24"/>
        <v>-0.12374570064128403</v>
      </c>
      <c r="AG98" s="1">
        <f t="shared" si="24"/>
        <v>6.5037315434096313E-2</v>
      </c>
      <c r="AH98" s="1">
        <f t="shared" si="24"/>
        <v>0.35650884669561878</v>
      </c>
      <c r="AI98" s="1">
        <f t="shared" si="24"/>
        <v>-1.6470773063899945E-2</v>
      </c>
      <c r="AM98" s="1">
        <v>1992</v>
      </c>
      <c r="AN98" s="1">
        <v>6.8910700000000005E-2</v>
      </c>
      <c r="AO98" s="1">
        <v>6.3207399999999997E-2</v>
      </c>
      <c r="AP98" s="1">
        <v>5.0403099999999999E-2</v>
      </c>
      <c r="AQ98" s="1">
        <v>6.1790900000000003E-2</v>
      </c>
      <c r="AR98" s="1">
        <v>7.5216200000000011E-2</v>
      </c>
      <c r="AS98" s="1">
        <v>6.9543400000000005E-2</v>
      </c>
      <c r="AT98" s="1">
        <v>6.6605899999999996E-2</v>
      </c>
      <c r="AU98" s="1">
        <v>7.7203599999999997E-2</v>
      </c>
      <c r="AV98" s="1">
        <v>9.6761800000000009E-2</v>
      </c>
      <c r="AW98" s="1">
        <v>4.8265099999999998E-2</v>
      </c>
      <c r="AX98" s="1">
        <v>5.9548699999999996E-2</v>
      </c>
      <c r="AY98" s="1">
        <v>4.6752299999999997E-2</v>
      </c>
      <c r="AZ98" s="1">
        <v>9.0946399999999997E-2</v>
      </c>
      <c r="BA98" s="1">
        <v>6.0674200000000005E-2</v>
      </c>
    </row>
    <row r="99" spans="3:54" x14ac:dyDescent="0.2">
      <c r="C99" s="1">
        <v>1993</v>
      </c>
      <c r="D99" s="1">
        <v>-3.7269999999999998E-2</v>
      </c>
      <c r="E99" s="1">
        <v>-4.6929299999999993E-2</v>
      </c>
      <c r="F99" s="1">
        <v>-6.6247299999999995E-2</v>
      </c>
      <c r="G99" s="1">
        <v>-9.6832399999999999E-2</v>
      </c>
      <c r="H99" s="1">
        <v>-9.8235200000000009E-2</v>
      </c>
      <c r="I99" s="1">
        <v>-0.1062105</v>
      </c>
      <c r="J99" s="1">
        <v>-6.5724600000000008E-2</v>
      </c>
      <c r="K99" s="1">
        <v>-5.0648799999999994E-2</v>
      </c>
      <c r="L99" s="1">
        <v>-0.10367549999999999</v>
      </c>
      <c r="M99" s="1">
        <v>1.06932E-2</v>
      </c>
      <c r="N99" s="1">
        <v>4.8577000000000002E-2</v>
      </c>
      <c r="O99" s="1">
        <v>3.16397E-2</v>
      </c>
      <c r="P99" s="1">
        <v>7.80893E-2</v>
      </c>
      <c r="Q99" s="1">
        <v>-4.6037999999999996E-2</v>
      </c>
      <c r="U99" s="1">
        <v>1993</v>
      </c>
      <c r="V99" s="1">
        <f t="shared" si="25"/>
        <v>9.1170055397055763E-2</v>
      </c>
      <c r="W99" s="1">
        <f t="shared" si="24"/>
        <v>0.1265516963119947</v>
      </c>
      <c r="X99" s="1">
        <f t="shared" si="24"/>
        <v>0.1930120782076446</v>
      </c>
      <c r="Y99" s="1">
        <f t="shared" si="24"/>
        <v>5.578210803380796E-2</v>
      </c>
      <c r="Z99" s="1">
        <f t="shared" si="24"/>
        <v>0.11412036482635982</v>
      </c>
      <c r="AA99" s="1">
        <f t="shared" si="24"/>
        <v>2.0128130066353032E-2</v>
      </c>
      <c r="AB99" s="1">
        <f t="shared" si="24"/>
        <v>7.8061898229866596E-3</v>
      </c>
      <c r="AC99" s="1">
        <f t="shared" si="24"/>
        <v>0.15601843733900514</v>
      </c>
      <c r="AD99" s="1">
        <f t="shared" si="24"/>
        <v>0.11361673164793917</v>
      </c>
      <c r="AE99" s="1">
        <f t="shared" si="24"/>
        <v>0.24562863870379215</v>
      </c>
      <c r="AF99" s="1">
        <f t="shared" si="24"/>
        <v>0.31321446174673462</v>
      </c>
      <c r="AG99" s="1">
        <f t="shared" si="24"/>
        <v>0.18227910301907368</v>
      </c>
      <c r="AH99" s="1">
        <f t="shared" si="24"/>
        <v>0.16119742381621169</v>
      </c>
      <c r="AI99" s="1">
        <f t="shared" si="24"/>
        <v>0.18538347987705506</v>
      </c>
      <c r="AM99" s="1">
        <v>1993</v>
      </c>
      <c r="AN99" s="1">
        <v>7.3596399999999992E-2</v>
      </c>
      <c r="AO99" s="1">
        <v>7.0989200000000002E-2</v>
      </c>
      <c r="AP99" s="1">
        <v>6.1115899999999994E-2</v>
      </c>
      <c r="AQ99" s="1">
        <v>6.8921900000000008E-2</v>
      </c>
      <c r="AR99" s="1">
        <v>8.0765699999999996E-2</v>
      </c>
      <c r="AS99" s="1">
        <v>7.8426700000000002E-2</v>
      </c>
      <c r="AT99" s="1">
        <v>7.5090199999999996E-2</v>
      </c>
      <c r="AU99" s="1">
        <v>8.8047199999999992E-2</v>
      </c>
      <c r="AV99" s="1">
        <v>0.11195690000000001</v>
      </c>
      <c r="AW99" s="1">
        <v>5.1647199999999997E-2</v>
      </c>
      <c r="AX99" s="1">
        <v>6.4121800000000007E-2</v>
      </c>
      <c r="AY99" s="1">
        <v>6.7426100000000003E-2</v>
      </c>
      <c r="AZ99" s="1">
        <v>8.0444600000000005E-2</v>
      </c>
      <c r="BA99" s="1">
        <v>7.6228900000000002E-2</v>
      </c>
    </row>
    <row r="100" spans="3:54" x14ac:dyDescent="0.2">
      <c r="C100" s="1">
        <v>1994</v>
      </c>
      <c r="D100" s="1">
        <v>-2.2956899999999999E-2</v>
      </c>
      <c r="E100" s="1">
        <v>1.3841399999999998E-2</v>
      </c>
      <c r="F100" s="1">
        <v>-1.9402E-3</v>
      </c>
      <c r="G100" s="1">
        <v>-1.5944799999999999E-2</v>
      </c>
      <c r="H100" s="1">
        <v>-3.4788399999999997E-2</v>
      </c>
      <c r="I100" s="1">
        <v>-4.3375999999999996E-3</v>
      </c>
      <c r="J100" s="1">
        <v>-6.6955299999999995E-2</v>
      </c>
      <c r="K100" s="1">
        <v>-2.65711E-2</v>
      </c>
      <c r="L100" s="1">
        <v>-7.4525499999999995E-2</v>
      </c>
      <c r="M100" s="1">
        <v>7.4052699999999999E-2</v>
      </c>
      <c r="N100" s="1">
        <v>9.7634500000000013E-2</v>
      </c>
      <c r="O100" s="1">
        <v>-1.99521E-2</v>
      </c>
      <c r="P100" s="1">
        <v>-4.9220800000000002E-2</v>
      </c>
      <c r="Q100" s="1">
        <v>2.2325499999999998E-2</v>
      </c>
      <c r="U100" s="1">
        <v>1994</v>
      </c>
      <c r="V100" s="1">
        <f t="shared" si="25"/>
        <v>-5.5249709431572493E-4</v>
      </c>
      <c r="W100" s="1">
        <f t="shared" si="24"/>
        <v>0.10896623303131169</v>
      </c>
      <c r="X100" s="1">
        <f t="shared" si="24"/>
        <v>9.8720186505797419E-2</v>
      </c>
      <c r="Y100" s="1">
        <f t="shared" si="24"/>
        <v>0.11066916765716912</v>
      </c>
      <c r="Z100" s="1">
        <f t="shared" si="24"/>
        <v>6.4525352455887919E-2</v>
      </c>
      <c r="AA100" s="1">
        <f t="shared" si="24"/>
        <v>0.15512481532375821</v>
      </c>
      <c r="AB100" s="1">
        <f t="shared" si="24"/>
        <v>-6.8881723951207299E-2</v>
      </c>
      <c r="AC100" s="1">
        <f t="shared" si="24"/>
        <v>1.1117904607121738E-2</v>
      </c>
      <c r="AD100" s="1">
        <f t="shared" si="24"/>
        <v>-2.8896786115467862E-2</v>
      </c>
      <c r="AE100" s="1">
        <f t="shared" si="24"/>
        <v>0.17322980111036063</v>
      </c>
      <c r="AF100" s="1">
        <f t="shared" si="24"/>
        <v>0.17442457311802523</v>
      </c>
      <c r="AG100" s="1">
        <f t="shared" si="24"/>
        <v>-0.10070913193783891</v>
      </c>
      <c r="AH100" s="1">
        <f t="shared" si="24"/>
        <v>-0.24850025548923407</v>
      </c>
      <c r="AI100" s="1">
        <f t="shared" si="24"/>
        <v>0.12933539988491288</v>
      </c>
      <c r="AM100" s="1">
        <v>1994</v>
      </c>
      <c r="AN100" s="1">
        <v>7.8788200000000003E-2</v>
      </c>
      <c r="AO100" s="1">
        <v>7.2887099999999996E-2</v>
      </c>
      <c r="AP100" s="1">
        <v>6.2822500000000003E-2</v>
      </c>
      <c r="AQ100" s="1">
        <v>7.6966800000000002E-2</v>
      </c>
      <c r="AR100" s="1">
        <v>8.7459099999999998E-2</v>
      </c>
      <c r="AS100" s="1">
        <v>7.9110899999999998E-2</v>
      </c>
      <c r="AT100" s="1">
        <v>7.16532E-2</v>
      </c>
      <c r="AU100" s="1">
        <v>8.7621199999999996E-2</v>
      </c>
      <c r="AV100" s="1">
        <v>0.1054968</v>
      </c>
      <c r="AW100" s="1">
        <v>5.0223199999999996E-2</v>
      </c>
      <c r="AX100" s="1">
        <v>7.0857200000000009E-2</v>
      </c>
      <c r="AY100" s="1">
        <v>6.59608E-2</v>
      </c>
      <c r="AZ100" s="1">
        <v>7.4723600000000001E-2</v>
      </c>
      <c r="BA100" s="1">
        <v>7.5031500000000001E-2</v>
      </c>
    </row>
    <row r="101" spans="3:54" x14ac:dyDescent="0.2">
      <c r="C101" s="1">
        <v>1995</v>
      </c>
      <c r="D101" s="1">
        <v>5.8257999999999999E-3</v>
      </c>
      <c r="E101" s="1">
        <v>2.2702200000000002E-2</v>
      </c>
      <c r="F101" s="1">
        <v>4.0708099999999997E-2</v>
      </c>
      <c r="G101" s="1">
        <v>2.8487499999999999E-2</v>
      </c>
      <c r="H101" s="1">
        <v>-4.3902700000000003E-2</v>
      </c>
      <c r="I101" s="1">
        <v>-4.5922999999999999E-2</v>
      </c>
      <c r="J101" s="1">
        <v>9.2399999999999996E-5</v>
      </c>
      <c r="K101" s="1">
        <v>9.710400000000001E-3</v>
      </c>
      <c r="L101" s="1">
        <v>-5.0157899999999998E-2</v>
      </c>
      <c r="M101" s="1">
        <v>4.2592900000000003E-2</v>
      </c>
      <c r="N101" s="1">
        <v>-7.7399999999999998E-5</v>
      </c>
      <c r="O101" s="1">
        <v>2.9264999999999999E-2</v>
      </c>
      <c r="P101" s="1">
        <v>-3.5475000000000003E-3</v>
      </c>
      <c r="Q101" s="1">
        <v>4.258E-2</v>
      </c>
      <c r="U101" s="1">
        <v>1995</v>
      </c>
      <c r="V101" s="1">
        <f t="shared" si="25"/>
        <v>5.087957643651192E-2</v>
      </c>
      <c r="W101" s="1">
        <f t="shared" si="24"/>
        <v>3.6572076774890647E-2</v>
      </c>
      <c r="X101" s="1">
        <f t="shared" si="24"/>
        <v>0.10746580423196195</v>
      </c>
      <c r="Y101" s="1">
        <f t="shared" si="24"/>
        <v>9.8037712827845486E-2</v>
      </c>
      <c r="Z101" s="1">
        <f t="shared" si="24"/>
        <v>-5.816938222839764E-2</v>
      </c>
      <c r="AA101" s="1">
        <f t="shared" si="24"/>
        <v>-0.11101693888074861</v>
      </c>
      <c r="AB101" s="1">
        <f t="shared" si="24"/>
        <v>0.10504266826469789</v>
      </c>
      <c r="AC101" s="1">
        <f t="shared" si="24"/>
        <v>6.6502104384276228E-2</v>
      </c>
      <c r="AD101" s="1">
        <f t="shared" si="24"/>
        <v>-1.2015112746047166E-2</v>
      </c>
      <c r="AE101" s="1">
        <f t="shared" si="24"/>
        <v>-6.6513611685970302E-3</v>
      </c>
      <c r="AF101" s="1">
        <f t="shared" si="24"/>
        <v>-0.15302657077921147</v>
      </c>
      <c r="AG101" s="1">
        <f t="shared" si="24"/>
        <v>0.10630489619644616</v>
      </c>
      <c r="AH101" s="1">
        <f t="shared" si="24"/>
        <v>6.794525944639454E-2</v>
      </c>
      <c r="AI101" s="1">
        <f t="shared" si="24"/>
        <v>7.4284520939082527E-2</v>
      </c>
      <c r="AM101" s="1">
        <v>1995</v>
      </c>
      <c r="AN101" s="1">
        <v>8.08281E-2</v>
      </c>
      <c r="AO101" s="1">
        <v>6.9076799999999994E-2</v>
      </c>
      <c r="AP101" s="1">
        <v>5.21673E-2</v>
      </c>
      <c r="AQ101" s="1">
        <v>6.6985200000000009E-2</v>
      </c>
      <c r="AR101" s="1">
        <v>8.2936599999999985E-2</v>
      </c>
      <c r="AS101" s="1">
        <v>7.4977200000000008E-2</v>
      </c>
      <c r="AT101" s="1">
        <v>7.2737499999999997E-2</v>
      </c>
      <c r="AU101" s="1">
        <v>8.57541E-2</v>
      </c>
      <c r="AV101" s="1">
        <v>8.2114499999999993E-2</v>
      </c>
      <c r="AW101" s="1">
        <v>5.3711299999999997E-2</v>
      </c>
      <c r="AX101" s="1">
        <v>7.1229899999999999E-2</v>
      </c>
      <c r="AY101" s="1">
        <v>6.70129E-2</v>
      </c>
      <c r="AZ101" s="1">
        <v>8.5762199999999997E-2</v>
      </c>
      <c r="BA101" s="1">
        <v>7.4666899999999994E-2</v>
      </c>
    </row>
    <row r="102" spans="3:54" x14ac:dyDescent="0.2">
      <c r="C102" s="1">
        <v>1996</v>
      </c>
      <c r="D102" s="1">
        <v>-3.0806800000000002E-2</v>
      </c>
      <c r="E102" s="1">
        <v>-6.7549999999999997E-3</v>
      </c>
      <c r="F102" s="1">
        <v>4.4248599999999999E-2</v>
      </c>
      <c r="G102" s="1">
        <v>2.8641E-2</v>
      </c>
      <c r="H102" s="1">
        <v>-4.8808000000000002E-3</v>
      </c>
      <c r="I102" s="1">
        <v>-4.59385E-2</v>
      </c>
      <c r="J102" s="1">
        <v>-1.4539100000000001E-2</v>
      </c>
      <c r="K102" s="1">
        <v>-9.6740000000000003E-3</v>
      </c>
      <c r="L102" s="1">
        <v>-6.0231000000000007E-2</v>
      </c>
      <c r="M102" s="1">
        <v>3.8110200000000004E-2</v>
      </c>
      <c r="N102" s="1">
        <v>4.7797900000000004E-2</v>
      </c>
      <c r="O102" s="1">
        <v>8.5675399999999999E-2</v>
      </c>
      <c r="P102" s="1">
        <v>1.8287000000000001E-2</v>
      </c>
      <c r="Q102" s="1">
        <v>-4.2998999999999997E-3</v>
      </c>
      <c r="U102" s="1">
        <v>1996</v>
      </c>
      <c r="V102" s="1">
        <f t="shared" si="25"/>
        <v>-8.814808385065219E-2</v>
      </c>
      <c r="W102" s="1">
        <f t="shared" si="24"/>
        <v>-5.286457635126722E-2</v>
      </c>
      <c r="X102" s="1">
        <f t="shared" si="24"/>
        <v>4.9790571235272238E-2</v>
      </c>
      <c r="Y102" s="1">
        <f t="shared" si="24"/>
        <v>2.8881274702616661E-2</v>
      </c>
      <c r="Z102" s="1">
        <f t="shared" si="24"/>
        <v>5.6200473081674925E-2</v>
      </c>
      <c r="AA102" s="1">
        <f t="shared" si="24"/>
        <v>-4.5962762266387992E-2</v>
      </c>
      <c r="AB102" s="1">
        <f t="shared" si="24"/>
        <v>-3.7441896816519098E-2</v>
      </c>
      <c r="AC102" s="1">
        <f t="shared" si="24"/>
        <v>-4.0016546875585743E-2</v>
      </c>
      <c r="AD102" s="1">
        <f t="shared" si="24"/>
        <v>-7.5998499067934169E-2</v>
      </c>
      <c r="AE102" s="1">
        <f t="shared" si="24"/>
        <v>3.1093396029839036E-2</v>
      </c>
      <c r="AF102" s="1">
        <f t="shared" si="24"/>
        <v>0.12273746658099968</v>
      </c>
      <c r="AG102" s="1">
        <f t="shared" si="24"/>
        <v>0.17397502270024048</v>
      </c>
      <c r="AH102" s="1">
        <f t="shared" si="24"/>
        <v>5.2464706803149797E-2</v>
      </c>
      <c r="AI102" s="1">
        <f t="shared" si="24"/>
        <v>-7.7681359486637291E-2</v>
      </c>
      <c r="AM102" s="1">
        <v>1996</v>
      </c>
      <c r="AN102" s="1">
        <v>7.0907700000000004E-2</v>
      </c>
      <c r="AO102" s="1">
        <v>6.0294500000000001E-2</v>
      </c>
      <c r="AP102" s="1">
        <v>4.8593200000000003E-2</v>
      </c>
      <c r="AQ102" s="1">
        <v>6.8469699999999994E-2</v>
      </c>
      <c r="AR102" s="1">
        <v>8.5165299999999999E-2</v>
      </c>
      <c r="AS102" s="1">
        <v>6.5627199999999997E-2</v>
      </c>
      <c r="AT102" s="1">
        <v>7.3148699999999997E-2</v>
      </c>
      <c r="AU102" s="1">
        <v>7.4515799999999993E-2</v>
      </c>
      <c r="AV102" s="1">
        <v>8.3308999999999994E-2</v>
      </c>
      <c r="AW102" s="1">
        <v>4.7638199999999999E-2</v>
      </c>
      <c r="AX102" s="1">
        <v>6.96412E-2</v>
      </c>
      <c r="AY102" s="1">
        <v>6.3727800000000001E-2</v>
      </c>
      <c r="AZ102" s="1">
        <v>8.0661499999999997E-2</v>
      </c>
      <c r="BA102" s="1">
        <v>7.5942099999999998E-2</v>
      </c>
    </row>
    <row r="103" spans="3:54" x14ac:dyDescent="0.2">
      <c r="C103" s="1">
        <v>1997</v>
      </c>
      <c r="D103" s="1">
        <v>7.6932999999999993E-3</v>
      </c>
      <c r="E103" s="1">
        <v>3.3799800000000005E-2</v>
      </c>
      <c r="F103" s="1">
        <v>5.7857599999999995E-2</v>
      </c>
      <c r="G103" s="1">
        <v>3.7728400000000002E-2</v>
      </c>
      <c r="H103" s="1">
        <v>2.9639199999999997E-2</v>
      </c>
      <c r="I103" s="1">
        <v>2.87455E-2</v>
      </c>
      <c r="J103" s="1">
        <v>1.3094399999999999E-2</v>
      </c>
      <c r="K103" s="1">
        <v>1.6284799999999999E-2</v>
      </c>
      <c r="L103" s="1">
        <v>2.8793700000000002E-2</v>
      </c>
      <c r="M103" s="1">
        <v>7.2679600000000011E-2</v>
      </c>
      <c r="N103" s="1">
        <v>2.4032300000000003E-2</v>
      </c>
      <c r="O103" s="1">
        <v>5.926E-2</v>
      </c>
      <c r="P103" s="1">
        <v>2.1125099999999997E-2</v>
      </c>
      <c r="Q103" s="1">
        <v>4.4146499999999998E-2</v>
      </c>
      <c r="U103" s="1">
        <v>1997</v>
      </c>
      <c r="V103" s="1">
        <f t="shared" si="25"/>
        <v>6.795779562352916E-2</v>
      </c>
      <c r="W103" s="1">
        <f t="shared" si="24"/>
        <v>9.7280532962072841E-2</v>
      </c>
      <c r="X103" s="1">
        <f t="shared" si="24"/>
        <v>7.9159869888665427E-2</v>
      </c>
      <c r="Y103" s="1">
        <f t="shared" si="24"/>
        <v>5.1952975456408132E-2</v>
      </c>
      <c r="Z103" s="1">
        <f t="shared" si="24"/>
        <v>8.3673615207343011E-2</v>
      </c>
      <c r="AA103" s="1">
        <f t="shared" si="24"/>
        <v>0.14564892599493642</v>
      </c>
      <c r="AB103" s="1">
        <f t="shared" si="24"/>
        <v>5.634932504728022E-2</v>
      </c>
      <c r="AC103" s="1">
        <f t="shared" si="24"/>
        <v>5.6918304562119798E-2</v>
      </c>
      <c r="AD103" s="1">
        <f t="shared" si="24"/>
        <v>0.16814473138786643</v>
      </c>
      <c r="AE103" s="1">
        <f t="shared" si="24"/>
        <v>0.12679134139828285</v>
      </c>
      <c r="AF103" s="1">
        <f t="shared" si="24"/>
        <v>-1.3168172133593017E-2</v>
      </c>
      <c r="AG103" s="1">
        <f t="shared" si="24"/>
        <v>1.7911776029314919E-2</v>
      </c>
      <c r="AH103" s="1">
        <f t="shared" si="24"/>
        <v>2.5567599241018535E-2</v>
      </c>
      <c r="AI103" s="1">
        <f t="shared" si="24"/>
        <v>0.11998001369933435</v>
      </c>
      <c r="AM103" s="1">
        <v>1997</v>
      </c>
      <c r="AN103" s="1">
        <v>6.855159999999999E-2</v>
      </c>
      <c r="AO103" s="1">
        <v>6.1283000000000004E-2</v>
      </c>
      <c r="AP103" s="1">
        <v>4.8446900000000001E-2</v>
      </c>
      <c r="AQ103" s="1">
        <v>6.593969999999999E-2</v>
      </c>
      <c r="AR103" s="1">
        <v>7.8092599999999998E-2</v>
      </c>
      <c r="AS103" s="1">
        <v>7.1043300000000004E-2</v>
      </c>
      <c r="AT103" s="1">
        <v>7.96158E-2</v>
      </c>
      <c r="AU103" s="1">
        <v>7.5240600000000005E-2</v>
      </c>
      <c r="AV103" s="1">
        <v>7.5406500000000001E-2</v>
      </c>
      <c r="AW103" s="1">
        <v>5.8239200000000005E-2</v>
      </c>
      <c r="AX103" s="1">
        <v>8.3016799999999988E-2</v>
      </c>
      <c r="AY103" s="1">
        <v>7.3003700000000005E-2</v>
      </c>
      <c r="AZ103" s="1">
        <v>8.3745600000000003E-2</v>
      </c>
      <c r="BA103" s="1">
        <v>6.6080600000000003E-2</v>
      </c>
    </row>
    <row r="104" spans="3:54" x14ac:dyDescent="0.2">
      <c r="C104" s="1">
        <v>1998</v>
      </c>
      <c r="D104" s="1">
        <v>4.4542700000000005E-2</v>
      </c>
      <c r="E104" s="1">
        <v>6.5451700000000002E-2</v>
      </c>
      <c r="F104" s="1">
        <v>0.14724609999999999</v>
      </c>
      <c r="G104" s="1">
        <v>0.10245749999999999</v>
      </c>
      <c r="H104" s="1">
        <v>5.68006E-2</v>
      </c>
      <c r="I104" s="1">
        <v>7.1643100000000001E-2</v>
      </c>
      <c r="J104" s="1">
        <v>3.1833699999999999E-2</v>
      </c>
      <c r="K104" s="1">
        <v>2.2053900000000001E-2</v>
      </c>
      <c r="L104" s="1">
        <v>2.8221900000000001E-2</v>
      </c>
      <c r="M104" s="1">
        <v>8.1274099999999988E-2</v>
      </c>
      <c r="N104" s="1">
        <v>4.1451900000000007E-2</v>
      </c>
      <c r="O104" s="1">
        <v>1.3829800000000001E-2</v>
      </c>
      <c r="P104" s="1">
        <v>2.8905899999999998E-2</v>
      </c>
      <c r="Q104" s="1">
        <v>0.10641880000000001</v>
      </c>
      <c r="U104" s="1">
        <v>1998</v>
      </c>
      <c r="V104" s="1">
        <f t="shared" si="25"/>
        <v>0.10222334251858244</v>
      </c>
      <c r="W104" s="1">
        <f t="shared" si="24"/>
        <v>0.11499665674105734</v>
      </c>
      <c r="X104" s="1">
        <f t="shared" si="24"/>
        <v>0.28716659025960539</v>
      </c>
      <c r="Y104" s="1">
        <f t="shared" si="24"/>
        <v>0.2037784462745546</v>
      </c>
      <c r="Z104" s="1">
        <f t="shared" si="24"/>
        <v>9.9316543372326954E-2</v>
      </c>
      <c r="AA104" s="1">
        <f t="shared" si="24"/>
        <v>0.13879103539393156</v>
      </c>
      <c r="AB104" s="1">
        <f t="shared" si="24"/>
        <v>6.1166467001592194E-2</v>
      </c>
      <c r="AC104" s="1">
        <f t="shared" si="24"/>
        <v>3.1084315549614213E-2</v>
      </c>
      <c r="AD104" s="1">
        <f t="shared" si="24"/>
        <v>2.7326857166409074E-2</v>
      </c>
      <c r="AE104" s="1">
        <f t="shared" si="24"/>
        <v>9.4727135385269626E-2</v>
      </c>
      <c r="AF104" s="1">
        <f t="shared" si="24"/>
        <v>6.8718930682092491E-2</v>
      </c>
      <c r="AG104" s="1">
        <f t="shared" si="24"/>
        <v>-5.7282433190980121E-2</v>
      </c>
      <c r="AH104" s="1">
        <f t="shared" si="24"/>
        <v>4.1085244665275043E-2</v>
      </c>
      <c r="AI104" s="1">
        <f t="shared" si="24"/>
        <v>0.20389409878668097</v>
      </c>
      <c r="AM104" s="1">
        <v>1998</v>
      </c>
      <c r="AN104" s="1">
        <v>6.57552E-2</v>
      </c>
      <c r="AO104" s="1">
        <v>5.9743299999999999E-2</v>
      </c>
      <c r="AP104" s="1">
        <v>4.9783400000000005E-2</v>
      </c>
      <c r="AQ104" s="1">
        <v>5.8688299999999999E-2</v>
      </c>
      <c r="AR104" s="1">
        <v>7.5239299999999995E-2</v>
      </c>
      <c r="AS104" s="1">
        <v>6.9313200000000005E-2</v>
      </c>
      <c r="AT104" s="1">
        <v>7.3078799999999999E-2</v>
      </c>
      <c r="AU104" s="1">
        <v>7.6971399999999995E-2</v>
      </c>
      <c r="AV104" s="1">
        <v>8.0554600000000004E-2</v>
      </c>
      <c r="AW104" s="1">
        <v>5.4377099999999998E-2</v>
      </c>
      <c r="AX104" s="1">
        <v>7.4547000000000002E-2</v>
      </c>
      <c r="AY104" s="1">
        <v>6.7133300000000007E-2</v>
      </c>
      <c r="AZ104" s="1">
        <v>7.3836899999999997E-2</v>
      </c>
      <c r="BA104" s="1">
        <v>7.8588599999999995E-2</v>
      </c>
    </row>
    <row r="105" spans="3:54" x14ac:dyDescent="0.2">
      <c r="C105" s="1">
        <v>1999</v>
      </c>
      <c r="D105" s="1">
        <v>9.2200699999999997E-2</v>
      </c>
      <c r="E105" s="1">
        <v>0.10181480000000001</v>
      </c>
      <c r="F105" s="1">
        <v>0.13267300000000001</v>
      </c>
      <c r="G105" s="1">
        <v>0.1392147</v>
      </c>
      <c r="H105" s="1">
        <v>0.102615</v>
      </c>
      <c r="I105" s="1">
        <v>8.2956599999999991E-2</v>
      </c>
      <c r="J105" s="1">
        <v>0.1028844</v>
      </c>
      <c r="K105" s="1">
        <v>3.5883100000000001E-2</v>
      </c>
      <c r="L105" s="1">
        <v>8.3547499999999997E-2</v>
      </c>
      <c r="M105" s="1">
        <v>0.17548369999999999</v>
      </c>
      <c r="N105" s="1">
        <v>0.13688719999999999</v>
      </c>
      <c r="O105" s="1">
        <v>5.5603E-2</v>
      </c>
      <c r="P105" s="1">
        <v>6.6303399999999998E-2</v>
      </c>
      <c r="Q105" s="1">
        <v>8.4625199999999998E-2</v>
      </c>
      <c r="U105" s="1">
        <v>1999</v>
      </c>
      <c r="V105" s="1">
        <f t="shared" si="25"/>
        <v>0.16680012525931492</v>
      </c>
      <c r="W105" s="1">
        <f t="shared" si="24"/>
        <v>0.15873423347700275</v>
      </c>
      <c r="X105" s="1">
        <f t="shared" si="24"/>
        <v>0.10986161714200088</v>
      </c>
      <c r="Y105" s="1">
        <f t="shared" si="24"/>
        <v>0.19675102116626153</v>
      </c>
      <c r="Z105" s="1">
        <f t="shared" si="24"/>
        <v>0.17432862433590079</v>
      </c>
      <c r="AA105" s="1">
        <f t="shared" si="24"/>
        <v>0.10066570650197781</v>
      </c>
      <c r="AB105" s="1">
        <f t="shared" si="24"/>
        <v>0.21410059422283792</v>
      </c>
      <c r="AC105" s="1">
        <f t="shared" si="24"/>
        <v>5.7530050602125946E-2</v>
      </c>
      <c r="AD105" s="1">
        <f t="shared" si="24"/>
        <v>0.17014907711458213</v>
      </c>
      <c r="AE105" s="1">
        <f t="shared" si="24"/>
        <v>0.32295069429077927</v>
      </c>
      <c r="AF105" s="1">
        <f t="shared" si="24"/>
        <v>0.28627279170444209</v>
      </c>
      <c r="AG105" s="1">
        <f t="shared" si="24"/>
        <v>0.12099090363092065</v>
      </c>
      <c r="AH105" s="1">
        <f t="shared" si="24"/>
        <v>0.12484198756421234</v>
      </c>
      <c r="AI105" s="1">
        <f t="shared" si="24"/>
        <v>5.0511514273964324E-2</v>
      </c>
      <c r="AM105" s="1">
        <v>1999</v>
      </c>
      <c r="AN105" s="1">
        <v>6.1375900000000004E-2</v>
      </c>
      <c r="AO105" s="1">
        <v>5.2324000000000002E-2</v>
      </c>
      <c r="AP105" s="1">
        <v>4.7236900000000005E-2</v>
      </c>
      <c r="AQ105" s="1">
        <v>5.3065600000000004E-2</v>
      </c>
      <c r="AR105" s="1">
        <v>6.9255200000000003E-2</v>
      </c>
      <c r="AS105" s="1">
        <v>6.2314000000000001E-2</v>
      </c>
      <c r="AT105" s="1">
        <v>6.6528500000000004E-2</v>
      </c>
      <c r="AU105" s="1">
        <v>7.4686299999999997E-2</v>
      </c>
      <c r="AV105" s="1">
        <v>7.3341500000000004E-2</v>
      </c>
      <c r="AW105" s="1">
        <v>5.0359499999999995E-2</v>
      </c>
      <c r="AX105" s="1">
        <v>6.8113400000000004E-2</v>
      </c>
      <c r="AY105" s="1">
        <v>7.1307599999999999E-2</v>
      </c>
      <c r="AZ105" s="1">
        <v>7.2420499999999999E-2</v>
      </c>
      <c r="BA105" s="1">
        <v>7.5644000000000003E-2</v>
      </c>
    </row>
    <row r="106" spans="3:54" x14ac:dyDescent="0.2">
      <c r="C106" s="1">
        <v>2000</v>
      </c>
      <c r="D106" s="1">
        <v>5.53629E-2</v>
      </c>
      <c r="E106" s="1">
        <v>0.1105322</v>
      </c>
      <c r="F106" s="1">
        <v>0.24652439999999998</v>
      </c>
      <c r="G106" s="1">
        <v>0.205594</v>
      </c>
      <c r="H106" s="1">
        <v>0.1479888</v>
      </c>
      <c r="I106" s="1">
        <v>0.11068740000000001</v>
      </c>
      <c r="J106" s="1">
        <v>0.1173297</v>
      </c>
      <c r="K106" s="1">
        <v>7.1476899999999996E-2</v>
      </c>
      <c r="L106" s="1">
        <v>8.5420300000000005E-2</v>
      </c>
      <c r="M106" s="1">
        <v>0.2054743</v>
      </c>
      <c r="N106" s="1">
        <v>9.9548000000000011E-2</v>
      </c>
      <c r="O106" s="1">
        <v>6.7833199999999996E-2</v>
      </c>
      <c r="P106" s="1">
        <v>8.516159999999999E-2</v>
      </c>
      <c r="Q106" s="1">
        <v>0.10015010000000001</v>
      </c>
      <c r="U106" s="1">
        <v>2000</v>
      </c>
      <c r="V106" s="1">
        <f t="shared" si="25"/>
        <v>-2.2995849514791597E-3</v>
      </c>
      <c r="W106" s="1">
        <f t="shared" si="24"/>
        <v>0.12417761167811386</v>
      </c>
      <c r="X106" s="1">
        <f t="shared" si="24"/>
        <v>0.42473685131915673</v>
      </c>
      <c r="Y106" s="1">
        <f t="shared" si="24"/>
        <v>0.30949801672574689</v>
      </c>
      <c r="Z106" s="1">
        <f t="shared" si="24"/>
        <v>0.21901274984747798</v>
      </c>
      <c r="AA106" s="1">
        <f t="shared" si="24"/>
        <v>0.15409462946789651</v>
      </c>
      <c r="AB106" s="1">
        <f t="shared" si="24"/>
        <v>0.13994103655836126</v>
      </c>
      <c r="AC106" s="1">
        <f t="shared" si="24"/>
        <v>0.12719214241040339</v>
      </c>
      <c r="AD106" s="1">
        <f t="shared" si="24"/>
        <v>8.8351807902674176E-2</v>
      </c>
      <c r="AE106" s="1">
        <f t="shared" si="24"/>
        <v>0.25241881137651623</v>
      </c>
      <c r="AF106" s="1">
        <f t="shared" si="24"/>
        <v>4.1100669863556767E-2</v>
      </c>
      <c r="AG106" s="1">
        <f t="shared" si="24"/>
        <v>8.6977223895389505E-2</v>
      </c>
      <c r="AH106" s="1">
        <f t="shared" si="24"/>
        <v>0.11468048206440078</v>
      </c>
      <c r="AI106" s="1">
        <f t="shared" si="24"/>
        <v>0.12445134254497334</v>
      </c>
      <c r="AM106" s="1">
        <v>2000</v>
      </c>
      <c r="AN106" s="1">
        <v>6.0879200000000001E-2</v>
      </c>
      <c r="AO106" s="1">
        <v>5.2003700000000007E-2</v>
      </c>
      <c r="AP106" s="1">
        <v>4.3524300000000002E-2</v>
      </c>
      <c r="AQ106" s="1">
        <v>4.9087100000000002E-2</v>
      </c>
      <c r="AR106" s="1">
        <v>6.2827800000000003E-2</v>
      </c>
      <c r="AS106" s="1">
        <v>5.6251200000000001E-2</v>
      </c>
      <c r="AT106" s="1">
        <v>5.9693899999999994E-2</v>
      </c>
      <c r="AU106" s="1">
        <v>7.1294099999999999E-2</v>
      </c>
      <c r="AV106" s="1">
        <v>6.1955499999999997E-2</v>
      </c>
      <c r="AW106" s="1">
        <v>3.98622E-2</v>
      </c>
      <c r="AX106" s="1">
        <v>5.97747E-2</v>
      </c>
      <c r="AY106" s="1">
        <v>6.413350000000001E-2</v>
      </c>
      <c r="AZ106" s="1">
        <v>6.4983399999999997E-2</v>
      </c>
      <c r="BA106" s="1">
        <v>6.6986600000000007E-2</v>
      </c>
    </row>
    <row r="107" spans="3:54" x14ac:dyDescent="0.2">
      <c r="C107" s="1">
        <v>2001</v>
      </c>
      <c r="D107" s="1">
        <v>4.9127799999999999E-2</v>
      </c>
      <c r="E107" s="1">
        <v>-3.1167E-3</v>
      </c>
      <c r="F107" s="1">
        <v>-5.2331000000000003E-2</v>
      </c>
      <c r="G107" s="1">
        <v>-2.2846500000000002E-2</v>
      </c>
      <c r="H107" s="1">
        <v>-4.6019699999999997E-2</v>
      </c>
      <c r="I107" s="1">
        <v>3.1439399999999999E-2</v>
      </c>
      <c r="J107" s="1">
        <v>4.9016000000000004E-2</v>
      </c>
      <c r="K107" s="1">
        <v>3.0967E-3</v>
      </c>
      <c r="L107" s="1">
        <v>-3.2150100000000001E-2</v>
      </c>
      <c r="M107" s="1">
        <v>6.1029099999999996E-2</v>
      </c>
      <c r="N107" s="1">
        <v>6.1299699999999999E-2</v>
      </c>
      <c r="O107" s="1">
        <v>6.1294700000000008E-2</v>
      </c>
      <c r="P107" s="1">
        <v>2.1696699999999999E-2</v>
      </c>
      <c r="Q107" s="1">
        <v>3.0106E-3</v>
      </c>
      <c r="U107" s="1">
        <v>2001</v>
      </c>
      <c r="V107" s="1">
        <f t="shared" si="25"/>
        <v>3.936795115123682E-2</v>
      </c>
      <c r="W107" s="1">
        <f t="shared" si="25"/>
        <v>-0.18101217654860383</v>
      </c>
      <c r="X107" s="1">
        <f t="shared" si="25"/>
        <v>-0.52013160169630879</v>
      </c>
      <c r="Y107" s="1">
        <f t="shared" si="25"/>
        <v>-0.38042612998763153</v>
      </c>
      <c r="Z107" s="1">
        <f t="shared" si="25"/>
        <v>-0.34970266184107202</v>
      </c>
      <c r="AA107" s="1">
        <f t="shared" si="25"/>
        <v>-9.2608089465571225E-2</v>
      </c>
      <c r="AB107" s="1">
        <f t="shared" si="25"/>
        <v>-5.7915947570969524E-2</v>
      </c>
      <c r="AC107" s="1">
        <f t="shared" si="25"/>
        <v>-0.10393934052031159</v>
      </c>
      <c r="AD107" s="1">
        <f t="shared" si="25"/>
        <v>-0.21618392994476829</v>
      </c>
      <c r="AE107" s="1">
        <f t="shared" si="25"/>
        <v>-0.16507205618504356</v>
      </c>
      <c r="AF107" s="1">
        <f t="shared" si="25"/>
        <v>1.4293488072126639E-3</v>
      </c>
      <c r="AG107" s="1">
        <f t="shared" si="25"/>
        <v>5.1059936853035587E-2</v>
      </c>
      <c r="AH107" s="1">
        <f t="shared" si="25"/>
        <v>-7.7645384521799046E-2</v>
      </c>
      <c r="AI107" s="1">
        <f t="shared" si="25"/>
        <v>-0.1490425887611152</v>
      </c>
      <c r="AM107" s="1">
        <v>2001</v>
      </c>
      <c r="AN107" s="1">
        <v>5.7880399999999999E-2</v>
      </c>
      <c r="AO107" s="1">
        <v>5.5397200000000001E-2</v>
      </c>
      <c r="AP107" s="1">
        <v>4.5939399999999998E-2</v>
      </c>
      <c r="AQ107" s="1">
        <v>5.3463399999999994E-2</v>
      </c>
      <c r="AR107" s="1">
        <v>6.5259700000000004E-2</v>
      </c>
      <c r="AS107" s="1">
        <v>6.0754099999999998E-2</v>
      </c>
      <c r="AT107" s="1">
        <v>6.2655100000000005E-2</v>
      </c>
      <c r="AU107" s="1">
        <v>6.2436800000000001E-2</v>
      </c>
      <c r="AV107" s="1">
        <v>7.6156399999999999E-2</v>
      </c>
      <c r="AW107" s="1">
        <v>3.5464299999999997E-2</v>
      </c>
      <c r="AX107" s="1">
        <v>5.8446100000000001E-2</v>
      </c>
      <c r="AY107" s="1">
        <v>6.0528899999999997E-2</v>
      </c>
      <c r="AZ107" s="1">
        <v>6.0283699999999996E-2</v>
      </c>
      <c r="BA107" s="1">
        <v>5.8265000000000004E-2</v>
      </c>
    </row>
    <row r="108" spans="3:54" x14ac:dyDescent="0.2">
      <c r="C108" s="1">
        <v>2002</v>
      </c>
      <c r="D108" s="1">
        <v>7.6119999999999998E-3</v>
      </c>
      <c r="E108" s="1">
        <v>2.08121E-2</v>
      </c>
      <c r="F108" s="1">
        <v>-8.5791400000000004E-2</v>
      </c>
      <c r="G108" s="1">
        <v>-7.63408E-2</v>
      </c>
      <c r="H108" s="1">
        <v>-6.2557200000000007E-2</v>
      </c>
      <c r="I108" s="1">
        <v>1.6236500000000001E-2</v>
      </c>
      <c r="J108" s="1">
        <v>6.0628999999999995E-3</v>
      </c>
      <c r="K108" s="1">
        <v>-2.25495E-2</v>
      </c>
      <c r="L108" s="1">
        <v>-1.4081900000000001E-2</v>
      </c>
      <c r="M108" s="1">
        <v>4.7433300000000005E-2</v>
      </c>
      <c r="N108" s="1">
        <v>4.0583600000000004E-2</v>
      </c>
      <c r="O108" s="1">
        <v>7.3177699999999998E-2</v>
      </c>
      <c r="P108" s="1">
        <v>5.6509000000000004E-2</v>
      </c>
      <c r="Q108" s="1">
        <v>6.8755999999999991E-3</v>
      </c>
      <c r="U108" s="1">
        <v>2002</v>
      </c>
      <c r="V108" s="1">
        <f t="shared" si="25"/>
        <v>-5.7372993478128936E-2</v>
      </c>
      <c r="W108" s="1">
        <f t="shared" si="25"/>
        <v>5.8268030319046038E-2</v>
      </c>
      <c r="X108" s="1">
        <f t="shared" si="25"/>
        <v>-0.13816721537090904</v>
      </c>
      <c r="Y108" s="1">
        <f t="shared" si="25"/>
        <v>-0.1600758294735275</v>
      </c>
      <c r="Z108" s="1">
        <f t="shared" si="25"/>
        <v>-8.8443472928488864E-2</v>
      </c>
      <c r="AA108" s="1">
        <f t="shared" si="25"/>
        <v>-7.5607135271064602E-3</v>
      </c>
      <c r="AB108" s="1">
        <f t="shared" si="25"/>
        <v>-6.1171909960675702E-2</v>
      </c>
      <c r="AC108" s="1">
        <f t="shared" si="25"/>
        <v>-6.2693689434836622E-2</v>
      </c>
      <c r="AD108" s="1">
        <f t="shared" si="25"/>
        <v>1.4200389132367174E-2</v>
      </c>
      <c r="AE108" s="1">
        <f t="shared" si="25"/>
        <v>2.6151692170452087E-2</v>
      </c>
      <c r="AF108" s="1">
        <f t="shared" si="25"/>
        <v>8.1565331148077055E-3</v>
      </c>
      <c r="AG108" s="1">
        <f t="shared" si="25"/>
        <v>9.1778249128298267E-2</v>
      </c>
      <c r="AH108" s="1">
        <f t="shared" si="25"/>
        <v>0.11100095459219547</v>
      </c>
      <c r="AI108" s="1">
        <f t="shared" si="25"/>
        <v>1.2925513521911373E-2</v>
      </c>
      <c r="AM108" s="1">
        <v>2002</v>
      </c>
      <c r="AN108" s="1">
        <v>5.7588400000000005E-2</v>
      </c>
      <c r="AO108" s="1">
        <v>5.3582700000000004E-2</v>
      </c>
      <c r="AP108" s="1">
        <v>5.2144199999999995E-2</v>
      </c>
      <c r="AQ108" s="1">
        <v>5.9481699999999998E-2</v>
      </c>
      <c r="AR108" s="1">
        <v>6.8443799999999999E-2</v>
      </c>
      <c r="AS108" s="1">
        <v>5.9772899999999997E-2</v>
      </c>
      <c r="AT108" s="1">
        <v>6.15898E-2</v>
      </c>
      <c r="AU108" s="1">
        <v>6.6315200000000005E-2</v>
      </c>
      <c r="AV108" s="1">
        <v>7.6450599999999994E-2</v>
      </c>
      <c r="AW108" s="1">
        <v>3.4830600000000003E-2</v>
      </c>
      <c r="AX108" s="1">
        <v>5.0755399999999999E-2</v>
      </c>
      <c r="AY108" s="1">
        <v>5.3743999999999993E-2</v>
      </c>
      <c r="AZ108" s="1">
        <v>5.4625599999999996E-2</v>
      </c>
      <c r="BA108" s="1">
        <v>6.5042799999999998E-2</v>
      </c>
    </row>
    <row r="109" spans="3:54" x14ac:dyDescent="0.2">
      <c r="C109" s="1">
        <v>2003</v>
      </c>
      <c r="D109" s="1">
        <v>6.7020999999999999E-3</v>
      </c>
      <c r="E109" s="1">
        <v>-1.51287E-2</v>
      </c>
      <c r="F109" s="1">
        <v>-7.6906699999999995E-2</v>
      </c>
      <c r="G109" s="1">
        <v>-9.2302700000000015E-2</v>
      </c>
      <c r="H109" s="1">
        <v>-9.2404200000000006E-2</v>
      </c>
      <c r="I109" s="1">
        <v>-1.25828E-2</v>
      </c>
      <c r="J109" s="1">
        <v>-1.07589E-2</v>
      </c>
      <c r="K109" s="1">
        <v>-4.1208299999999996E-2</v>
      </c>
      <c r="L109" s="1">
        <v>-3.2321499999999996E-2</v>
      </c>
      <c r="M109" s="1">
        <v>6.3057299999999997E-2</v>
      </c>
      <c r="N109" s="1">
        <v>3.4117500000000002E-2</v>
      </c>
      <c r="O109" s="1">
        <v>6.8517900000000007E-2</v>
      </c>
      <c r="P109" s="1">
        <v>1.89175E-2</v>
      </c>
      <c r="Q109" s="1">
        <v>-3.0552700000000002E-2</v>
      </c>
      <c r="U109" s="1">
        <v>2003</v>
      </c>
      <c r="V109" s="1">
        <f t="shared" si="25"/>
        <v>5.2778266976488582E-3</v>
      </c>
      <c r="W109" s="1">
        <f t="shared" si="25"/>
        <v>-7.1387104115992861E-2</v>
      </c>
      <c r="X109" s="1">
        <f t="shared" si="25"/>
        <v>-6.2999412375646532E-2</v>
      </c>
      <c r="Y109" s="1">
        <f t="shared" si="25"/>
        <v>-0.11728798192636412</v>
      </c>
      <c r="Z109" s="1">
        <f t="shared" si="25"/>
        <v>-0.13912393321823774</v>
      </c>
      <c r="AA109" s="1">
        <f t="shared" si="25"/>
        <v>-5.7693866691337782E-2</v>
      </c>
      <c r="AB109" s="1">
        <f t="shared" si="25"/>
        <v>-3.7090189853270061E-2</v>
      </c>
      <c r="AC109" s="1">
        <f t="shared" si="25"/>
        <v>-7.0415059747125475E-2</v>
      </c>
      <c r="AD109" s="1">
        <f t="shared" si="25"/>
        <v>-6.0872082839393188E-2</v>
      </c>
      <c r="AE109" s="1">
        <f t="shared" si="25"/>
        <v>8.7513664519105624E-2</v>
      </c>
      <c r="AF109" s="1">
        <f t="shared" si="25"/>
        <v>2.3996065116680163E-2</v>
      </c>
      <c r="AG109" s="1">
        <f t="shared" si="25"/>
        <v>6.1223880070012261E-2</v>
      </c>
      <c r="AH109" s="1">
        <f t="shared" si="25"/>
        <v>-3.9924757220939605E-2</v>
      </c>
      <c r="AI109" s="1">
        <f t="shared" si="25"/>
        <v>-8.9139499035486569E-2</v>
      </c>
      <c r="AM109" s="1">
        <v>2003</v>
      </c>
      <c r="AN109" s="1">
        <v>5.8285299999999998E-2</v>
      </c>
      <c r="AO109" s="1">
        <v>5.3100800000000004E-2</v>
      </c>
      <c r="AP109" s="1">
        <v>5.3460599999999997E-2</v>
      </c>
      <c r="AQ109" s="1">
        <v>6.0224099999999996E-2</v>
      </c>
      <c r="AR109" s="1">
        <v>6.8196000000000007E-2</v>
      </c>
      <c r="AS109" s="1">
        <v>6.0915200000000003E-2</v>
      </c>
      <c r="AT109" s="1">
        <v>6.3442299999999993E-2</v>
      </c>
      <c r="AU109" s="1">
        <v>6.7578399999999997E-2</v>
      </c>
      <c r="AV109" s="1">
        <v>7.4195399999999995E-2</v>
      </c>
      <c r="AW109" s="1">
        <v>3.1305600000000003E-2</v>
      </c>
      <c r="AX109" s="1">
        <v>4.6580899999999995E-2</v>
      </c>
      <c r="AY109" s="1">
        <v>5.1379299999999996E-2</v>
      </c>
      <c r="AZ109" s="1">
        <v>5.22643E-2</v>
      </c>
      <c r="BA109" s="1">
        <v>7.963930000000001E-2</v>
      </c>
    </row>
    <row r="110" spans="3:54" x14ac:dyDescent="0.2">
      <c r="C110" s="1">
        <v>2004</v>
      </c>
      <c r="D110" s="1">
        <v>2.1965499999999999E-2</v>
      </c>
      <c r="E110" s="1">
        <v>2.4911099999999999E-2</v>
      </c>
      <c r="F110" s="1">
        <v>-6.5031000000000004E-3</v>
      </c>
      <c r="G110" s="1">
        <v>-2.1753599999999998E-2</v>
      </c>
      <c r="H110" s="1">
        <v>-3.0636500000000001E-2</v>
      </c>
      <c r="I110" s="1">
        <v>-1.12759E-2</v>
      </c>
      <c r="J110" s="1">
        <v>7.7910999999999996E-3</v>
      </c>
      <c r="K110" s="1">
        <v>-2.4329999999999998E-3</v>
      </c>
      <c r="L110" s="1">
        <v>-2.4030300000000001E-2</v>
      </c>
      <c r="M110" s="1">
        <v>8.9424400000000001E-2</v>
      </c>
      <c r="N110" s="1">
        <v>4.9094699999999998E-2</v>
      </c>
      <c r="O110" s="1">
        <v>0.12791330000000001</v>
      </c>
      <c r="P110" s="1">
        <v>6.5409599999999998E-2</v>
      </c>
      <c r="Q110" s="1">
        <v>-1.8678E-2</v>
      </c>
      <c r="U110" s="1">
        <v>2004</v>
      </c>
      <c r="V110" s="1">
        <f t="shared" si="25"/>
        <v>4.5857414631395102E-2</v>
      </c>
      <c r="W110" s="1">
        <f t="shared" si="25"/>
        <v>8.7585699594987604E-2</v>
      </c>
      <c r="X110" s="1">
        <f t="shared" si="25"/>
        <v>0.1037001837338266</v>
      </c>
      <c r="Y110" s="1">
        <f t="shared" si="25"/>
        <v>8.8677435976372065E-2</v>
      </c>
      <c r="Z110" s="1">
        <f t="shared" si="25"/>
        <v>6.6048944617688329E-2</v>
      </c>
      <c r="AA110" s="1">
        <f t="shared" si="25"/>
        <v>-9.2301996166142351E-3</v>
      </c>
      <c r="AB110" s="1">
        <f t="shared" si="25"/>
        <v>3.68275542901568E-2</v>
      </c>
      <c r="AC110" s="1">
        <f t="shared" si="25"/>
        <v>5.8262268249979349E-2</v>
      </c>
      <c r="AD110" s="1">
        <f t="shared" si="25"/>
        <v>-1.1052022382180705E-2</v>
      </c>
      <c r="AE110" s="1">
        <f t="shared" si="25"/>
        <v>0.13069701961800503</v>
      </c>
      <c r="AF110" s="1">
        <f t="shared" si="25"/>
        <v>7.2538623622346962E-2</v>
      </c>
      <c r="AG110" s="1">
        <f t="shared" si="25"/>
        <v>0.22088536561431693</v>
      </c>
      <c r="AH110" s="1">
        <f t="shared" si="25"/>
        <v>0.13818403323468456</v>
      </c>
      <c r="AI110" s="1">
        <f t="shared" si="25"/>
        <v>-9.0442924025600758E-5</v>
      </c>
      <c r="AM110" s="1">
        <v>2004</v>
      </c>
      <c r="AN110" s="1">
        <v>6.03724E-2</v>
      </c>
      <c r="AO110" s="1">
        <v>5.5198499999999998E-2</v>
      </c>
      <c r="AP110" s="1">
        <v>5.1001700000000004E-2</v>
      </c>
      <c r="AQ110" s="1">
        <v>6.1966799999999995E-2</v>
      </c>
      <c r="AR110" s="1">
        <v>6.8477099999999999E-2</v>
      </c>
      <c r="AS110" s="1">
        <v>5.7175500000000004E-2</v>
      </c>
      <c r="AT110" s="1">
        <v>5.6329900000000002E-2</v>
      </c>
      <c r="AU110" s="1">
        <v>7.2835900000000009E-2</v>
      </c>
      <c r="AV110" s="1">
        <v>8.0520999999999995E-2</v>
      </c>
      <c r="AW110" s="1">
        <v>2.9400699999999998E-2</v>
      </c>
      <c r="AX110" s="1">
        <v>4.2237700000000003E-2</v>
      </c>
      <c r="AY110" s="1">
        <v>3.7991000000000004E-2</v>
      </c>
      <c r="AZ110" s="1">
        <v>5.8298300000000004E-2</v>
      </c>
      <c r="BA110" s="1">
        <v>6.0594799999999997E-2</v>
      </c>
    </row>
    <row r="111" spans="3:54" x14ac:dyDescent="0.2">
      <c r="C111" s="1">
        <v>2005</v>
      </c>
      <c r="D111" s="1">
        <v>0.1215324</v>
      </c>
      <c r="E111" s="1">
        <v>9.7699400000000006E-2</v>
      </c>
      <c r="F111" s="1">
        <v>9.6288300000000007E-2</v>
      </c>
      <c r="G111" s="1">
        <v>4.6220299999999999E-2</v>
      </c>
      <c r="H111" s="1">
        <v>1.4833600000000001E-2</v>
      </c>
      <c r="I111" s="1">
        <v>6.8535700000000005E-2</v>
      </c>
      <c r="J111" s="1">
        <v>2.22943E-2</v>
      </c>
      <c r="K111" s="1">
        <v>6.7531499999999994E-2</v>
      </c>
      <c r="L111" s="1">
        <v>5.41197E-2</v>
      </c>
      <c r="M111" s="1">
        <v>0.1088997</v>
      </c>
      <c r="N111" s="1">
        <v>9.0286399999999989E-2</v>
      </c>
      <c r="O111" s="1">
        <v>0.1547567</v>
      </c>
      <c r="P111" s="1">
        <v>0.10307819999999999</v>
      </c>
      <c r="Q111" s="1">
        <v>6.7698499999999995E-2</v>
      </c>
      <c r="R111" s="1">
        <v>2.9539699999999999E-2</v>
      </c>
      <c r="U111" s="1">
        <v>2005</v>
      </c>
      <c r="V111" s="1">
        <f t="shared" si="25"/>
        <v>0.27738521620822709</v>
      </c>
      <c r="W111" s="1">
        <f t="shared" si="25"/>
        <v>0.21163547255030837</v>
      </c>
      <c r="X111" s="1">
        <f t="shared" si="25"/>
        <v>0.25718845027068593</v>
      </c>
      <c r="Y111" s="1">
        <f t="shared" si="25"/>
        <v>0.15262035607944416</v>
      </c>
      <c r="Z111" s="1">
        <f t="shared" si="25"/>
        <v>8.6008288960585377E-2</v>
      </c>
      <c r="AA111" s="1">
        <f t="shared" si="25"/>
        <v>0.19346539677758914</v>
      </c>
      <c r="AB111" s="1">
        <f t="shared" si="25"/>
        <v>4.4996267863126792E-2</v>
      </c>
      <c r="AC111" s="1">
        <f t="shared" si="25"/>
        <v>0.17704745720666712</v>
      </c>
      <c r="AD111" s="1">
        <f t="shared" si="25"/>
        <v>0.17644848182079537</v>
      </c>
      <c r="AE111" s="1">
        <f t="shared" si="25"/>
        <v>0.13938453332814504</v>
      </c>
      <c r="AF111" s="1">
        <f t="shared" si="25"/>
        <v>0.15476407731449332</v>
      </c>
      <c r="AG111" s="1">
        <f t="shared" si="25"/>
        <v>0.19677487558449566</v>
      </c>
      <c r="AH111" s="1">
        <f t="shared" si="25"/>
        <v>0.16204114242987602</v>
      </c>
      <c r="AI111" s="1">
        <f t="shared" si="25"/>
        <v>0.20290428404278862</v>
      </c>
      <c r="AM111" s="1">
        <v>2005</v>
      </c>
      <c r="AN111" s="1">
        <v>6.1874000000000005E-2</v>
      </c>
      <c r="AO111" s="1">
        <v>5.30377E-2</v>
      </c>
      <c r="AP111" s="1">
        <v>4.9955899999999998E-2</v>
      </c>
      <c r="AQ111" s="1">
        <v>5.5315099999999999E-2</v>
      </c>
      <c r="AR111" s="1">
        <v>5.9531299999999995E-2</v>
      </c>
      <c r="AS111" s="1">
        <v>5.3904399999999998E-2</v>
      </c>
      <c r="AT111" s="1">
        <v>5.5554199999999998E-2</v>
      </c>
      <c r="AU111" s="1">
        <v>6.52528E-2</v>
      </c>
      <c r="AV111" s="1">
        <v>8.53796E-2</v>
      </c>
      <c r="AW111" s="1">
        <v>2.6077900000000001E-2</v>
      </c>
      <c r="AX111" s="1">
        <v>4.0083399999999998E-2</v>
      </c>
      <c r="AY111" s="1">
        <v>3.6437999999999998E-2</v>
      </c>
      <c r="AZ111" s="1">
        <v>5.9477500000000003E-2</v>
      </c>
      <c r="BA111" s="1">
        <v>5.7267200000000004E-2</v>
      </c>
      <c r="BB111" s="1">
        <v>2.3794000000000003E-3</v>
      </c>
    </row>
    <row r="112" spans="3:54" x14ac:dyDescent="0.2">
      <c r="C112" s="1">
        <v>2006</v>
      </c>
      <c r="D112" s="1">
        <v>0.1243112</v>
      </c>
      <c r="E112" s="1">
        <v>0.12690409999999999</v>
      </c>
      <c r="F112" s="1">
        <v>0.12139269999999999</v>
      </c>
      <c r="G112" s="1">
        <v>7.7134800000000003E-2</v>
      </c>
      <c r="H112" s="1">
        <v>0.1086863</v>
      </c>
      <c r="I112" s="1">
        <v>0.1074745</v>
      </c>
      <c r="J112" s="1">
        <v>4.6946199999999993E-2</v>
      </c>
      <c r="K112" s="1">
        <v>6.8299200000000004E-2</v>
      </c>
      <c r="L112" s="1">
        <v>0.16580010000000001</v>
      </c>
      <c r="M112" s="1">
        <v>0.10335409999999999</v>
      </c>
      <c r="N112" s="1">
        <v>9.7993700000000003E-2</v>
      </c>
      <c r="O112" s="1">
        <v>0.172787</v>
      </c>
      <c r="P112" s="1">
        <v>0.13674259999999999</v>
      </c>
      <c r="Q112" s="1">
        <v>0.14478830000000001</v>
      </c>
      <c r="R112" s="1">
        <v>8.0744099999999999E-2</v>
      </c>
      <c r="U112" s="1">
        <v>2006</v>
      </c>
      <c r="V112" s="1">
        <f t="shared" si="25"/>
        <v>0.12866087650574054</v>
      </c>
      <c r="W112" s="1">
        <f t="shared" si="25"/>
        <v>0.17261843620526912</v>
      </c>
      <c r="X112" s="1">
        <f t="shared" si="25"/>
        <v>0.16068880582651277</v>
      </c>
      <c r="Y112" s="1">
        <f t="shared" si="25"/>
        <v>0.12552549898399204</v>
      </c>
      <c r="Z112" s="1">
        <f t="shared" si="25"/>
        <v>0.2555946360408517</v>
      </c>
      <c r="AA112" s="1">
        <f t="shared" si="25"/>
        <v>0.16842569602768501</v>
      </c>
      <c r="AB112" s="1">
        <f t="shared" si="25"/>
        <v>8.5534004178734024E-2</v>
      </c>
      <c r="AC112" s="1">
        <f t="shared" si="25"/>
        <v>6.9500886574585086E-2</v>
      </c>
      <c r="AD112" s="1">
        <f t="shared" si="25"/>
        <v>0.34061426871732764</v>
      </c>
      <c r="AE112" s="1">
        <f t="shared" si="25"/>
        <v>9.467353067862562E-2</v>
      </c>
      <c r="AF112" s="1">
        <f t="shared" si="25"/>
        <v>0.11005799456337066</v>
      </c>
      <c r="AG112" s="1">
        <f t="shared" si="25"/>
        <v>0.2010099639777797</v>
      </c>
      <c r="AH112" s="1">
        <f t="shared" si="25"/>
        <v>0.18943773810272529</v>
      </c>
      <c r="AI112" s="1">
        <f t="shared" si="25"/>
        <v>0.26545754279985606</v>
      </c>
      <c r="AJ112" s="1">
        <f t="shared" si="25"/>
        <v>0.16089473180888975</v>
      </c>
      <c r="AM112" s="1">
        <v>2006</v>
      </c>
      <c r="AN112" s="1">
        <v>5.5923899999999999E-2</v>
      </c>
      <c r="AO112" s="1">
        <v>5.2632499999999999E-2</v>
      </c>
      <c r="AP112" s="1">
        <v>4.7608300000000006E-2</v>
      </c>
      <c r="AQ112" s="1">
        <v>5.0494899999999995E-2</v>
      </c>
      <c r="AR112" s="1">
        <v>5.3665200000000003E-2</v>
      </c>
      <c r="AS112" s="1">
        <v>5.3621200000000001E-2</v>
      </c>
      <c r="AT112" s="1">
        <v>5.7604900000000001E-2</v>
      </c>
      <c r="AU112" s="1">
        <v>6.8055299999999999E-2</v>
      </c>
      <c r="AV112" s="1">
        <v>6.8323300000000003E-2</v>
      </c>
      <c r="AW112" s="1">
        <v>2.4110999999999997E-2</v>
      </c>
      <c r="AX112" s="1">
        <v>3.5534299999999998E-2</v>
      </c>
      <c r="AY112" s="1">
        <v>3.2113000000000003E-2</v>
      </c>
      <c r="AZ112" s="1">
        <v>5.06478E-2</v>
      </c>
      <c r="BA112" s="1">
        <v>5.4468300000000004E-2</v>
      </c>
      <c r="BB112" s="1">
        <v>4.4348E-3</v>
      </c>
    </row>
    <row r="113" spans="2:54" x14ac:dyDescent="0.2">
      <c r="C113" s="1">
        <v>2007</v>
      </c>
      <c r="D113" s="1">
        <v>0.14144780000000001</v>
      </c>
      <c r="E113" s="1">
        <v>8.9484399999999992E-2</v>
      </c>
      <c r="F113" s="1">
        <v>0.1370818</v>
      </c>
      <c r="G113" s="1">
        <v>0.1030631</v>
      </c>
      <c r="H113" s="1">
        <v>4.8856900000000002E-2</v>
      </c>
      <c r="I113" s="1">
        <v>5.9691500000000002E-2</v>
      </c>
      <c r="J113" s="1">
        <v>8.450089999999999E-2</v>
      </c>
      <c r="K113" s="1">
        <v>7.730229999999999E-2</v>
      </c>
      <c r="L113" s="1">
        <v>6.8887500000000004E-2</v>
      </c>
      <c r="M113" s="1">
        <v>0.13302459999999999</v>
      </c>
      <c r="N113" s="1">
        <v>6.4634200000000003E-2</v>
      </c>
      <c r="O113" s="1">
        <v>6.6985099999999992E-2</v>
      </c>
      <c r="P113" s="1">
        <v>7.8717599999999999E-2</v>
      </c>
      <c r="Q113" s="1">
        <v>7.5986700000000004E-2</v>
      </c>
      <c r="R113" s="1">
        <v>0.27798139999999999</v>
      </c>
      <c r="U113" s="1">
        <v>2007</v>
      </c>
      <c r="V113" s="1">
        <f t="shared" si="25"/>
        <v>0.16827184865707284</v>
      </c>
      <c r="W113" s="1">
        <f t="shared" si="25"/>
        <v>3.0911062609089976E-2</v>
      </c>
      <c r="X113" s="1">
        <f t="shared" si="25"/>
        <v>0.16164006603793526</v>
      </c>
      <c r="Y113" s="1">
        <f t="shared" si="25"/>
        <v>0.14364886268309823</v>
      </c>
      <c r="Z113" s="1">
        <f t="shared" si="25"/>
        <v>-4.4794509073180992E-2</v>
      </c>
      <c r="AA113" s="1">
        <f t="shared" si="25"/>
        <v>-1.5103588697927888E-2</v>
      </c>
      <c r="AB113" s="1">
        <f t="shared" si="25"/>
        <v>0.14328555390461192</v>
      </c>
      <c r="AC113" s="1">
        <f t="shared" si="25"/>
        <v>9.1394920033407545E-2</v>
      </c>
      <c r="AD113" s="1">
        <f t="shared" si="25"/>
        <v>-8.2810520487345038E-2</v>
      </c>
      <c r="AE113" s="1">
        <f t="shared" si="25"/>
        <v>0.1794680564429163</v>
      </c>
      <c r="AF113" s="1">
        <f t="shared" si="25"/>
        <v>1.2416324156739302E-2</v>
      </c>
      <c r="AG113" s="1">
        <f t="shared" si="25"/>
        <v>-9.8627408526239441E-2</v>
      </c>
      <c r="AH113" s="1">
        <f t="shared" si="25"/>
        <v>-1.2109368204115824E-2</v>
      </c>
      <c r="AI113" s="1">
        <f t="shared" si="25"/>
        <v>-3.1708961104563463E-2</v>
      </c>
      <c r="AJ113" s="1">
        <f t="shared" si="25"/>
        <v>0.58671842672581909</v>
      </c>
      <c r="AM113" s="1">
        <v>2007</v>
      </c>
      <c r="AN113" s="1">
        <v>5.1461499999999993E-2</v>
      </c>
      <c r="AO113" s="1">
        <v>4.8991199999999999E-2</v>
      </c>
      <c r="AP113" s="1">
        <v>4.2838300000000003E-2</v>
      </c>
      <c r="AQ113" s="1">
        <v>4.9949700000000007E-2</v>
      </c>
      <c r="AR113" s="1">
        <v>5.3230899999999998E-2</v>
      </c>
      <c r="AS113" s="1">
        <v>4.9831500000000001E-2</v>
      </c>
      <c r="AT113" s="1">
        <v>5.4868300000000002E-2</v>
      </c>
      <c r="AU113" s="1">
        <v>6.1958200000000005E-2</v>
      </c>
      <c r="AV113" s="1">
        <v>6.2572299999999997E-2</v>
      </c>
      <c r="AW113" s="1">
        <v>2.40818E-2</v>
      </c>
      <c r="AX113" s="1">
        <v>3.1675300000000003E-2</v>
      </c>
      <c r="AY113" s="1">
        <v>3.2684299999999999E-2</v>
      </c>
      <c r="AZ113" s="1">
        <v>3.9741600000000002E-2</v>
      </c>
      <c r="BA113" s="1">
        <v>4.9429499999999994E-2</v>
      </c>
      <c r="BB113" s="1">
        <v>4.0596E-3</v>
      </c>
    </row>
    <row r="114" spans="2:54" x14ac:dyDescent="0.2">
      <c r="C114" s="1">
        <v>2008</v>
      </c>
      <c r="D114" s="1">
        <v>-8.4933399999999992E-2</v>
      </c>
      <c r="E114" s="1">
        <v>-9.0895200000000009E-2</v>
      </c>
      <c r="F114" s="1">
        <v>-8.9885800000000002E-2</v>
      </c>
      <c r="G114" s="1">
        <v>-7.7584500000000001E-2</v>
      </c>
      <c r="H114" s="1">
        <v>-7.7312400000000003E-2</v>
      </c>
      <c r="I114" s="1">
        <v>-7.5573600000000005E-2</v>
      </c>
      <c r="J114" s="1">
        <v>-4.8697999999999998E-2</v>
      </c>
      <c r="K114" s="1">
        <v>-8.8802400000000004E-2</v>
      </c>
      <c r="L114" s="1">
        <v>-5.9995399999999997E-2</v>
      </c>
      <c r="M114" s="1">
        <v>-2.09622E-2</v>
      </c>
      <c r="N114" s="1">
        <v>-4.6992800000000001E-2</v>
      </c>
      <c r="O114" s="1">
        <v>-8.2483600000000004E-2</v>
      </c>
      <c r="P114" s="1">
        <v>-9.3339599999999995E-2</v>
      </c>
      <c r="Q114" s="1">
        <v>-7.8308600000000006E-2</v>
      </c>
      <c r="R114" s="1">
        <v>-0.23134090000000002</v>
      </c>
      <c r="U114" s="1">
        <v>2008</v>
      </c>
      <c r="V114" s="1">
        <f t="shared" si="25"/>
        <v>-0.43928959223454694</v>
      </c>
      <c r="W114" s="1">
        <f t="shared" si="25"/>
        <v>-0.37324474233297944</v>
      </c>
      <c r="X114" s="1">
        <f t="shared" si="25"/>
        <v>-0.44515988855776784</v>
      </c>
      <c r="Y114" s="1">
        <f t="shared" si="25"/>
        <v>-0.36035354474536552</v>
      </c>
      <c r="Z114" s="1">
        <f t="shared" si="25"/>
        <v>-0.27480615268307712</v>
      </c>
      <c r="AA114" s="1">
        <f t="shared" si="25"/>
        <v>-0.28730507672256006</v>
      </c>
      <c r="AB114" s="1">
        <f t="shared" si="25"/>
        <v>-0.25719523834766395</v>
      </c>
      <c r="AC114" s="1">
        <f t="shared" si="25"/>
        <v>-0.34880733417413518</v>
      </c>
      <c r="AD114" s="1">
        <f t="shared" si="25"/>
        <v>-0.26173677113923721</v>
      </c>
      <c r="AE114" s="1">
        <f t="shared" si="25"/>
        <v>-0.26199889431199552</v>
      </c>
      <c r="AF114" s="1">
        <f t="shared" si="25"/>
        <v>-0.22172338129635219</v>
      </c>
      <c r="AG114" s="1">
        <f t="shared" si="25"/>
        <v>-0.31644807845601941</v>
      </c>
      <c r="AH114" s="1">
        <f t="shared" si="25"/>
        <v>-0.3626620271208823</v>
      </c>
      <c r="AI114" s="1">
        <f t="shared" si="25"/>
        <v>-0.31982819167849225</v>
      </c>
      <c r="AJ114" s="1">
        <f t="shared" si="25"/>
        <v>-1.0285869206419154</v>
      </c>
      <c r="AM114" s="1">
        <v>2008</v>
      </c>
      <c r="AN114" s="1">
        <v>5.0873799999999997E-2</v>
      </c>
      <c r="AO114" s="1">
        <v>5.3907900000000002E-2</v>
      </c>
      <c r="AP114" s="1">
        <v>4.1801500000000005E-2</v>
      </c>
      <c r="AQ114" s="1">
        <v>4.8611300000000003E-2</v>
      </c>
      <c r="AR114" s="1">
        <v>6.15939E-2</v>
      </c>
      <c r="AS114" s="1">
        <v>5.0688700000000003E-2</v>
      </c>
      <c r="AT114" s="1">
        <v>5.1315199999999998E-2</v>
      </c>
      <c r="AU114" s="1">
        <v>6.2802899999999995E-2</v>
      </c>
      <c r="AV114" s="1">
        <v>6.5228599999999998E-2</v>
      </c>
      <c r="AW114" s="1">
        <v>2.4376399999999999E-2</v>
      </c>
      <c r="AX114" s="1">
        <v>2.5288499999999998E-2</v>
      </c>
      <c r="AY114" s="1">
        <v>3.5334200000000003E-2</v>
      </c>
      <c r="AZ114" s="1">
        <v>4.0356599999999999E-2</v>
      </c>
      <c r="BA114" s="1">
        <v>5.7548700000000001E-2</v>
      </c>
      <c r="BB114" s="1">
        <v>-3.5339E-3</v>
      </c>
    </row>
    <row r="115" spans="2:54" x14ac:dyDescent="0.2">
      <c r="C115" s="1">
        <v>2009</v>
      </c>
      <c r="D115" s="1">
        <v>-4.7136899999999995E-2</v>
      </c>
      <c r="E115" s="1">
        <v>-4.3281299999999995E-2</v>
      </c>
      <c r="F115" s="1">
        <v>-7.1233700000000011E-2</v>
      </c>
      <c r="G115" s="1">
        <v>-6.3237799999999997E-2</v>
      </c>
      <c r="H115" s="1">
        <v>-5.5552900000000002E-2</v>
      </c>
      <c r="I115" s="1">
        <v>-2.6440700000000001E-2</v>
      </c>
      <c r="J115" s="1">
        <v>-1.67805E-2</v>
      </c>
      <c r="K115" s="1">
        <v>-2.44259E-2</v>
      </c>
      <c r="L115" s="1">
        <v>-6.8012600000000006E-2</v>
      </c>
      <c r="M115" s="1">
        <v>0.1115159</v>
      </c>
      <c r="N115" s="1">
        <v>8.2093600000000003E-2</v>
      </c>
      <c r="O115" s="1">
        <v>0.13602210000000001</v>
      </c>
      <c r="P115" s="1">
        <v>5.8432700000000004E-2</v>
      </c>
      <c r="Q115" s="1">
        <v>-4.7361500000000001E-2</v>
      </c>
      <c r="R115" s="1">
        <v>-0.1314043</v>
      </c>
      <c r="U115" s="1">
        <v>2009</v>
      </c>
      <c r="V115" s="1">
        <f t="shared" si="25"/>
        <v>1.2026245260264783E-2</v>
      </c>
      <c r="W115" s="1">
        <f t="shared" si="25"/>
        <v>3.1249095198172382E-2</v>
      </c>
      <c r="X115" s="1">
        <f t="shared" si="25"/>
        <v>-4.2037427813184189E-2</v>
      </c>
      <c r="Y115" s="1">
        <f t="shared" si="25"/>
        <v>-4.0780802762016545E-2</v>
      </c>
      <c r="Z115" s="1">
        <f t="shared" si="25"/>
        <v>-2.1492591260017953E-2</v>
      </c>
      <c r="AA115" s="1">
        <f t="shared" si="25"/>
        <v>5.0467397304196519E-2</v>
      </c>
      <c r="AB115" s="1">
        <f t="shared" si="25"/>
        <v>3.3180202415422091E-2</v>
      </c>
      <c r="AC115" s="1">
        <f t="shared" si="25"/>
        <v>7.6343118846915345E-2</v>
      </c>
      <c r="AD115" s="1">
        <f t="shared" si="25"/>
        <v>-8.0561983360379799E-2</v>
      </c>
      <c r="AE115" s="1">
        <f t="shared" si="25"/>
        <v>0.31888486469524646</v>
      </c>
      <c r="AF115" s="1">
        <f t="shared" si="25"/>
        <v>0.28415351121729904</v>
      </c>
      <c r="AG115" s="1">
        <f t="shared" si="25"/>
        <v>0.47805071294817875</v>
      </c>
      <c r="AH115" s="1">
        <f t="shared" si="25"/>
        <v>0.29600302083352908</v>
      </c>
      <c r="AI115" s="1">
        <f t="shared" si="25"/>
        <v>1.0802280087823096E-3</v>
      </c>
      <c r="AJ115" s="1">
        <f t="shared" si="25"/>
        <v>2.5027210394268768E-2</v>
      </c>
      <c r="AM115" s="1">
        <v>2009</v>
      </c>
      <c r="AN115" s="1">
        <v>5.3941100000000006E-2</v>
      </c>
      <c r="AO115" s="1">
        <v>5.8530400000000003E-2</v>
      </c>
      <c r="AP115" s="1">
        <v>4.8190999999999998E-2</v>
      </c>
      <c r="AQ115" s="1">
        <v>5.5970100000000002E-2</v>
      </c>
      <c r="AR115" s="1">
        <v>5.8847400000000001E-2</v>
      </c>
      <c r="AS115" s="1">
        <v>5.9993499999999998E-2</v>
      </c>
      <c r="AT115" s="1">
        <v>5.5266400000000007E-2</v>
      </c>
      <c r="AU115" s="1">
        <v>6.2066700000000002E-2</v>
      </c>
      <c r="AV115" s="1">
        <v>7.2577199999999994E-2</v>
      </c>
      <c r="AW115" s="1">
        <v>2.3943599999999999E-2</v>
      </c>
      <c r="AX115" s="1">
        <v>3.3882599999999999E-2</v>
      </c>
      <c r="AY115" s="1">
        <v>3.8190700000000001E-2</v>
      </c>
      <c r="AZ115" s="1">
        <v>4.84746E-2</v>
      </c>
      <c r="BA115" s="1">
        <v>6.0468599999999997E-2</v>
      </c>
      <c r="BB115" s="1">
        <v>1.7965999999999998E-3</v>
      </c>
    </row>
    <row r="116" spans="2:54" x14ac:dyDescent="0.2">
      <c r="C116" s="1">
        <v>2010</v>
      </c>
      <c r="D116" s="1">
        <v>3.9704199999999995E-2</v>
      </c>
      <c r="E116" s="1">
        <v>2.1875700000000001E-2</v>
      </c>
      <c r="F116" s="1">
        <v>8.5869700000000007E-2</v>
      </c>
      <c r="G116" s="1">
        <v>4.5158799999999999E-2</v>
      </c>
      <c r="H116" s="1">
        <v>1.0984000000000001E-2</v>
      </c>
      <c r="I116" s="1">
        <v>5.6983699999999998E-2</v>
      </c>
      <c r="J116" s="1">
        <v>6.5784300000000004E-2</v>
      </c>
      <c r="K116" s="1">
        <v>6.5567200000000006E-2</v>
      </c>
      <c r="L116" s="1">
        <v>-2.57685E-2</v>
      </c>
      <c r="M116" s="1">
        <v>8.5505899999999996E-2</v>
      </c>
      <c r="N116" s="1">
        <v>6.1988300000000003E-2</v>
      </c>
      <c r="O116" s="1">
        <v>3.7731800000000003E-2</v>
      </c>
      <c r="P116" s="1">
        <v>5.3903100000000002E-2</v>
      </c>
      <c r="Q116" s="1">
        <v>7.69151E-2</v>
      </c>
      <c r="R116" s="1">
        <v>0.14062160000000001</v>
      </c>
      <c r="U116" s="1">
        <v>2010</v>
      </c>
      <c r="V116" s="1">
        <f t="shared" si="25"/>
        <v>0.17563722591142511</v>
      </c>
      <c r="W116" s="1">
        <f t="shared" si="25"/>
        <v>0.12386644135761436</v>
      </c>
      <c r="X116" s="1">
        <f t="shared" si="25"/>
        <v>0.33178483169424372</v>
      </c>
      <c r="Y116" s="1">
        <f t="shared" si="25"/>
        <v>0.21483281191959086</v>
      </c>
      <c r="Z116" s="1">
        <f t="shared" si="25"/>
        <v>0.1151347091891501</v>
      </c>
      <c r="AA116" s="1">
        <f t="shared" si="25"/>
        <v>0.1875685397457551</v>
      </c>
      <c r="AB116" s="1">
        <f t="shared" si="25"/>
        <v>0.19502360141110181</v>
      </c>
      <c r="AC116" s="1">
        <f t="shared" si="25"/>
        <v>0.20643407517948842</v>
      </c>
      <c r="AD116" s="1">
        <f t="shared" si="25"/>
        <v>4.0356506936863254E-2</v>
      </c>
      <c r="AE116" s="1">
        <f t="shared" si="25"/>
        <v>4.4792251693424316E-2</v>
      </c>
      <c r="AF116" s="1">
        <f t="shared" si="25"/>
        <v>3.0517322941245834E-2</v>
      </c>
      <c r="AG116" s="1">
        <f t="shared" si="25"/>
        <v>-0.11612274464236115</v>
      </c>
      <c r="AH116" s="1">
        <f t="shared" si="25"/>
        <v>4.6812883107671469E-2</v>
      </c>
      <c r="AI116" s="1">
        <f t="shared" si="25"/>
        <v>0.27144619516097579</v>
      </c>
      <c r="AJ116" s="1">
        <f t="shared" si="25"/>
        <v>0.56642578388618681</v>
      </c>
      <c r="AM116" s="1">
        <v>2010</v>
      </c>
      <c r="AN116" s="1">
        <v>5.4977400000000003E-2</v>
      </c>
      <c r="AO116" s="1">
        <v>5.7479199999999994E-2</v>
      </c>
      <c r="AP116" s="1">
        <v>4.8492199999999999E-2</v>
      </c>
      <c r="AQ116" s="1">
        <v>5.3223599999999996E-2</v>
      </c>
      <c r="AR116" s="1">
        <v>5.7049700000000002E-2</v>
      </c>
      <c r="AS116" s="1">
        <v>5.5834000000000002E-2</v>
      </c>
      <c r="AT116" s="1">
        <v>5.1807800000000001E-2</v>
      </c>
      <c r="AU116" s="1">
        <v>5.8530100000000002E-2</v>
      </c>
      <c r="AV116" s="1">
        <v>7.4237300000000006E-2</v>
      </c>
      <c r="AW116" s="1">
        <v>1.8307E-2</v>
      </c>
      <c r="AX116" s="1">
        <v>3.1291399999999997E-2</v>
      </c>
      <c r="AY116" s="1">
        <v>3.3396200000000001E-2</v>
      </c>
      <c r="AZ116" s="1">
        <v>4.7086800000000005E-2</v>
      </c>
      <c r="BA116" s="1">
        <v>5.8177000000000006E-2</v>
      </c>
      <c r="BB116" s="1">
        <v>4.9814000000000004E-3</v>
      </c>
    </row>
    <row r="117" spans="2:54" x14ac:dyDescent="0.2">
      <c r="C117" s="1">
        <v>2011</v>
      </c>
      <c r="D117" s="1">
        <v>6.0250399999999996E-2</v>
      </c>
      <c r="E117" s="1">
        <v>3.6436400000000001E-2</v>
      </c>
      <c r="F117" s="1">
        <v>7.44615E-2</v>
      </c>
      <c r="G117" s="1">
        <v>5.5805800000000003E-2</v>
      </c>
      <c r="H117" s="1">
        <v>9.0968000000000004E-3</v>
      </c>
      <c r="I117" s="1">
        <v>5.7528699999999995E-2</v>
      </c>
      <c r="J117" s="1">
        <v>2.0399500000000001E-2</v>
      </c>
      <c r="K117" s="1">
        <v>3.1880199999999997E-2</v>
      </c>
      <c r="L117" s="1">
        <v>2.6871999999999997E-2</v>
      </c>
      <c r="M117" s="1">
        <v>3.8395199999999997E-2</v>
      </c>
      <c r="N117" s="1">
        <v>7.1133699999999994E-2</v>
      </c>
      <c r="O117" s="1">
        <v>2.60542E-2</v>
      </c>
      <c r="P117" s="1">
        <v>2.7196999999999999E-2</v>
      </c>
      <c r="Q117" s="1">
        <v>3.1829400000000001E-2</v>
      </c>
      <c r="R117" s="1">
        <v>1.33843E-2</v>
      </c>
      <c r="U117" s="1">
        <v>2011</v>
      </c>
      <c r="V117" s="1">
        <f t="shared" si="25"/>
        <v>9.2411521139429617E-2</v>
      </c>
      <c r="W117" s="1">
        <f t="shared" si="25"/>
        <v>5.9228373044888732E-2</v>
      </c>
      <c r="X117" s="1">
        <f t="shared" si="25"/>
        <v>5.6604158876928996E-2</v>
      </c>
      <c r="Y117" s="1">
        <f t="shared" si="25"/>
        <v>7.2471629047293776E-2</v>
      </c>
      <c r="Z117" s="1">
        <f t="shared" si="25"/>
        <v>6.1427516691976297E-3</v>
      </c>
      <c r="AA117" s="1">
        <f t="shared" si="25"/>
        <v>5.8381792592352294E-2</v>
      </c>
      <c r="AB117" s="1">
        <f t="shared" si="25"/>
        <v>-5.0641668230075931E-2</v>
      </c>
      <c r="AC117" s="1">
        <f t="shared" si="25"/>
        <v>-2.0850314052426561E-2</v>
      </c>
      <c r="AD117" s="1">
        <f t="shared" si="25"/>
        <v>0.10927056992242581</v>
      </c>
      <c r="AE117" s="1">
        <f t="shared" si="25"/>
        <v>-3.5347532459692195E-2</v>
      </c>
      <c r="AF117" s="1">
        <f t="shared" si="25"/>
        <v>8.5449063291924504E-2</v>
      </c>
      <c r="AG117" s="1">
        <f t="shared" si="25"/>
        <v>7.7751650340304448E-3</v>
      </c>
      <c r="AH117" s="1">
        <f t="shared" si="25"/>
        <v>-1.4606258863523278E-2</v>
      </c>
      <c r="AI117" s="1">
        <f t="shared" si="25"/>
        <v>-3.8743584754162938E-2</v>
      </c>
      <c r="AJ117" s="1">
        <f t="shared" si="25"/>
        <v>-0.18578120110258589</v>
      </c>
      <c r="AM117" s="1">
        <v>2011</v>
      </c>
      <c r="AN117" s="1">
        <v>5.3762900000000002E-2</v>
      </c>
      <c r="AO117" s="1">
        <v>5.6214199999999999E-2</v>
      </c>
      <c r="AP117" s="1">
        <v>4.5636400000000001E-2</v>
      </c>
      <c r="AQ117" s="1">
        <v>5.1872299999999996E-2</v>
      </c>
      <c r="AR117" s="1">
        <v>6.0823200000000001E-2</v>
      </c>
      <c r="AS117" s="1">
        <v>5.6806099999999998E-2</v>
      </c>
      <c r="AT117" s="1">
        <v>5.6521499999999995E-2</v>
      </c>
      <c r="AU117" s="1">
        <v>5.7447999999999999E-2</v>
      </c>
      <c r="AV117" s="1">
        <v>6.7394400000000007E-2</v>
      </c>
      <c r="AW117" s="1">
        <v>2.11627E-2</v>
      </c>
      <c r="AX117" s="1">
        <v>3.49854E-2</v>
      </c>
      <c r="AY117" s="1">
        <v>3.7355399999999997E-2</v>
      </c>
      <c r="AZ117" s="1">
        <v>4.8787900000000002E-2</v>
      </c>
      <c r="BA117" s="1">
        <v>5.6996200000000004E-2</v>
      </c>
      <c r="BB117" s="1">
        <v>-2.6130000000000001E-4</v>
      </c>
    </row>
    <row r="118" spans="2:54" x14ac:dyDescent="0.2">
      <c r="C118" s="1">
        <v>2012</v>
      </c>
      <c r="D118" s="1">
        <v>6.3012999999999993E-3</v>
      </c>
      <c r="E118" s="1">
        <v>1.1296000000000001E-3</v>
      </c>
      <c r="F118" s="1">
        <v>2.9869400000000001E-2</v>
      </c>
      <c r="G118" s="1">
        <v>1.26132E-2</v>
      </c>
      <c r="H118" s="1">
        <v>-6.8744000000000001E-3</v>
      </c>
      <c r="I118" s="1">
        <v>1.34485E-2</v>
      </c>
      <c r="J118" s="1">
        <v>-1.8519399999999998E-2</v>
      </c>
      <c r="K118" s="1">
        <v>-2.4859900000000001E-2</v>
      </c>
      <c r="L118" s="1">
        <v>-2.1625200000000001E-2</v>
      </c>
      <c r="M118" s="1">
        <v>2.62201E-2</v>
      </c>
      <c r="N118" s="1">
        <v>3.2217599999999999E-2</v>
      </c>
      <c r="O118" s="1">
        <v>2.2019899999999999E-2</v>
      </c>
      <c r="P118" s="1">
        <v>2.7711199999999998E-2</v>
      </c>
      <c r="Q118" s="1">
        <v>5.1005E-3</v>
      </c>
      <c r="R118" s="1">
        <v>-3.6194299999999999E-2</v>
      </c>
      <c r="U118" s="1">
        <v>2012</v>
      </c>
      <c r="V118" s="1">
        <f t="shared" si="25"/>
        <v>-7.8145631328576715E-2</v>
      </c>
      <c r="W118" s="1">
        <f t="shared" si="25"/>
        <v>-5.4136399155348146E-2</v>
      </c>
      <c r="X118" s="1">
        <f t="shared" si="25"/>
        <v>-3.9930948967768269E-2</v>
      </c>
      <c r="Y118" s="1">
        <f t="shared" si="25"/>
        <v>-5.4996501109058057E-2</v>
      </c>
      <c r="Z118" s="1">
        <f t="shared" si="25"/>
        <v>-3.1874239286196891E-2</v>
      </c>
      <c r="AA118" s="1">
        <f t="shared" si="25"/>
        <v>-5.5550568053960629E-2</v>
      </c>
      <c r="AB118" s="1">
        <f t="shared" si="25"/>
        <v>-7.9439446408257869E-2</v>
      </c>
      <c r="AC118" s="1">
        <f t="shared" si="25"/>
        <v>-0.11367560458592592</v>
      </c>
      <c r="AD118" s="1">
        <f t="shared" si="25"/>
        <v>-9.753823132078665E-2</v>
      </c>
      <c r="AE118" s="1">
        <f t="shared" si="25"/>
        <v>7.1623245483510437E-3</v>
      </c>
      <c r="AF118" s="1">
        <f t="shared" si="25"/>
        <v>-2.8698063547232939E-2</v>
      </c>
      <c r="AG118" s="1">
        <f t="shared" si="25"/>
        <v>1.5704979916831285E-2</v>
      </c>
      <c r="AH118" s="1">
        <f t="shared" si="25"/>
        <v>2.8516081121078084E-2</v>
      </c>
      <c r="AI118" s="1">
        <f t="shared" si="25"/>
        <v>-3.6738447874726257E-2</v>
      </c>
      <c r="AJ118" s="1">
        <f t="shared" si="25"/>
        <v>-0.11380005486091471</v>
      </c>
      <c r="AM118" s="1">
        <v>2012</v>
      </c>
      <c r="AN118" s="1">
        <v>5.3647500000000001E-2</v>
      </c>
      <c r="AO118" s="1">
        <v>5.6991600000000003E-2</v>
      </c>
      <c r="AP118" s="1">
        <v>4.5178900000000001E-2</v>
      </c>
      <c r="AQ118" s="1">
        <v>5.2421599999999999E-2</v>
      </c>
      <c r="AR118" s="1">
        <v>5.7982800000000001E-2</v>
      </c>
      <c r="AS118" s="1">
        <v>5.75554E-2</v>
      </c>
      <c r="AT118" s="1">
        <v>5.8317899999999999E-2</v>
      </c>
      <c r="AU118" s="1">
        <v>5.8906799999999995E-2</v>
      </c>
      <c r="AV118" s="1">
        <v>7.2488300000000006E-2</v>
      </c>
      <c r="AW118" s="1">
        <v>2.4255399999999996E-2</v>
      </c>
      <c r="AX118" s="1">
        <v>3.5099100000000001E-2</v>
      </c>
      <c r="AY118" s="1">
        <v>4.2608E-2</v>
      </c>
      <c r="AZ118" s="1">
        <v>5.0559900000000005E-2</v>
      </c>
      <c r="BA118" s="1">
        <v>5.4694200000000005E-2</v>
      </c>
      <c r="BB118" s="1">
        <v>7.2526000000000005E-3</v>
      </c>
    </row>
    <row r="121" spans="2:54" x14ac:dyDescent="0.2">
      <c r="B121" s="1" t="s">
        <v>11</v>
      </c>
      <c r="D121" s="1" t="s">
        <v>99</v>
      </c>
      <c r="E121" s="1" t="s">
        <v>100</v>
      </c>
      <c r="F121" s="1" t="s">
        <v>101</v>
      </c>
      <c r="G121" s="1" t="s">
        <v>102</v>
      </c>
      <c r="H121" s="1" t="s">
        <v>103</v>
      </c>
      <c r="I121" s="1" t="s">
        <v>104</v>
      </c>
      <c r="J121" s="1" t="s">
        <v>105</v>
      </c>
      <c r="K121" s="1" t="s">
        <v>106</v>
      </c>
      <c r="L121" s="1" t="s">
        <v>5</v>
      </c>
      <c r="M121" s="1" t="s">
        <v>107</v>
      </c>
      <c r="N121" s="1" t="s">
        <v>108</v>
      </c>
      <c r="O121" s="1" t="s">
        <v>109</v>
      </c>
      <c r="P121" s="1" t="s">
        <v>110</v>
      </c>
      <c r="Q121" s="1" t="s">
        <v>111</v>
      </c>
      <c r="R121" s="1" t="s">
        <v>6</v>
      </c>
      <c r="T121" s="1" t="s">
        <v>12</v>
      </c>
      <c r="V121" s="1" t="s">
        <v>99</v>
      </c>
      <c r="W121" s="1" t="s">
        <v>100</v>
      </c>
      <c r="X121" s="1" t="s">
        <v>101</v>
      </c>
      <c r="Y121" s="1" t="s">
        <v>102</v>
      </c>
      <c r="Z121" s="1" t="s">
        <v>103</v>
      </c>
      <c r="AA121" s="1" t="s">
        <v>104</v>
      </c>
      <c r="AB121" s="1" t="s">
        <v>105</v>
      </c>
      <c r="AC121" s="1" t="s">
        <v>106</v>
      </c>
      <c r="AD121" s="1" t="s">
        <v>5</v>
      </c>
      <c r="AE121" s="1" t="s">
        <v>107</v>
      </c>
      <c r="AF121" s="1" t="s">
        <v>108</v>
      </c>
      <c r="AG121" s="1" t="s">
        <v>109</v>
      </c>
      <c r="AH121" s="1" t="s">
        <v>110</v>
      </c>
      <c r="AI121" s="1" t="s">
        <v>111</v>
      </c>
      <c r="AJ121" s="1" t="s">
        <v>6</v>
      </c>
      <c r="AL121" s="1" t="s">
        <v>13</v>
      </c>
      <c r="AN121" s="1" t="s">
        <v>99</v>
      </c>
      <c r="AO121" s="1" t="s">
        <v>100</v>
      </c>
      <c r="AP121" s="1" t="s">
        <v>101</v>
      </c>
      <c r="AQ121" s="1" t="s">
        <v>102</v>
      </c>
      <c r="AR121" s="1" t="s">
        <v>103</v>
      </c>
      <c r="AS121" s="1" t="s">
        <v>104</v>
      </c>
      <c r="AT121" s="1" t="s">
        <v>105</v>
      </c>
      <c r="AU121" s="1" t="s">
        <v>106</v>
      </c>
      <c r="AV121" s="1" t="s">
        <v>5</v>
      </c>
      <c r="AW121" s="1" t="s">
        <v>107</v>
      </c>
      <c r="AX121" s="1" t="s">
        <v>108</v>
      </c>
      <c r="AY121" s="1" t="s">
        <v>109</v>
      </c>
      <c r="AZ121" s="1" t="s">
        <v>110</v>
      </c>
      <c r="BA121" s="1" t="s">
        <v>111</v>
      </c>
      <c r="BB121" s="1" t="s">
        <v>6</v>
      </c>
    </row>
    <row r="122" spans="2:54" x14ac:dyDescent="0.2">
      <c r="C122" s="1">
        <v>1984</v>
      </c>
      <c r="D122" s="1">
        <f t="shared" ref="D122:F137" si="26">D90+AN90</f>
        <v>0.14040449999999999</v>
      </c>
      <c r="E122" s="1">
        <f t="shared" si="26"/>
        <v>0.14324710000000002</v>
      </c>
      <c r="G122" s="1">
        <f t="shared" ref="G122:Q137" si="27">G90+AQ90</f>
        <v>0.19073380000000001</v>
      </c>
      <c r="H122" s="1">
        <f t="shared" si="27"/>
        <v>0.22565099999999999</v>
      </c>
      <c r="I122" s="1">
        <f t="shared" si="27"/>
        <v>0.15496929999999998</v>
      </c>
      <c r="J122" s="1">
        <f t="shared" si="27"/>
        <v>0.14859129999999998</v>
      </c>
      <c r="K122" s="1">
        <f t="shared" si="27"/>
        <v>0.14706439999999998</v>
      </c>
      <c r="L122" s="1">
        <f t="shared" si="27"/>
        <v>0.14326659999999999</v>
      </c>
      <c r="M122" s="1">
        <f t="shared" si="27"/>
        <v>0.1780533</v>
      </c>
      <c r="N122" s="1">
        <f t="shared" si="27"/>
        <v>6.8571999999999994E-2</v>
      </c>
      <c r="O122" s="1">
        <f t="shared" si="27"/>
        <v>0.15586910000000001</v>
      </c>
      <c r="P122" s="1">
        <f t="shared" si="27"/>
        <v>9.5127000000000003E-2</v>
      </c>
      <c r="Q122" s="1">
        <f t="shared" si="27"/>
        <v>0.111624</v>
      </c>
      <c r="U122" s="1">
        <v>1984</v>
      </c>
      <c r="V122" s="1">
        <v>0.14481040000000001</v>
      </c>
      <c r="W122" s="1">
        <v>0.14791779999999999</v>
      </c>
      <c r="Y122" s="1">
        <v>0.19885739999999999</v>
      </c>
      <c r="Z122" s="1">
        <v>0.2368083</v>
      </c>
      <c r="AA122" s="1">
        <v>0.1603398</v>
      </c>
      <c r="AB122" s="1">
        <v>0.1534431</v>
      </c>
      <c r="AC122" s="1">
        <v>0.1513082</v>
      </c>
      <c r="AD122" s="1">
        <v>0.14712999999999998</v>
      </c>
      <c r="AE122" s="1">
        <v>0.18453929999999999</v>
      </c>
      <c r="AF122" s="1">
        <v>6.9166699999999998E-2</v>
      </c>
      <c r="AG122" s="1">
        <v>0.16124949999999999</v>
      </c>
      <c r="AH122" s="1">
        <v>9.6103900000000006E-2</v>
      </c>
      <c r="AI122" s="1">
        <v>0.11443970000000001</v>
      </c>
      <c r="AM122" s="1">
        <v>1984</v>
      </c>
    </row>
    <row r="123" spans="2:54" x14ac:dyDescent="0.2">
      <c r="C123" s="1">
        <v>1985</v>
      </c>
      <c r="D123" s="1">
        <f t="shared" si="26"/>
        <v>9.5880699999999999E-2</v>
      </c>
      <c r="E123" s="1">
        <f t="shared" si="26"/>
        <v>0.22805010000000003</v>
      </c>
      <c r="G123" s="1">
        <f t="shared" si="27"/>
        <v>0.3006625</v>
      </c>
      <c r="H123" s="1">
        <f t="shared" si="27"/>
        <v>0.13681699999999999</v>
      </c>
      <c r="I123" s="1">
        <f t="shared" si="27"/>
        <v>0.20437629999999998</v>
      </c>
      <c r="J123" s="1">
        <f t="shared" si="27"/>
        <v>0.16841309999999998</v>
      </c>
      <c r="K123" s="1">
        <f t="shared" si="27"/>
        <v>0.18117359999999999</v>
      </c>
      <c r="L123" s="1">
        <f t="shared" si="27"/>
        <v>0.14268000000000003</v>
      </c>
      <c r="M123" s="1">
        <f t="shared" si="27"/>
        <v>0.23239750000000003</v>
      </c>
      <c r="N123" s="1">
        <f t="shared" si="27"/>
        <v>0.1315597</v>
      </c>
      <c r="O123" s="1">
        <f t="shared" si="27"/>
        <v>0.15737069999999997</v>
      </c>
      <c r="P123" s="1">
        <f t="shared" si="27"/>
        <v>0.13006699999999999</v>
      </c>
      <c r="Q123" s="1">
        <f t="shared" si="27"/>
        <v>0.18110149999999997</v>
      </c>
      <c r="U123" s="1">
        <v>1985</v>
      </c>
      <c r="V123" s="1">
        <v>9.7640499999999991E-2</v>
      </c>
      <c r="W123" s="1">
        <v>0.2385893</v>
      </c>
      <c r="Y123" s="1">
        <v>0.31586350000000002</v>
      </c>
      <c r="Z123" s="1">
        <v>0.1408606</v>
      </c>
      <c r="AA123" s="1">
        <v>0.21381360000000002</v>
      </c>
      <c r="AB123" s="1">
        <v>0.17486670000000001</v>
      </c>
      <c r="AC123" s="1">
        <v>0.18861429999999998</v>
      </c>
      <c r="AD123" s="1">
        <v>0.14667059999999998</v>
      </c>
      <c r="AE123" s="1">
        <v>0.2416933</v>
      </c>
      <c r="AF123" s="1">
        <v>0.13517289999999998</v>
      </c>
      <c r="AG123" s="1">
        <v>0.16296279999999999</v>
      </c>
      <c r="AH123" s="1">
        <v>0.133602</v>
      </c>
      <c r="AI123" s="1">
        <v>0.18853909999999999</v>
      </c>
      <c r="AM123" s="1">
        <v>1985</v>
      </c>
      <c r="AN123" s="1">
        <f>AN91+V91</f>
        <v>4.6056961991606957E-2</v>
      </c>
      <c r="AO123" s="1">
        <f t="shared" ref="AO123:BA138" si="28">AO91+W91</f>
        <v>0.35610978567239226</v>
      </c>
      <c r="AQ123" s="1">
        <f t="shared" si="28"/>
        <v>0.4860700438145818</v>
      </c>
      <c r="AR123" s="1">
        <f t="shared" si="28"/>
        <v>9.9330167975450051E-3</v>
      </c>
      <c r="AS123" s="1">
        <f t="shared" si="28"/>
        <v>0.27133091991658198</v>
      </c>
      <c r="AT123" s="1">
        <f t="shared" si="28"/>
        <v>0.2041985341455444</v>
      </c>
      <c r="AU123" s="1">
        <f t="shared" si="28"/>
        <v>0.25892258049797934</v>
      </c>
      <c r="AV123" s="1">
        <f t="shared" si="28"/>
        <v>0.14724725424947815</v>
      </c>
      <c r="AW123" s="1">
        <f t="shared" si="28"/>
        <v>0.32013971669632002</v>
      </c>
      <c r="AX123" s="1">
        <f t="shared" si="28"/>
        <v>0.24656722554015276</v>
      </c>
      <c r="AY123" s="1">
        <f t="shared" si="28"/>
        <v>0.16755740820644105</v>
      </c>
      <c r="AZ123" s="1">
        <f t="shared" si="28"/>
        <v>0.18208952546614954</v>
      </c>
      <c r="BA123" s="1">
        <f t="shared" si="28"/>
        <v>0.25165476187955071</v>
      </c>
    </row>
    <row r="124" spans="2:54" x14ac:dyDescent="0.2">
      <c r="C124" s="1">
        <v>1986</v>
      </c>
      <c r="D124" s="1">
        <f t="shared" si="26"/>
        <v>0.17400670000000001</v>
      </c>
      <c r="E124" s="1">
        <f t="shared" si="26"/>
        <v>0.20927889999999999</v>
      </c>
      <c r="G124" s="1">
        <f t="shared" si="27"/>
        <v>0.26134400000000002</v>
      </c>
      <c r="H124" s="1">
        <f t="shared" si="27"/>
        <v>0.30298350000000002</v>
      </c>
      <c r="I124" s="1">
        <f t="shared" si="27"/>
        <v>0.23636979999999999</v>
      </c>
      <c r="J124" s="1">
        <f t="shared" si="27"/>
        <v>0.26524739999999997</v>
      </c>
      <c r="K124" s="1">
        <f t="shared" si="27"/>
        <v>0.14998729999999999</v>
      </c>
      <c r="L124" s="1">
        <f t="shared" si="27"/>
        <v>0.20303350000000001</v>
      </c>
      <c r="M124" s="1">
        <f t="shared" si="27"/>
        <v>0.31731710000000002</v>
      </c>
      <c r="N124" s="1">
        <f t="shared" si="27"/>
        <v>0.21906970000000001</v>
      </c>
      <c r="O124" s="1">
        <f t="shared" si="27"/>
        <v>0.1841748</v>
      </c>
      <c r="P124" s="1">
        <f t="shared" si="27"/>
        <v>0.17686659999999998</v>
      </c>
      <c r="Q124" s="1">
        <f t="shared" si="27"/>
        <v>0.1277471</v>
      </c>
      <c r="U124" s="1">
        <v>1986</v>
      </c>
      <c r="V124" s="1">
        <v>0.18086649999999999</v>
      </c>
      <c r="W124" s="1">
        <v>0.21812670000000001</v>
      </c>
      <c r="Y124" s="1">
        <v>0.27354820000000002</v>
      </c>
      <c r="Z124" s="1">
        <v>0.31856200000000001</v>
      </c>
      <c r="AA124" s="1">
        <v>0.2480339</v>
      </c>
      <c r="AB124" s="1">
        <v>0.2786225</v>
      </c>
      <c r="AC124" s="1">
        <v>0.15511049999999998</v>
      </c>
      <c r="AD124" s="1">
        <v>0.21126940000000002</v>
      </c>
      <c r="AE124" s="1">
        <v>0.32951619999999998</v>
      </c>
      <c r="AF124" s="1">
        <v>0.2278143</v>
      </c>
      <c r="AG124" s="1">
        <v>0.19172339999999999</v>
      </c>
      <c r="AH124" s="1">
        <v>0.18385580000000001</v>
      </c>
      <c r="AI124" s="1">
        <v>0.1310981</v>
      </c>
      <c r="AM124" s="1">
        <v>1986</v>
      </c>
      <c r="AN124" s="1">
        <f t="shared" ref="AN124:BA139" si="29">AN92+V92</f>
        <v>0.27413222093000517</v>
      </c>
      <c r="AO124" s="1">
        <f t="shared" si="28"/>
        <v>0.19063906165322814</v>
      </c>
      <c r="AQ124" s="1">
        <f t="shared" si="28"/>
        <v>0.20539662248602619</v>
      </c>
      <c r="AR124" s="1">
        <f t="shared" si="28"/>
        <v>0.576028697969307</v>
      </c>
      <c r="AS124" s="1">
        <f t="shared" si="28"/>
        <v>0.30167302049468891</v>
      </c>
      <c r="AT124" s="1">
        <f t="shared" si="28"/>
        <v>0.42594468641753203</v>
      </c>
      <c r="AU124" s="1">
        <f t="shared" si="28"/>
        <v>0.11750560388274693</v>
      </c>
      <c r="AV124" s="1">
        <f t="shared" si="28"/>
        <v>0.23673738822020476</v>
      </c>
      <c r="AW124" s="1">
        <f t="shared" si="28"/>
        <v>0.46360792222858938</v>
      </c>
      <c r="AX124" s="1">
        <f t="shared" si="28"/>
        <v>0.33393540867984606</v>
      </c>
      <c r="AY124" s="1">
        <f t="shared" si="28"/>
        <v>0.23743657942094831</v>
      </c>
      <c r="AZ124" s="1">
        <f t="shared" si="28"/>
        <v>0.22436460411166442</v>
      </c>
      <c r="BA124" s="1">
        <f t="shared" si="28"/>
        <v>4.6757150304836299E-2</v>
      </c>
    </row>
    <row r="125" spans="2:54" x14ac:dyDescent="0.2">
      <c r="C125" s="1">
        <v>1987</v>
      </c>
      <c r="D125" s="1">
        <f t="shared" si="26"/>
        <v>0.22764649999999997</v>
      </c>
      <c r="E125" s="1">
        <f t="shared" si="26"/>
        <v>0.38993250000000002</v>
      </c>
      <c r="G125" s="1">
        <f t="shared" si="27"/>
        <v>0.59056839999999999</v>
      </c>
      <c r="H125" s="1">
        <f t="shared" si="27"/>
        <v>0.25934639999999998</v>
      </c>
      <c r="I125" s="1">
        <f t="shared" si="27"/>
        <v>0.32143379999999999</v>
      </c>
      <c r="J125" s="1">
        <f t="shared" si="27"/>
        <v>0.31217159999999999</v>
      </c>
      <c r="K125" s="1">
        <f t="shared" si="27"/>
        <v>0.23498819999999998</v>
      </c>
      <c r="L125" s="1">
        <f t="shared" si="27"/>
        <v>0.39167069999999998</v>
      </c>
      <c r="M125" s="1">
        <f t="shared" si="27"/>
        <v>0.418184</v>
      </c>
      <c r="N125" s="1">
        <f t="shared" si="27"/>
        <v>0.25131779999999998</v>
      </c>
      <c r="O125" s="1">
        <f t="shared" si="27"/>
        <v>0.27161390000000002</v>
      </c>
      <c r="P125" s="1">
        <f t="shared" si="27"/>
        <v>0.32707019999999998</v>
      </c>
      <c r="Q125" s="1">
        <f t="shared" si="27"/>
        <v>0.2629109</v>
      </c>
      <c r="U125" s="1">
        <v>1987</v>
      </c>
      <c r="V125" s="1">
        <v>0.2369773</v>
      </c>
      <c r="W125" s="1">
        <v>0.40655580000000002</v>
      </c>
      <c r="Y125" s="1">
        <v>0.61697670000000004</v>
      </c>
      <c r="Z125" s="1">
        <v>0.27143590000000001</v>
      </c>
      <c r="AA125" s="1">
        <v>0.33738639999999998</v>
      </c>
      <c r="AB125" s="1">
        <v>0.32742559999999998</v>
      </c>
      <c r="AC125" s="1">
        <v>0.2459471</v>
      </c>
      <c r="AD125" s="1">
        <v>0.41957889999999998</v>
      </c>
      <c r="AE125" s="1">
        <v>0.43310409999999999</v>
      </c>
      <c r="AF125" s="1">
        <v>0.26098859999999996</v>
      </c>
      <c r="AG125" s="1">
        <v>0.28457350000000003</v>
      </c>
      <c r="AH125" s="1">
        <v>0.34561900000000001</v>
      </c>
      <c r="AI125" s="1">
        <v>0.27403339999999998</v>
      </c>
      <c r="AM125" s="1">
        <v>1987</v>
      </c>
      <c r="AN125" s="1">
        <f t="shared" si="29"/>
        <v>0.34182785623695344</v>
      </c>
      <c r="AO125" s="1">
        <f t="shared" si="28"/>
        <v>0.69587967915270077</v>
      </c>
      <c r="AQ125" s="1">
        <f t="shared" si="28"/>
        <v>1.1300992182918039</v>
      </c>
      <c r="AR125" s="1">
        <f t="shared" si="28"/>
        <v>0.19898469878016795</v>
      </c>
      <c r="AS125" s="1">
        <f t="shared" si="28"/>
        <v>0.47738632629654421</v>
      </c>
      <c r="AT125" s="1">
        <f t="shared" si="28"/>
        <v>0.40114837472859205</v>
      </c>
      <c r="AU125" s="1">
        <f t="shared" si="28"/>
        <v>0.36652490324191916</v>
      </c>
      <c r="AV125" s="1">
        <f t="shared" si="28"/>
        <v>0.72928530230382216</v>
      </c>
      <c r="AW125" s="1">
        <f t="shared" si="28"/>
        <v>0.58587899363608431</v>
      </c>
      <c r="AX125" s="1">
        <f t="shared" si="28"/>
        <v>0.31244681496069643</v>
      </c>
      <c r="AY125" s="1">
        <f t="shared" si="28"/>
        <v>0.41971562648563965</v>
      </c>
      <c r="AZ125" s="1">
        <f t="shared" si="28"/>
        <v>0.58671808753135435</v>
      </c>
      <c r="BA125" s="1">
        <f t="shared" si="28"/>
        <v>0.51103311528179729</v>
      </c>
    </row>
    <row r="126" spans="2:54" x14ac:dyDescent="0.2">
      <c r="C126" s="1">
        <v>1988</v>
      </c>
      <c r="D126" s="1">
        <f t="shared" si="26"/>
        <v>0.23191929999999999</v>
      </c>
      <c r="E126" s="1">
        <f t="shared" si="26"/>
        <v>0.34083760000000002</v>
      </c>
      <c r="G126" s="1">
        <f t="shared" si="27"/>
        <v>0.31136019999999998</v>
      </c>
      <c r="H126" s="1">
        <f t="shared" si="27"/>
        <v>0.33068140000000001</v>
      </c>
      <c r="I126" s="1">
        <f t="shared" si="27"/>
        <v>0.31314179999999997</v>
      </c>
      <c r="J126" s="1">
        <f t="shared" si="27"/>
        <v>0.31765880000000002</v>
      </c>
      <c r="K126" s="1">
        <f t="shared" si="27"/>
        <v>0.31331510000000001</v>
      </c>
      <c r="L126" s="1">
        <f t="shared" si="27"/>
        <v>0.28808659999999997</v>
      </c>
      <c r="M126" s="1">
        <f t="shared" si="27"/>
        <v>0.35771959999999997</v>
      </c>
      <c r="N126" s="1">
        <f t="shared" si="27"/>
        <v>0.42353859999999999</v>
      </c>
      <c r="O126" s="1">
        <f t="shared" si="27"/>
        <v>0.36403470000000004</v>
      </c>
      <c r="P126" s="1">
        <f t="shared" si="27"/>
        <v>0.22125129999999998</v>
      </c>
      <c r="Q126" s="1">
        <f t="shared" si="27"/>
        <v>0.34811669999999995</v>
      </c>
      <c r="U126" s="1">
        <v>1988</v>
      </c>
      <c r="V126" s="1">
        <v>0.24189460000000002</v>
      </c>
      <c r="W126" s="1">
        <v>0.35311970000000004</v>
      </c>
      <c r="Y126" s="1">
        <v>0.32230159999999997</v>
      </c>
      <c r="Z126" s="1">
        <v>0.3449487</v>
      </c>
      <c r="AA126" s="1">
        <v>0.3265689</v>
      </c>
      <c r="AB126" s="1">
        <v>0.33157490000000001</v>
      </c>
      <c r="AC126" s="1">
        <v>0.32784170000000001</v>
      </c>
      <c r="AD126" s="1">
        <v>0.30354220000000004</v>
      </c>
      <c r="AE126" s="1">
        <v>0.36775649999999999</v>
      </c>
      <c r="AF126" s="1">
        <v>0.43667689999999998</v>
      </c>
      <c r="AG126" s="1">
        <v>0.38108449999999999</v>
      </c>
      <c r="AH126" s="1">
        <v>0.23134759999999999</v>
      </c>
      <c r="AI126" s="1">
        <v>0.36479819999999996</v>
      </c>
      <c r="AM126" s="1">
        <v>1988</v>
      </c>
      <c r="AN126" s="1">
        <f t="shared" si="29"/>
        <v>0.23184964381585382</v>
      </c>
      <c r="AO126" s="1">
        <f t="shared" si="28"/>
        <v>0.27794917939929614</v>
      </c>
      <c r="AQ126" s="1">
        <f t="shared" si="28"/>
        <v>-0.11063950398579726</v>
      </c>
      <c r="AR126" s="1">
        <f t="shared" si="28"/>
        <v>0.46242644567135421</v>
      </c>
      <c r="AS126" s="1">
        <f t="shared" si="28"/>
        <v>0.31893124635242975</v>
      </c>
      <c r="AT126" s="1">
        <f t="shared" si="28"/>
        <v>0.34165183349647033</v>
      </c>
      <c r="AU126" s="1">
        <f t="shared" si="28"/>
        <v>0.45368749453742585</v>
      </c>
      <c r="AV126" s="1">
        <f t="shared" si="28"/>
        <v>0.16730856832827518</v>
      </c>
      <c r="AW126" s="1">
        <f t="shared" si="28"/>
        <v>0.27859768828596143</v>
      </c>
      <c r="AX126" s="1">
        <f t="shared" si="28"/>
        <v>0.7185384880276835</v>
      </c>
      <c r="AY126" s="1">
        <f t="shared" si="28"/>
        <v>0.5224439764317681</v>
      </c>
      <c r="AZ126" s="1">
        <f t="shared" si="28"/>
        <v>6.728420974774868E-2</v>
      </c>
      <c r="BA126" s="1">
        <f t="shared" si="28"/>
        <v>0.47426029275074355</v>
      </c>
    </row>
    <row r="127" spans="2:54" x14ac:dyDescent="0.2">
      <c r="C127" s="1">
        <v>1989</v>
      </c>
      <c r="D127" s="1">
        <f t="shared" si="26"/>
        <v>0.22172710000000001</v>
      </c>
      <c r="E127" s="1">
        <f t="shared" si="26"/>
        <v>0.29245049999999995</v>
      </c>
      <c r="F127" s="1">
        <f t="shared" si="26"/>
        <v>0.25068570000000001</v>
      </c>
      <c r="G127" s="1">
        <f t="shared" si="27"/>
        <v>0.3017107</v>
      </c>
      <c r="H127" s="1">
        <f t="shared" si="27"/>
        <v>0.2801304</v>
      </c>
      <c r="I127" s="1">
        <f t="shared" si="27"/>
        <v>0.34496009999999999</v>
      </c>
      <c r="J127" s="1">
        <f t="shared" si="27"/>
        <v>0.27770250000000002</v>
      </c>
      <c r="K127" s="1">
        <f t="shared" si="27"/>
        <v>0.3136061</v>
      </c>
      <c r="L127" s="1">
        <f t="shared" si="27"/>
        <v>0.26334980000000002</v>
      </c>
      <c r="M127" s="1">
        <f t="shared" si="27"/>
        <v>0.30474040000000002</v>
      </c>
      <c r="N127" s="1">
        <f t="shared" si="27"/>
        <v>0.237007</v>
      </c>
      <c r="O127" s="1">
        <f t="shared" si="27"/>
        <v>0.38517400000000002</v>
      </c>
      <c r="P127" s="1">
        <f t="shared" si="27"/>
        <v>0.21610490000000002</v>
      </c>
      <c r="Q127" s="1">
        <f t="shared" si="27"/>
        <v>0.2828505</v>
      </c>
      <c r="U127" s="1">
        <v>1989</v>
      </c>
      <c r="V127" s="1">
        <v>0.2307641</v>
      </c>
      <c r="W127" s="1">
        <v>0.3022823</v>
      </c>
      <c r="X127" s="1">
        <v>0.25736969999999998</v>
      </c>
      <c r="Y127" s="1">
        <v>0.31189679999999997</v>
      </c>
      <c r="Z127" s="1">
        <v>0.2902323</v>
      </c>
      <c r="AA127" s="1">
        <v>0.35856290000000002</v>
      </c>
      <c r="AB127" s="1">
        <v>0.28932259999999999</v>
      </c>
      <c r="AC127" s="1">
        <v>0.32639319999999999</v>
      </c>
      <c r="AD127" s="1">
        <v>0.27558509999999997</v>
      </c>
      <c r="AE127" s="1">
        <v>0.31306580000000001</v>
      </c>
      <c r="AF127" s="1">
        <v>0.24240950000000003</v>
      </c>
      <c r="AG127" s="1">
        <v>0.40117370000000002</v>
      </c>
      <c r="AH127" s="1">
        <v>0.22501670000000001</v>
      </c>
      <c r="AI127" s="1">
        <v>0.29399649999999999</v>
      </c>
      <c r="AM127" s="1">
        <v>1989</v>
      </c>
      <c r="AN127" s="1">
        <f t="shared" si="29"/>
        <v>0.21186550616315811</v>
      </c>
      <c r="AO127" s="1">
        <f t="shared" si="28"/>
        <v>0.22057862307494897</v>
      </c>
      <c r="AQ127" s="1">
        <f t="shared" si="28"/>
        <v>0.28955092167858615</v>
      </c>
      <c r="AR127" s="1">
        <f t="shared" si="28"/>
        <v>0.21632705716034212</v>
      </c>
      <c r="AS127" s="1">
        <f t="shared" si="28"/>
        <v>0.40566006417250611</v>
      </c>
      <c r="AT127" s="1">
        <f t="shared" si="28"/>
        <v>0.21689202511736533</v>
      </c>
      <c r="AU127" s="1">
        <f t="shared" si="28"/>
        <v>0.32968259077019157</v>
      </c>
      <c r="AV127" s="1">
        <f t="shared" si="28"/>
        <v>0.2460173064846643</v>
      </c>
      <c r="AW127" s="1">
        <f t="shared" si="28"/>
        <v>0.22242870464431827</v>
      </c>
      <c r="AX127" s="1">
        <f t="shared" si="28"/>
        <v>-4.0498854777428955E-2</v>
      </c>
      <c r="AY127" s="1">
        <f t="shared" si="28"/>
        <v>0.43265306389080671</v>
      </c>
      <c r="AZ127" s="1">
        <f t="shared" si="28"/>
        <v>0.22725333313991133</v>
      </c>
      <c r="BA127" s="1">
        <f t="shared" si="28"/>
        <v>0.19882213189930406</v>
      </c>
    </row>
    <row r="128" spans="2:54" x14ac:dyDescent="0.2">
      <c r="C128" s="1">
        <v>1990</v>
      </c>
      <c r="D128" s="1">
        <f t="shared" si="26"/>
        <v>3.5535400000000002E-2</v>
      </c>
      <c r="E128" s="1">
        <f t="shared" si="26"/>
        <v>7.0890599999999998E-2</v>
      </c>
      <c r="F128" s="1">
        <f t="shared" si="26"/>
        <v>7.8297699999999998E-2</v>
      </c>
      <c r="G128" s="1">
        <f t="shared" si="27"/>
        <v>2.8121000000000004E-2</v>
      </c>
      <c r="H128" s="1">
        <f t="shared" si="27"/>
        <v>6.0946200000000006E-2</v>
      </c>
      <c r="I128" s="1">
        <f t="shared" si="27"/>
        <v>6.8942000000000031E-3</v>
      </c>
      <c r="J128" s="1">
        <f t="shared" si="27"/>
        <v>0.135461</v>
      </c>
      <c r="K128" s="1">
        <f t="shared" si="27"/>
        <v>3.7298600000000001E-2</v>
      </c>
      <c r="L128" s="1">
        <f t="shared" si="27"/>
        <v>3.6059900000000006E-2</v>
      </c>
      <c r="M128" s="1">
        <f t="shared" si="27"/>
        <v>0.1864787</v>
      </c>
      <c r="N128" s="1">
        <f t="shared" si="27"/>
        <v>0.17724419999999999</v>
      </c>
      <c r="O128" s="1">
        <f t="shared" si="27"/>
        <v>0.17811779999999999</v>
      </c>
      <c r="P128" s="1">
        <f t="shared" si="27"/>
        <v>0.2035401</v>
      </c>
      <c r="Q128" s="1">
        <f t="shared" si="27"/>
        <v>6.3567499999999999E-2</v>
      </c>
      <c r="U128" s="1">
        <v>1990</v>
      </c>
      <c r="V128" s="1">
        <v>3.46705E-2</v>
      </c>
      <c r="W128" s="1">
        <v>7.2022599999999992E-2</v>
      </c>
      <c r="X128" s="1">
        <v>7.9585199999999995E-2</v>
      </c>
      <c r="Y128" s="1">
        <v>2.7756599999999999E-2</v>
      </c>
      <c r="Z128" s="1">
        <v>6.1567400000000001E-2</v>
      </c>
      <c r="AA128" s="1">
        <v>5.2725000000000003E-3</v>
      </c>
      <c r="AB128" s="1">
        <v>0.1390023</v>
      </c>
      <c r="AC128" s="1">
        <v>3.7116699999999996E-2</v>
      </c>
      <c r="AD128" s="1">
        <v>3.43112E-2</v>
      </c>
      <c r="AE128" s="1">
        <v>0.19082149999999998</v>
      </c>
      <c r="AF128" s="1">
        <v>0.18115590000000001</v>
      </c>
      <c r="AG128" s="1">
        <v>0.1826439</v>
      </c>
      <c r="AH128" s="1">
        <v>0.21099080000000001</v>
      </c>
      <c r="AI128" s="1">
        <v>6.4256199999999999E-2</v>
      </c>
      <c r="AM128" s="1">
        <v>1990</v>
      </c>
      <c r="AN128" s="1">
        <f t="shared" si="29"/>
        <v>-0.24149929721724903</v>
      </c>
      <c r="AO128" s="1">
        <f t="shared" si="28"/>
        <v>-0.26970951331555348</v>
      </c>
      <c r="AP128" s="1">
        <f t="shared" si="28"/>
        <v>-0.18221423727626901</v>
      </c>
      <c r="AQ128" s="1">
        <f t="shared" si="28"/>
        <v>-0.39211632426152293</v>
      </c>
      <c r="AR128" s="1">
        <f t="shared" si="28"/>
        <v>-0.27937074918719296</v>
      </c>
      <c r="AS128" s="1">
        <f t="shared" si="28"/>
        <v>-0.51353783178342172</v>
      </c>
      <c r="AT128" s="1">
        <f t="shared" si="28"/>
        <v>-6.0165810417208164E-2</v>
      </c>
      <c r="AU128" s="1">
        <f t="shared" si="28"/>
        <v>-0.37561762451163117</v>
      </c>
      <c r="AV128" s="1">
        <f t="shared" si="28"/>
        <v>-0.31288878091428945</v>
      </c>
      <c r="AW128" s="1">
        <f t="shared" si="28"/>
        <v>6.5664812569250532E-3</v>
      </c>
      <c r="AX128" s="1">
        <f t="shared" si="28"/>
        <v>8.2995782642923246E-2</v>
      </c>
      <c r="AY128" s="1">
        <f t="shared" si="28"/>
        <v>-0.11660628084461465</v>
      </c>
      <c r="AZ128" s="1">
        <f t="shared" si="28"/>
        <v>0.19884589931154972</v>
      </c>
      <c r="BA128" s="1">
        <f t="shared" si="28"/>
        <v>-0.2704971414043803</v>
      </c>
    </row>
    <row r="129" spans="3:54" x14ac:dyDescent="0.2">
      <c r="C129" s="1">
        <v>1991</v>
      </c>
      <c r="D129" s="1">
        <f t="shared" si="26"/>
        <v>-9.6445900000000001E-2</v>
      </c>
      <c r="E129" s="1">
        <f t="shared" si="26"/>
        <v>-0.22947450000000003</v>
      </c>
      <c r="F129" s="1">
        <f t="shared" si="26"/>
        <v>-0.27129890000000001</v>
      </c>
      <c r="G129" s="1">
        <f t="shared" si="27"/>
        <v>-0.27984690000000001</v>
      </c>
      <c r="H129" s="1">
        <f t="shared" si="27"/>
        <v>-0.21075049999999998</v>
      </c>
      <c r="I129" s="1">
        <f t="shared" si="27"/>
        <v>-0.19504260000000001</v>
      </c>
      <c r="J129" s="1">
        <f t="shared" si="27"/>
        <v>-0.1196499</v>
      </c>
      <c r="K129" s="1">
        <f t="shared" si="27"/>
        <v>-0.1938116</v>
      </c>
      <c r="L129" s="1">
        <f t="shared" si="27"/>
        <v>-0.18861959999999997</v>
      </c>
      <c r="M129" s="1">
        <f t="shared" si="27"/>
        <v>-0.15070299999999998</v>
      </c>
      <c r="N129" s="1">
        <f t="shared" si="27"/>
        <v>-7.9244599999999998E-2</v>
      </c>
      <c r="O129" s="1">
        <f t="shared" si="27"/>
        <v>-0.10998150000000001</v>
      </c>
      <c r="P129" s="1">
        <f t="shared" si="27"/>
        <v>-0.1161093</v>
      </c>
      <c r="Q129" s="1">
        <f t="shared" si="27"/>
        <v>-0.26702429999999999</v>
      </c>
      <c r="U129" s="1">
        <v>1991</v>
      </c>
      <c r="V129" s="1">
        <v>-0.1045407</v>
      </c>
      <c r="W129" s="1">
        <v>-0.24098919999999999</v>
      </c>
      <c r="X129" s="1">
        <v>-0.28127920000000001</v>
      </c>
      <c r="Y129" s="1">
        <v>-0.29437289999999999</v>
      </c>
      <c r="Z129" s="1">
        <v>-0.22487400000000002</v>
      </c>
      <c r="AA129" s="1">
        <v>-0.20561859999999998</v>
      </c>
      <c r="AB129" s="1">
        <v>-0.12976170000000001</v>
      </c>
      <c r="AC129" s="1">
        <v>-0.20665</v>
      </c>
      <c r="AD129" s="1">
        <v>-0.20493310000000001</v>
      </c>
      <c r="AE129" s="1">
        <v>-0.1565762</v>
      </c>
      <c r="AF129" s="1">
        <v>-8.3510000000000015E-2</v>
      </c>
      <c r="AG129" s="1">
        <v>-0.11506429999999999</v>
      </c>
      <c r="AH129" s="1">
        <v>-0.12827759999999999</v>
      </c>
      <c r="AI129" s="1">
        <v>-0.27848279999999997</v>
      </c>
      <c r="AM129" s="1">
        <v>1991</v>
      </c>
      <c r="AN129" s="1">
        <f t="shared" si="29"/>
        <v>-0.30921079273993801</v>
      </c>
      <c r="AO129" s="1">
        <f t="shared" si="28"/>
        <v>-0.70839269827829476</v>
      </c>
      <c r="AP129" s="1">
        <f t="shared" si="28"/>
        <v>-0.82957865857194624</v>
      </c>
      <c r="AQ129" s="1">
        <f t="shared" si="28"/>
        <v>-0.77645338619040405</v>
      </c>
      <c r="AR129" s="1">
        <f t="shared" si="28"/>
        <v>-0.65284029973956792</v>
      </c>
      <c r="AS129" s="1">
        <f t="shared" si="28"/>
        <v>-0.51357062519400942</v>
      </c>
      <c r="AT129" s="1">
        <f t="shared" si="28"/>
        <v>-0.54960606205355289</v>
      </c>
      <c r="AU129" s="1">
        <f t="shared" si="28"/>
        <v>-0.57689008930766672</v>
      </c>
      <c r="AV129" s="1">
        <f t="shared" si="28"/>
        <v>-0.54544146462257137</v>
      </c>
      <c r="AW129" s="1">
        <f t="shared" si="28"/>
        <v>-0.68436798493293949</v>
      </c>
      <c r="AX129" s="1">
        <f t="shared" si="28"/>
        <v>-0.49664026500985986</v>
      </c>
      <c r="AY129" s="1">
        <f t="shared" si="28"/>
        <v>-0.5652593285635803</v>
      </c>
      <c r="AZ129" s="1">
        <f t="shared" si="28"/>
        <v>-0.64055227574423568</v>
      </c>
      <c r="BA129" s="1">
        <f t="shared" si="28"/>
        <v>-0.77257996228030623</v>
      </c>
    </row>
    <row r="130" spans="3:54" x14ac:dyDescent="0.2">
      <c r="C130" s="1">
        <v>1992</v>
      </c>
      <c r="D130" s="1">
        <f t="shared" si="26"/>
        <v>-5.04135E-2</v>
      </c>
      <c r="E130" s="1">
        <f t="shared" si="26"/>
        <v>-9.4550600000000012E-2</v>
      </c>
      <c r="F130" s="1">
        <f t="shared" si="26"/>
        <v>-0.18147260000000001</v>
      </c>
      <c r="G130" s="1">
        <f t="shared" si="27"/>
        <v>-0.13253960000000001</v>
      </c>
      <c r="H130" s="1">
        <f t="shared" si="27"/>
        <v>-0.15868279999999998</v>
      </c>
      <c r="I130" s="1">
        <f t="shared" si="27"/>
        <v>-0.11737879999999998</v>
      </c>
      <c r="J130" s="1">
        <f t="shared" si="27"/>
        <v>-4.609400000000001E-2</v>
      </c>
      <c r="K130" s="1">
        <f t="shared" si="27"/>
        <v>-0.105475</v>
      </c>
      <c r="L130" s="1">
        <f t="shared" si="27"/>
        <v>-0.14573130000000001</v>
      </c>
      <c r="M130" s="1">
        <f t="shared" si="27"/>
        <v>-9.1130699999999981E-2</v>
      </c>
      <c r="N130" s="1">
        <f t="shared" si="27"/>
        <v>-6.0938499999999993E-2</v>
      </c>
      <c r="O130" s="1">
        <f t="shared" si="27"/>
        <v>-1.7844300000000007E-2</v>
      </c>
      <c r="P130" s="1">
        <f t="shared" si="27"/>
        <v>0.1159419</v>
      </c>
      <c r="Q130" s="1">
        <f t="shared" si="27"/>
        <v>-0.13320789999999999</v>
      </c>
      <c r="U130" s="1">
        <v>1992</v>
      </c>
      <c r="V130" s="1">
        <v>-5.7969199999999999E-2</v>
      </c>
      <c r="W130" s="1">
        <v>-0.10373110000000001</v>
      </c>
      <c r="X130" s="1">
        <v>-0.19227440000000001</v>
      </c>
      <c r="Y130" s="1">
        <v>-0.14361399999999999</v>
      </c>
      <c r="Z130" s="1">
        <v>-0.1749299</v>
      </c>
      <c r="AA130" s="1">
        <v>-0.1293599</v>
      </c>
      <c r="AB130" s="1">
        <v>-5.2990099999999998E-2</v>
      </c>
      <c r="AC130" s="1">
        <v>-0.11846780000000001</v>
      </c>
      <c r="AD130" s="1">
        <v>-0.1673926</v>
      </c>
      <c r="AE130" s="1">
        <v>-9.7323199999999999E-2</v>
      </c>
      <c r="AF130" s="1">
        <v>-6.7533999999999997E-2</v>
      </c>
      <c r="AG130" s="1">
        <v>-2.0615000000000001E-2</v>
      </c>
      <c r="AH130" s="1">
        <v>0.11801579999999999</v>
      </c>
      <c r="AI130" s="1">
        <v>-0.1440572</v>
      </c>
      <c r="AM130" s="1">
        <v>1992</v>
      </c>
      <c r="AN130" s="1">
        <f t="shared" si="29"/>
        <v>3.3349335254664048E-3</v>
      </c>
      <c r="AO130" s="1">
        <f t="shared" si="28"/>
        <v>8.8538097270892457E-2</v>
      </c>
      <c r="AP130" s="1">
        <f t="shared" si="28"/>
        <v>-6.4819153614235431E-2</v>
      </c>
      <c r="AQ130" s="1">
        <f t="shared" si="28"/>
        <v>7.606971436530148E-2</v>
      </c>
      <c r="AR130" s="1">
        <f t="shared" si="28"/>
        <v>-0.10570778491468275</v>
      </c>
      <c r="AS130" s="1">
        <f t="shared" si="28"/>
        <v>-3.07734661473964E-2</v>
      </c>
      <c r="AT130" s="1">
        <f t="shared" si="28"/>
        <v>5.9951826990179383E-2</v>
      </c>
      <c r="AU130" s="1">
        <f t="shared" si="28"/>
        <v>-9.4110353267033708E-4</v>
      </c>
      <c r="AV130" s="1">
        <f t="shared" si="28"/>
        <v>-0.12269905225249467</v>
      </c>
      <c r="AW130" s="1">
        <f t="shared" si="28"/>
        <v>-1.9606164811174699E-2</v>
      </c>
      <c r="AX130" s="1">
        <f t="shared" si="28"/>
        <v>-6.419700064128403E-2</v>
      </c>
      <c r="AY130" s="1">
        <f t="shared" si="28"/>
        <v>0.11178961543409631</v>
      </c>
      <c r="AZ130" s="1">
        <f t="shared" si="28"/>
        <v>0.44745524669561876</v>
      </c>
      <c r="BA130" s="1">
        <f t="shared" si="28"/>
        <v>4.4203426936100063E-2</v>
      </c>
    </row>
    <row r="131" spans="3:54" x14ac:dyDescent="0.2">
      <c r="C131" s="1">
        <v>1993</v>
      </c>
      <c r="D131" s="1">
        <f t="shared" si="26"/>
        <v>3.6326399999999995E-2</v>
      </c>
      <c r="E131" s="1">
        <f t="shared" si="26"/>
        <v>2.4059900000000009E-2</v>
      </c>
      <c r="F131" s="1">
        <f t="shared" si="26"/>
        <v>-5.1314000000000012E-3</v>
      </c>
      <c r="G131" s="1">
        <f t="shared" si="27"/>
        <v>-2.7910499999999991E-2</v>
      </c>
      <c r="H131" s="1">
        <f t="shared" si="27"/>
        <v>-1.7469500000000013E-2</v>
      </c>
      <c r="I131" s="1">
        <f t="shared" si="27"/>
        <v>-2.7783799999999997E-2</v>
      </c>
      <c r="J131" s="1">
        <f t="shared" si="27"/>
        <v>9.3655999999999878E-3</v>
      </c>
      <c r="K131" s="1">
        <f t="shared" si="27"/>
        <v>3.7398399999999998E-2</v>
      </c>
      <c r="L131" s="1">
        <f t="shared" si="27"/>
        <v>8.2814000000000221E-3</v>
      </c>
      <c r="M131" s="1">
        <f t="shared" si="27"/>
        <v>6.2340399999999997E-2</v>
      </c>
      <c r="N131" s="1">
        <f t="shared" si="27"/>
        <v>0.11269880000000002</v>
      </c>
      <c r="O131" s="1">
        <f t="shared" si="27"/>
        <v>9.9065800000000009E-2</v>
      </c>
      <c r="P131" s="1">
        <f t="shared" si="27"/>
        <v>0.15853390000000001</v>
      </c>
      <c r="Q131" s="1">
        <f t="shared" si="27"/>
        <v>3.0190900000000007E-2</v>
      </c>
      <c r="U131" s="1">
        <v>1993</v>
      </c>
      <c r="V131" s="1">
        <v>3.3815499999999998E-2</v>
      </c>
      <c r="W131" s="1">
        <v>2.1008700000000002E-2</v>
      </c>
      <c r="X131" s="1">
        <v>-8.8439999999999994E-3</v>
      </c>
      <c r="Y131" s="1">
        <v>-3.4036900000000002E-2</v>
      </c>
      <c r="Z131" s="1">
        <v>-2.4749900000000002E-2</v>
      </c>
      <c r="AA131" s="1">
        <v>-3.54306E-2</v>
      </c>
      <c r="AB131" s="1">
        <v>4.8425000000000004E-3</v>
      </c>
      <c r="AC131" s="1">
        <v>3.3316100000000001E-2</v>
      </c>
      <c r="AD131" s="1">
        <v>-2.3595000000000001E-3</v>
      </c>
      <c r="AE131" s="1">
        <v>6.2845300000000007E-2</v>
      </c>
      <c r="AF131" s="1">
        <v>0.11554</v>
      </c>
      <c r="AG131" s="1">
        <v>0.10101330000000001</v>
      </c>
      <c r="AH131" s="1">
        <v>0.16425450000000003</v>
      </c>
      <c r="AI131" s="1">
        <v>2.6977500000000001E-2</v>
      </c>
      <c r="AM131" s="1">
        <v>1993</v>
      </c>
      <c r="AN131" s="1">
        <f t="shared" si="29"/>
        <v>0.16476645539705576</v>
      </c>
      <c r="AO131" s="1">
        <f t="shared" si="28"/>
        <v>0.1975408963119947</v>
      </c>
      <c r="AP131" s="1">
        <f t="shared" si="28"/>
        <v>0.2541279782076446</v>
      </c>
      <c r="AQ131" s="1">
        <f t="shared" si="28"/>
        <v>0.12470400803380796</v>
      </c>
      <c r="AR131" s="1">
        <f t="shared" si="28"/>
        <v>0.19488606482635981</v>
      </c>
      <c r="AS131" s="1">
        <f t="shared" si="28"/>
        <v>9.855483006635303E-2</v>
      </c>
      <c r="AT131" s="1">
        <f t="shared" si="28"/>
        <v>8.2896389822986652E-2</v>
      </c>
      <c r="AU131" s="1">
        <f t="shared" si="28"/>
        <v>0.24406563733900513</v>
      </c>
      <c r="AV131" s="1">
        <f t="shared" si="28"/>
        <v>0.2255736316479392</v>
      </c>
      <c r="AW131" s="1">
        <f t="shared" si="28"/>
        <v>0.29727583870379215</v>
      </c>
      <c r="AX131" s="1">
        <f t="shared" si="28"/>
        <v>0.37733626174673462</v>
      </c>
      <c r="AY131" s="1">
        <f t="shared" si="28"/>
        <v>0.24970520301907367</v>
      </c>
      <c r="AZ131" s="1">
        <f t="shared" si="28"/>
        <v>0.24164202381621169</v>
      </c>
      <c r="BA131" s="1">
        <f t="shared" si="28"/>
        <v>0.26161237987705505</v>
      </c>
    </row>
    <row r="132" spans="3:54" x14ac:dyDescent="0.2">
      <c r="C132" s="1">
        <v>1994</v>
      </c>
      <c r="D132" s="1">
        <f t="shared" si="26"/>
        <v>5.58313E-2</v>
      </c>
      <c r="E132" s="1">
        <f t="shared" si="26"/>
        <v>8.67285E-2</v>
      </c>
      <c r="F132" s="1">
        <f t="shared" si="26"/>
        <v>6.08823E-2</v>
      </c>
      <c r="G132" s="1">
        <f t="shared" si="27"/>
        <v>6.1022000000000007E-2</v>
      </c>
      <c r="H132" s="1">
        <f t="shared" si="27"/>
        <v>5.2670700000000001E-2</v>
      </c>
      <c r="I132" s="1">
        <f t="shared" si="27"/>
        <v>7.4773300000000001E-2</v>
      </c>
      <c r="J132" s="1">
        <f t="shared" si="27"/>
        <v>4.6979000000000048E-3</v>
      </c>
      <c r="K132" s="1">
        <f t="shared" si="27"/>
        <v>6.1050099999999996E-2</v>
      </c>
      <c r="L132" s="1">
        <f t="shared" si="27"/>
        <v>3.0971300000000007E-2</v>
      </c>
      <c r="M132" s="1">
        <f t="shared" si="27"/>
        <v>0.12427589999999999</v>
      </c>
      <c r="N132" s="1">
        <f t="shared" si="27"/>
        <v>0.16849170000000002</v>
      </c>
      <c r="O132" s="1">
        <f t="shared" si="27"/>
        <v>4.60087E-2</v>
      </c>
      <c r="P132" s="1">
        <f t="shared" si="27"/>
        <v>2.5502799999999999E-2</v>
      </c>
      <c r="Q132" s="1">
        <f t="shared" si="27"/>
        <v>9.7356999999999999E-2</v>
      </c>
      <c r="U132" s="1">
        <v>1994</v>
      </c>
      <c r="V132" s="1">
        <v>5.4177000000000003E-2</v>
      </c>
      <c r="W132" s="1">
        <v>8.7650000000000006E-2</v>
      </c>
      <c r="X132" s="1">
        <v>6.0770799999999993E-2</v>
      </c>
      <c r="Y132" s="1">
        <v>5.9899899999999999E-2</v>
      </c>
      <c r="Z132" s="1">
        <v>4.98872E-2</v>
      </c>
      <c r="AA132" s="1">
        <v>7.4459700000000004E-2</v>
      </c>
      <c r="AB132" s="1">
        <v>3.0020000000000003E-4</v>
      </c>
      <c r="AC132" s="1">
        <v>5.8921000000000001E-2</v>
      </c>
      <c r="AD132" s="1">
        <v>2.3771200000000003E-2</v>
      </c>
      <c r="AE132" s="1">
        <v>0.12766749999999999</v>
      </c>
      <c r="AF132" s="1">
        <v>0.174789</v>
      </c>
      <c r="AG132" s="1">
        <v>4.4804500000000004E-2</v>
      </c>
      <c r="AH132" s="1">
        <v>2.2134399999999999E-2</v>
      </c>
      <c r="AI132" s="1">
        <v>9.8886399999999999E-2</v>
      </c>
      <c r="AM132" s="1">
        <v>1994</v>
      </c>
      <c r="AN132" s="1">
        <f t="shared" si="29"/>
        <v>7.8235702905684282E-2</v>
      </c>
      <c r="AO132" s="1">
        <f t="shared" si="28"/>
        <v>0.18185333303131168</v>
      </c>
      <c r="AP132" s="1">
        <f t="shared" si="28"/>
        <v>0.16154268650579742</v>
      </c>
      <c r="AQ132" s="1">
        <f t="shared" si="28"/>
        <v>0.18763596765716911</v>
      </c>
      <c r="AR132" s="1">
        <f t="shared" si="28"/>
        <v>0.15198445245588793</v>
      </c>
      <c r="AS132" s="1">
        <f t="shared" si="28"/>
        <v>0.2342357153237582</v>
      </c>
      <c r="AT132" s="1">
        <f t="shared" si="28"/>
        <v>2.7714760487927009E-3</v>
      </c>
      <c r="AU132" s="1">
        <f t="shared" si="28"/>
        <v>9.8739104607121736E-2</v>
      </c>
      <c r="AV132" s="1">
        <f t="shared" si="28"/>
        <v>7.6600013884532137E-2</v>
      </c>
      <c r="AW132" s="1">
        <f t="shared" si="28"/>
        <v>0.22345300111036062</v>
      </c>
      <c r="AX132" s="1">
        <f t="shared" si="28"/>
        <v>0.24528177311802524</v>
      </c>
      <c r="AY132" s="1">
        <f t="shared" si="28"/>
        <v>-3.4748331937838911E-2</v>
      </c>
      <c r="AZ132" s="1">
        <f t="shared" si="28"/>
        <v>-0.17377665548923407</v>
      </c>
      <c r="BA132" s="1">
        <f t="shared" si="28"/>
        <v>0.20436689988491288</v>
      </c>
    </row>
    <row r="133" spans="3:54" x14ac:dyDescent="0.2">
      <c r="C133" s="1">
        <v>1995</v>
      </c>
      <c r="D133" s="1">
        <f t="shared" si="26"/>
        <v>8.6653900000000006E-2</v>
      </c>
      <c r="E133" s="1">
        <f t="shared" si="26"/>
        <v>9.1778999999999999E-2</v>
      </c>
      <c r="F133" s="1">
        <f t="shared" si="26"/>
        <v>9.2875399999999997E-2</v>
      </c>
      <c r="G133" s="1">
        <f t="shared" si="27"/>
        <v>9.5472700000000008E-2</v>
      </c>
      <c r="H133" s="1">
        <f t="shared" si="27"/>
        <v>3.9033899999999982E-2</v>
      </c>
      <c r="I133" s="1">
        <f t="shared" si="27"/>
        <v>2.9054200000000009E-2</v>
      </c>
      <c r="J133" s="1">
        <f t="shared" si="27"/>
        <v>7.2829900000000003E-2</v>
      </c>
      <c r="K133" s="1">
        <f t="shared" si="27"/>
        <v>9.5464500000000008E-2</v>
      </c>
      <c r="L133" s="1">
        <f t="shared" si="27"/>
        <v>3.1956599999999995E-2</v>
      </c>
      <c r="M133" s="1">
        <f t="shared" si="27"/>
        <v>9.6304200000000006E-2</v>
      </c>
      <c r="N133" s="1">
        <f t="shared" si="27"/>
        <v>7.1152499999999994E-2</v>
      </c>
      <c r="O133" s="1">
        <f t="shared" si="27"/>
        <v>9.62779E-2</v>
      </c>
      <c r="P133" s="1">
        <f t="shared" si="27"/>
        <v>8.2214700000000002E-2</v>
      </c>
      <c r="Q133" s="1">
        <f t="shared" si="27"/>
        <v>0.11724689999999999</v>
      </c>
      <c r="U133" s="1">
        <v>1995</v>
      </c>
      <c r="V133" s="1">
        <v>8.7084100000000011E-2</v>
      </c>
      <c r="W133" s="1">
        <v>9.3210999999999988E-2</v>
      </c>
      <c r="X133" s="1">
        <v>9.4814599999999999E-2</v>
      </c>
      <c r="Y133" s="1">
        <v>9.721500000000001E-2</v>
      </c>
      <c r="Z133" s="1">
        <v>3.57011E-2</v>
      </c>
      <c r="AA133" s="1">
        <v>2.5901299999999999E-2</v>
      </c>
      <c r="AB133" s="1">
        <v>7.2836100000000001E-2</v>
      </c>
      <c r="AC133" s="1">
        <v>9.6224799999999999E-2</v>
      </c>
      <c r="AD133" s="1">
        <v>2.8185399999999999E-2</v>
      </c>
      <c r="AE133" s="1">
        <v>9.8392900000000005E-2</v>
      </c>
      <c r="AF133" s="1">
        <v>7.1147500000000002E-2</v>
      </c>
      <c r="AG133" s="1">
        <v>9.80684E-2</v>
      </c>
      <c r="AH133" s="1">
        <v>8.1936699999999987E-2</v>
      </c>
      <c r="AI133" s="1">
        <v>0.12014720000000001</v>
      </c>
      <c r="AM133" s="1">
        <v>1995</v>
      </c>
      <c r="AN133" s="1">
        <f t="shared" si="29"/>
        <v>0.13170767643651193</v>
      </c>
      <c r="AO133" s="1">
        <f t="shared" si="28"/>
        <v>0.10564887677489064</v>
      </c>
      <c r="AP133" s="1">
        <f t="shared" si="28"/>
        <v>0.15963310423196195</v>
      </c>
      <c r="AQ133" s="1">
        <f t="shared" si="28"/>
        <v>0.16502291282784548</v>
      </c>
      <c r="AR133" s="1">
        <f t="shared" si="28"/>
        <v>2.4767217771602346E-2</v>
      </c>
      <c r="AS133" s="1">
        <f t="shared" si="28"/>
        <v>-3.6039738880748601E-2</v>
      </c>
      <c r="AT133" s="1">
        <f t="shared" si="28"/>
        <v>0.17778016826469789</v>
      </c>
      <c r="AU133" s="1">
        <f t="shared" si="28"/>
        <v>0.15225620438427623</v>
      </c>
      <c r="AV133" s="1">
        <f t="shared" si="28"/>
        <v>7.009938725395283E-2</v>
      </c>
      <c r="AW133" s="1">
        <f t="shared" si="28"/>
        <v>4.705993883140297E-2</v>
      </c>
      <c r="AX133" s="1">
        <f t="shared" si="28"/>
        <v>-8.1796670779211475E-2</v>
      </c>
      <c r="AY133" s="1">
        <f t="shared" si="28"/>
        <v>0.17331779619644616</v>
      </c>
      <c r="AZ133" s="1">
        <f t="shared" si="28"/>
        <v>0.15370745944639452</v>
      </c>
      <c r="BA133" s="1">
        <f t="shared" si="28"/>
        <v>0.14895142093908253</v>
      </c>
    </row>
    <row r="134" spans="3:54" x14ac:dyDescent="0.2">
      <c r="C134" s="1">
        <v>1996</v>
      </c>
      <c r="D134" s="1">
        <f t="shared" si="26"/>
        <v>4.0100900000000002E-2</v>
      </c>
      <c r="E134" s="1">
        <f t="shared" si="26"/>
        <v>5.3539500000000004E-2</v>
      </c>
      <c r="F134" s="1">
        <f t="shared" si="26"/>
        <v>9.2841800000000002E-2</v>
      </c>
      <c r="G134" s="1">
        <f t="shared" si="27"/>
        <v>9.7110699999999994E-2</v>
      </c>
      <c r="H134" s="1">
        <f t="shared" si="27"/>
        <v>8.0284499999999995E-2</v>
      </c>
      <c r="I134" s="1">
        <f t="shared" si="27"/>
        <v>1.9688699999999996E-2</v>
      </c>
      <c r="J134" s="1">
        <f t="shared" si="27"/>
        <v>5.8609599999999998E-2</v>
      </c>
      <c r="K134" s="1">
        <f t="shared" si="27"/>
        <v>6.4841799999999991E-2</v>
      </c>
      <c r="L134" s="1">
        <f t="shared" si="27"/>
        <v>2.3077999999999987E-2</v>
      </c>
      <c r="M134" s="1">
        <f t="shared" si="27"/>
        <v>8.5748400000000002E-2</v>
      </c>
      <c r="N134" s="1">
        <f t="shared" si="27"/>
        <v>0.1174391</v>
      </c>
      <c r="O134" s="1">
        <f t="shared" si="27"/>
        <v>0.14940320000000001</v>
      </c>
      <c r="P134" s="1">
        <f t="shared" si="27"/>
        <v>9.8948499999999995E-2</v>
      </c>
      <c r="Q134" s="1">
        <f t="shared" si="27"/>
        <v>7.1642200000000003E-2</v>
      </c>
      <c r="U134" s="1">
        <v>1996</v>
      </c>
      <c r="V134" s="1">
        <v>3.8101599999999999E-2</v>
      </c>
      <c r="W134" s="1">
        <v>5.3166999999999999E-2</v>
      </c>
      <c r="X134" s="1">
        <v>9.4805200000000006E-2</v>
      </c>
      <c r="Y134" s="1">
        <v>9.8901100000000006E-2</v>
      </c>
      <c r="Z134" s="1">
        <v>7.9904699999999995E-2</v>
      </c>
      <c r="AA134" s="1">
        <v>1.69271E-2</v>
      </c>
      <c r="AB134" s="1">
        <v>5.7637000000000001E-2</v>
      </c>
      <c r="AC134" s="1">
        <v>6.4182699999999995E-2</v>
      </c>
      <c r="AD134" s="1">
        <v>1.84818E-2</v>
      </c>
      <c r="AE134" s="1">
        <v>8.7406600000000001E-2</v>
      </c>
      <c r="AF134" s="1">
        <v>0.1204755</v>
      </c>
      <c r="AG134" s="1">
        <v>0.15437709999999999</v>
      </c>
      <c r="AH134" s="1">
        <v>0.1002951</v>
      </c>
      <c r="AI134" s="1">
        <v>7.1343699999999996E-2</v>
      </c>
      <c r="AM134" s="1">
        <v>1996</v>
      </c>
      <c r="AN134" s="1">
        <f t="shared" si="29"/>
        <v>-1.7240383850652186E-2</v>
      </c>
      <c r="AO134" s="1">
        <f t="shared" si="28"/>
        <v>7.4299236487327808E-3</v>
      </c>
      <c r="AP134" s="1">
        <f t="shared" si="28"/>
        <v>9.8383771235272241E-2</v>
      </c>
      <c r="AQ134" s="1">
        <f t="shared" si="28"/>
        <v>9.7350974702616652E-2</v>
      </c>
      <c r="AR134" s="1">
        <f t="shared" si="28"/>
        <v>0.14136577308167492</v>
      </c>
      <c r="AS134" s="1">
        <f t="shared" si="28"/>
        <v>1.9664437733612004E-2</v>
      </c>
      <c r="AT134" s="1">
        <f t="shared" si="28"/>
        <v>3.5706803183480899E-2</v>
      </c>
      <c r="AU134" s="1">
        <f t="shared" si="28"/>
        <v>3.449925312441425E-2</v>
      </c>
      <c r="AV134" s="1">
        <f t="shared" si="28"/>
        <v>7.3105009320658249E-3</v>
      </c>
      <c r="AW134" s="1">
        <f t="shared" si="28"/>
        <v>7.8731596029839035E-2</v>
      </c>
      <c r="AX134" s="1">
        <f t="shared" si="28"/>
        <v>0.19237866658099967</v>
      </c>
      <c r="AY134" s="1">
        <f t="shared" si="28"/>
        <v>0.23770282270024048</v>
      </c>
      <c r="AZ134" s="1">
        <f t="shared" si="28"/>
        <v>0.13312620680314979</v>
      </c>
      <c r="BA134" s="1">
        <f t="shared" si="28"/>
        <v>-1.7392594866372929E-3</v>
      </c>
    </row>
    <row r="135" spans="3:54" x14ac:dyDescent="0.2">
      <c r="C135" s="1">
        <v>1997</v>
      </c>
      <c r="D135" s="1">
        <f t="shared" si="26"/>
        <v>7.624489999999999E-2</v>
      </c>
      <c r="E135" s="1">
        <f t="shared" si="26"/>
        <v>9.5082800000000009E-2</v>
      </c>
      <c r="F135" s="1">
        <f t="shared" si="26"/>
        <v>0.1063045</v>
      </c>
      <c r="G135" s="1">
        <f t="shared" si="27"/>
        <v>0.10366809999999999</v>
      </c>
      <c r="H135" s="1">
        <f t="shared" si="27"/>
        <v>0.10773179999999999</v>
      </c>
      <c r="I135" s="1">
        <f t="shared" si="27"/>
        <v>9.9788800000000011E-2</v>
      </c>
      <c r="J135" s="1">
        <f t="shared" si="27"/>
        <v>9.2710199999999993E-2</v>
      </c>
      <c r="K135" s="1">
        <f t="shared" si="27"/>
        <v>9.1525400000000007E-2</v>
      </c>
      <c r="L135" s="1">
        <f t="shared" si="27"/>
        <v>0.10420020000000001</v>
      </c>
      <c r="M135" s="1">
        <f t="shared" si="27"/>
        <v>0.1309188</v>
      </c>
      <c r="N135" s="1">
        <f t="shared" si="27"/>
        <v>0.10704909999999999</v>
      </c>
      <c r="O135" s="1">
        <f t="shared" si="27"/>
        <v>0.13226370000000001</v>
      </c>
      <c r="P135" s="1">
        <f t="shared" si="27"/>
        <v>0.1048707</v>
      </c>
      <c r="Q135" s="1">
        <f t="shared" si="27"/>
        <v>0.11022709999999999</v>
      </c>
      <c r="U135" s="1">
        <v>1997</v>
      </c>
      <c r="V135" s="1">
        <v>7.6726799999999998E-2</v>
      </c>
      <c r="W135" s="1">
        <v>9.6974099999999994E-2</v>
      </c>
      <c r="X135" s="1">
        <v>0.1088626</v>
      </c>
      <c r="Y135" s="1">
        <v>0.1059388</v>
      </c>
      <c r="Z135" s="1">
        <v>0.1098441</v>
      </c>
      <c r="AA135" s="1">
        <v>0.1016531</v>
      </c>
      <c r="AB135" s="1">
        <v>9.3662200000000001E-2</v>
      </c>
      <c r="AC135" s="1">
        <v>9.2644400000000002E-2</v>
      </c>
      <c r="AD135" s="1">
        <v>0.106182</v>
      </c>
      <c r="AE135" s="1">
        <v>0.1347778</v>
      </c>
      <c r="AF135" s="1">
        <v>0.10886990000000001</v>
      </c>
      <c r="AG135" s="1">
        <v>0.13620770000000001</v>
      </c>
      <c r="AH135" s="1">
        <v>0.10648540000000001</v>
      </c>
      <c r="AI135" s="1">
        <v>0.112889</v>
      </c>
      <c r="AM135" s="1">
        <v>1997</v>
      </c>
      <c r="AN135" s="1">
        <f t="shared" si="29"/>
        <v>0.13650939562352915</v>
      </c>
      <c r="AO135" s="1">
        <f t="shared" si="28"/>
        <v>0.15856353296207285</v>
      </c>
      <c r="AP135" s="1">
        <f t="shared" si="28"/>
        <v>0.12760676988866543</v>
      </c>
      <c r="AQ135" s="1">
        <f t="shared" si="28"/>
        <v>0.11789267545640812</v>
      </c>
      <c r="AR135" s="1">
        <f t="shared" si="28"/>
        <v>0.16176621520734302</v>
      </c>
      <c r="AS135" s="1">
        <f t="shared" si="28"/>
        <v>0.21669222599493643</v>
      </c>
      <c r="AT135" s="1">
        <f t="shared" si="28"/>
        <v>0.13596512504728023</v>
      </c>
      <c r="AU135" s="1">
        <f t="shared" si="28"/>
        <v>0.13215890456211982</v>
      </c>
      <c r="AV135" s="1">
        <f t="shared" si="28"/>
        <v>0.24355123138786644</v>
      </c>
      <c r="AW135" s="1">
        <f t="shared" si="28"/>
        <v>0.18503054139828284</v>
      </c>
      <c r="AX135" s="1">
        <f t="shared" si="28"/>
        <v>6.984862786640697E-2</v>
      </c>
      <c r="AY135" s="1">
        <f t="shared" si="28"/>
        <v>9.0915476029314921E-2</v>
      </c>
      <c r="AZ135" s="1">
        <f t="shared" si="28"/>
        <v>0.10931319924101854</v>
      </c>
      <c r="BA135" s="1">
        <f t="shared" si="28"/>
        <v>0.18606061369933435</v>
      </c>
    </row>
    <row r="136" spans="3:54" x14ac:dyDescent="0.2">
      <c r="C136" s="1">
        <v>1998</v>
      </c>
      <c r="D136" s="1">
        <f t="shared" si="26"/>
        <v>0.1102979</v>
      </c>
      <c r="E136" s="1">
        <f t="shared" si="26"/>
        <v>0.125195</v>
      </c>
      <c r="F136" s="1">
        <f t="shared" si="26"/>
        <v>0.1970295</v>
      </c>
      <c r="G136" s="1">
        <f t="shared" si="27"/>
        <v>0.16114580000000001</v>
      </c>
      <c r="H136" s="1">
        <f t="shared" si="27"/>
        <v>0.13203989999999999</v>
      </c>
      <c r="I136" s="1">
        <f t="shared" si="27"/>
        <v>0.14095630000000001</v>
      </c>
      <c r="J136" s="1">
        <f t="shared" si="27"/>
        <v>0.10491249999999999</v>
      </c>
      <c r="K136" s="1">
        <f t="shared" si="27"/>
        <v>9.9025299999999997E-2</v>
      </c>
      <c r="L136" s="1">
        <f t="shared" si="27"/>
        <v>0.1087765</v>
      </c>
      <c r="M136" s="1">
        <f t="shared" si="27"/>
        <v>0.13565119999999997</v>
      </c>
      <c r="N136" s="1">
        <f t="shared" si="27"/>
        <v>0.11599890000000002</v>
      </c>
      <c r="O136" s="1">
        <f t="shared" si="27"/>
        <v>8.096310000000001E-2</v>
      </c>
      <c r="P136" s="1">
        <f t="shared" si="27"/>
        <v>0.1027428</v>
      </c>
      <c r="Q136" s="1">
        <f t="shared" si="27"/>
        <v>0.18500739999999999</v>
      </c>
      <c r="U136" s="1">
        <v>1998</v>
      </c>
      <c r="V136" s="1">
        <v>0.11297040000000001</v>
      </c>
      <c r="W136" s="1">
        <v>0.12876080000000001</v>
      </c>
      <c r="X136" s="1">
        <v>0.2036944</v>
      </c>
      <c r="Y136" s="1">
        <v>0.16662099999999999</v>
      </c>
      <c r="Z136" s="1">
        <v>0.1359359</v>
      </c>
      <c r="AA136" s="1">
        <v>0.14548170000000002</v>
      </c>
      <c r="AB136" s="1">
        <v>0.1070359</v>
      </c>
      <c r="AC136" s="1">
        <v>0.100575</v>
      </c>
      <c r="AD136" s="1">
        <v>0.11085110000000001</v>
      </c>
      <c r="AE136" s="1">
        <v>0.13967959999999999</v>
      </c>
      <c r="AF136" s="1">
        <v>0.1188179</v>
      </c>
      <c r="AG136" s="1">
        <v>8.1811399999999992E-2</v>
      </c>
      <c r="AH136" s="1">
        <v>0.10469099999999999</v>
      </c>
      <c r="AI136" s="1">
        <v>0.19261489999999998</v>
      </c>
      <c r="AM136" s="1">
        <v>1998</v>
      </c>
      <c r="AN136" s="1">
        <f t="shared" si="29"/>
        <v>0.16797854251858244</v>
      </c>
      <c r="AO136" s="1">
        <f t="shared" si="28"/>
        <v>0.17473995674105736</v>
      </c>
      <c r="AP136" s="1">
        <f t="shared" si="28"/>
        <v>0.33694999025960537</v>
      </c>
      <c r="AQ136" s="1">
        <f t="shared" si="28"/>
        <v>0.26246674627455457</v>
      </c>
      <c r="AR136" s="1">
        <f t="shared" si="28"/>
        <v>0.17455584337232694</v>
      </c>
      <c r="AS136" s="1">
        <f t="shared" si="28"/>
        <v>0.20810423539393158</v>
      </c>
      <c r="AT136" s="1">
        <f t="shared" si="28"/>
        <v>0.1342452670015922</v>
      </c>
      <c r="AU136" s="1">
        <f t="shared" si="28"/>
        <v>0.10805571554961421</v>
      </c>
      <c r="AV136" s="1">
        <f t="shared" si="28"/>
        <v>0.10788145716640908</v>
      </c>
      <c r="AW136" s="1">
        <f t="shared" si="28"/>
        <v>0.14910423538526962</v>
      </c>
      <c r="AX136" s="1">
        <f t="shared" si="28"/>
        <v>0.14326593068209248</v>
      </c>
      <c r="AY136" s="1">
        <f t="shared" si="28"/>
        <v>9.8508668090198856E-3</v>
      </c>
      <c r="AZ136" s="1">
        <f t="shared" si="28"/>
        <v>0.11492214466527503</v>
      </c>
      <c r="BA136" s="1">
        <f t="shared" si="28"/>
        <v>0.28248269878668097</v>
      </c>
    </row>
    <row r="137" spans="3:54" x14ac:dyDescent="0.2">
      <c r="C137" s="1">
        <v>1999</v>
      </c>
      <c r="D137" s="1">
        <f t="shared" si="26"/>
        <v>0.15357660000000001</v>
      </c>
      <c r="E137" s="1">
        <f t="shared" si="26"/>
        <v>0.15413880000000002</v>
      </c>
      <c r="F137" s="1">
        <f t="shared" si="26"/>
        <v>0.17990990000000001</v>
      </c>
      <c r="G137" s="1">
        <f t="shared" si="27"/>
        <v>0.19228030000000002</v>
      </c>
      <c r="H137" s="1">
        <f t="shared" si="27"/>
        <v>0.1718702</v>
      </c>
      <c r="I137" s="1">
        <f t="shared" si="27"/>
        <v>0.1452706</v>
      </c>
      <c r="J137" s="1">
        <f t="shared" si="27"/>
        <v>0.16941290000000001</v>
      </c>
      <c r="K137" s="1">
        <f t="shared" si="27"/>
        <v>0.1105694</v>
      </c>
      <c r="L137" s="1">
        <f t="shared" si="27"/>
        <v>0.156889</v>
      </c>
      <c r="M137" s="1">
        <f t="shared" si="27"/>
        <v>0.22584319999999999</v>
      </c>
      <c r="N137" s="1">
        <f t="shared" si="27"/>
        <v>0.20500059999999998</v>
      </c>
      <c r="O137" s="1">
        <f t="shared" si="27"/>
        <v>0.12691059999999998</v>
      </c>
      <c r="P137" s="1">
        <f t="shared" si="27"/>
        <v>0.13872390000000001</v>
      </c>
      <c r="Q137" s="1">
        <f t="shared" si="27"/>
        <v>0.1602692</v>
      </c>
      <c r="U137" s="1">
        <v>1999</v>
      </c>
      <c r="V137" s="1">
        <v>0.15873090000000001</v>
      </c>
      <c r="W137" s="1">
        <v>0.15899089999999999</v>
      </c>
      <c r="X137" s="1">
        <v>0.185612</v>
      </c>
      <c r="Y137" s="1">
        <v>0.19899809999999998</v>
      </c>
      <c r="Z137" s="1">
        <v>0.1783382</v>
      </c>
      <c r="AA137" s="1">
        <v>0.14998060000000002</v>
      </c>
      <c r="AB137" s="1">
        <v>0.1756432</v>
      </c>
      <c r="AC137" s="1">
        <v>0.1130148</v>
      </c>
      <c r="AD137" s="1">
        <v>0.16246939999999999</v>
      </c>
      <c r="AE137" s="1">
        <v>0.23386890000000002</v>
      </c>
      <c r="AF137" s="1">
        <v>0.213475</v>
      </c>
      <c r="AG137" s="1">
        <v>0.130526</v>
      </c>
      <c r="AH137" s="1">
        <v>0.14310020000000001</v>
      </c>
      <c r="AI137" s="1">
        <v>0.1660981</v>
      </c>
      <c r="AM137" s="1">
        <v>1999</v>
      </c>
      <c r="AN137" s="1">
        <f t="shared" si="29"/>
        <v>0.22817602525931494</v>
      </c>
      <c r="AO137" s="1">
        <f t="shared" si="28"/>
        <v>0.21105823347700275</v>
      </c>
      <c r="AP137" s="1">
        <f t="shared" si="28"/>
        <v>0.15709851714200088</v>
      </c>
      <c r="AQ137" s="1">
        <f t="shared" si="28"/>
        <v>0.24981662116626152</v>
      </c>
      <c r="AR137" s="1">
        <f t="shared" si="28"/>
        <v>0.24358382433590081</v>
      </c>
      <c r="AS137" s="1">
        <f t="shared" si="28"/>
        <v>0.16297970650197782</v>
      </c>
      <c r="AT137" s="1">
        <f t="shared" si="28"/>
        <v>0.28062909422283794</v>
      </c>
      <c r="AU137" s="1">
        <f t="shared" si="28"/>
        <v>0.13221635060212594</v>
      </c>
      <c r="AV137" s="1">
        <f t="shared" si="28"/>
        <v>0.24349057711458214</v>
      </c>
      <c r="AW137" s="1">
        <f t="shared" si="28"/>
        <v>0.37331019429077927</v>
      </c>
      <c r="AX137" s="1">
        <f t="shared" si="28"/>
        <v>0.35438619170444208</v>
      </c>
      <c r="AY137" s="1">
        <f t="shared" si="28"/>
        <v>0.19229850363092066</v>
      </c>
      <c r="AZ137" s="1">
        <f t="shared" si="28"/>
        <v>0.19726248756421233</v>
      </c>
      <c r="BA137" s="1">
        <f t="shared" si="28"/>
        <v>0.12615551427396432</v>
      </c>
    </row>
    <row r="138" spans="3:54" x14ac:dyDescent="0.2">
      <c r="C138" s="1">
        <v>2000</v>
      </c>
      <c r="D138" s="1">
        <f t="shared" ref="D138:R150" si="30">D106+AN106</f>
        <v>0.1162421</v>
      </c>
      <c r="E138" s="1">
        <f t="shared" si="30"/>
        <v>0.16253590000000001</v>
      </c>
      <c r="F138" s="1">
        <f t="shared" si="30"/>
        <v>0.29004869999999999</v>
      </c>
      <c r="G138" s="1">
        <f t="shared" si="30"/>
        <v>0.25468109999999999</v>
      </c>
      <c r="H138" s="1">
        <f t="shared" si="30"/>
        <v>0.21081660000000002</v>
      </c>
      <c r="I138" s="1">
        <f t="shared" si="30"/>
        <v>0.16693859999999999</v>
      </c>
      <c r="J138" s="1">
        <f t="shared" si="30"/>
        <v>0.1770236</v>
      </c>
      <c r="K138" s="1">
        <f t="shared" si="30"/>
        <v>0.14277099999999998</v>
      </c>
      <c r="L138" s="1">
        <f t="shared" si="30"/>
        <v>0.1473758</v>
      </c>
      <c r="M138" s="1">
        <f t="shared" si="30"/>
        <v>0.24533650000000001</v>
      </c>
      <c r="N138" s="1">
        <f t="shared" si="30"/>
        <v>0.15932270000000001</v>
      </c>
      <c r="O138" s="1">
        <f t="shared" si="30"/>
        <v>0.13196669999999999</v>
      </c>
      <c r="P138" s="1">
        <f t="shared" si="30"/>
        <v>0.15014499999999997</v>
      </c>
      <c r="Q138" s="1">
        <f t="shared" si="30"/>
        <v>0.16713670000000003</v>
      </c>
      <c r="U138" s="1">
        <v>2000</v>
      </c>
      <c r="V138" s="1">
        <v>0.1193167</v>
      </c>
      <c r="W138" s="1">
        <v>0.16776939999999999</v>
      </c>
      <c r="X138" s="1">
        <v>0.29976819999999998</v>
      </c>
      <c r="Y138" s="1">
        <v>0.2638355</v>
      </c>
      <c r="Z138" s="1">
        <v>0.21926519999999999</v>
      </c>
      <c r="AA138" s="1">
        <v>0.1726065</v>
      </c>
      <c r="AB138" s="1">
        <v>0.18339670000000002</v>
      </c>
      <c r="AC138" s="1">
        <v>0.14741470000000001</v>
      </c>
      <c r="AD138" s="1">
        <v>0.15219730000000001</v>
      </c>
      <c r="AE138" s="1">
        <v>0.25276929999999997</v>
      </c>
      <c r="AF138" s="1">
        <v>0.1647412</v>
      </c>
      <c r="AG138" s="1">
        <v>0.13593279999999999</v>
      </c>
      <c r="AH138" s="1">
        <v>0.1551862</v>
      </c>
      <c r="AI138" s="1">
        <v>0.17324369999999997</v>
      </c>
      <c r="AM138" s="1">
        <v>2000</v>
      </c>
      <c r="AN138" s="1">
        <f t="shared" si="29"/>
        <v>5.8579615048520842E-2</v>
      </c>
      <c r="AO138" s="1">
        <f t="shared" si="28"/>
        <v>0.17618131167811388</v>
      </c>
      <c r="AP138" s="1">
        <f t="shared" si="28"/>
        <v>0.46826115131915674</v>
      </c>
      <c r="AQ138" s="1">
        <f t="shared" si="28"/>
        <v>0.35858511672574689</v>
      </c>
      <c r="AR138" s="1">
        <f t="shared" si="28"/>
        <v>0.28184054984747797</v>
      </c>
      <c r="AS138" s="1">
        <f t="shared" si="28"/>
        <v>0.21034582946789651</v>
      </c>
      <c r="AT138" s="1">
        <f t="shared" si="28"/>
        <v>0.19963493655836126</v>
      </c>
      <c r="AU138" s="1">
        <f t="shared" si="28"/>
        <v>0.19848624241040339</v>
      </c>
      <c r="AV138" s="1">
        <f t="shared" si="28"/>
        <v>0.15030730790267416</v>
      </c>
      <c r="AW138" s="1">
        <f t="shared" si="28"/>
        <v>0.29228101137651624</v>
      </c>
      <c r="AX138" s="1">
        <f t="shared" si="28"/>
        <v>0.10087536986355677</v>
      </c>
      <c r="AY138" s="1">
        <f t="shared" si="28"/>
        <v>0.15111072389538951</v>
      </c>
      <c r="AZ138" s="1">
        <f t="shared" si="28"/>
        <v>0.17966388206440076</v>
      </c>
      <c r="BA138" s="1">
        <f t="shared" si="28"/>
        <v>0.19143794254497334</v>
      </c>
    </row>
    <row r="139" spans="3:54" x14ac:dyDescent="0.2">
      <c r="C139" s="1">
        <v>2001</v>
      </c>
      <c r="D139" s="1">
        <f t="shared" si="30"/>
        <v>0.1070082</v>
      </c>
      <c r="E139" s="1">
        <f t="shared" si="30"/>
        <v>5.2280500000000001E-2</v>
      </c>
      <c r="F139" s="1">
        <f t="shared" si="30"/>
        <v>-6.3916000000000042E-3</v>
      </c>
      <c r="G139" s="1">
        <f t="shared" si="30"/>
        <v>3.0616899999999992E-2</v>
      </c>
      <c r="H139" s="1">
        <f t="shared" si="30"/>
        <v>1.9240000000000007E-2</v>
      </c>
      <c r="I139" s="1">
        <f t="shared" si="30"/>
        <v>9.2193499999999998E-2</v>
      </c>
      <c r="J139" s="1">
        <f t="shared" si="30"/>
        <v>0.11167110000000001</v>
      </c>
      <c r="K139" s="1">
        <f t="shared" si="30"/>
        <v>6.5533499999999995E-2</v>
      </c>
      <c r="L139" s="1">
        <f t="shared" si="30"/>
        <v>4.4006299999999998E-2</v>
      </c>
      <c r="M139" s="1">
        <f t="shared" si="30"/>
        <v>9.6493399999999993E-2</v>
      </c>
      <c r="N139" s="1">
        <f t="shared" si="30"/>
        <v>0.1197458</v>
      </c>
      <c r="O139" s="1">
        <f t="shared" si="30"/>
        <v>0.1218236</v>
      </c>
      <c r="P139" s="1">
        <f t="shared" si="30"/>
        <v>8.1980399999999995E-2</v>
      </c>
      <c r="Q139" s="1">
        <f t="shared" si="30"/>
        <v>6.1275600000000006E-2</v>
      </c>
      <c r="U139" s="1">
        <v>2001</v>
      </c>
      <c r="V139" s="1">
        <v>0.10960330000000001</v>
      </c>
      <c r="W139" s="1">
        <v>5.2122599999999998E-2</v>
      </c>
      <c r="X139" s="1">
        <v>-8.5961000000000006E-3</v>
      </c>
      <c r="Y139" s="1">
        <v>2.9498700000000003E-2</v>
      </c>
      <c r="Z139" s="1">
        <v>1.6488900000000001E-2</v>
      </c>
      <c r="AA139" s="1">
        <v>9.3937800000000002E-2</v>
      </c>
      <c r="AB139" s="1">
        <v>0.11447329999999999</v>
      </c>
      <c r="AC139" s="1">
        <v>6.5710199999999996E-2</v>
      </c>
      <c r="AD139" s="1">
        <v>4.1765699999999996E-2</v>
      </c>
      <c r="AE139" s="1">
        <v>9.8469399999999999E-2</v>
      </c>
      <c r="AF139" s="1">
        <v>0.1230136</v>
      </c>
      <c r="AG139" s="1">
        <v>0.12520720000000002</v>
      </c>
      <c r="AH139" s="1">
        <v>8.3175299999999994E-2</v>
      </c>
      <c r="AI139" s="1">
        <v>6.14361E-2</v>
      </c>
      <c r="AM139" s="1">
        <v>2001</v>
      </c>
      <c r="AN139" s="1">
        <f t="shared" si="29"/>
        <v>9.7248351151236812E-2</v>
      </c>
      <c r="AO139" s="1">
        <f t="shared" si="29"/>
        <v>-0.12561497654860382</v>
      </c>
      <c r="AP139" s="1">
        <f t="shared" si="29"/>
        <v>-0.47419220169630877</v>
      </c>
      <c r="AQ139" s="1">
        <f t="shared" si="29"/>
        <v>-0.32696272998763154</v>
      </c>
      <c r="AR139" s="1">
        <f t="shared" si="29"/>
        <v>-0.28444296184107198</v>
      </c>
      <c r="AS139" s="1">
        <f t="shared" si="29"/>
        <v>-3.1853989465571227E-2</v>
      </c>
      <c r="AT139" s="1">
        <f t="shared" si="29"/>
        <v>4.7391524290304812E-3</v>
      </c>
      <c r="AU139" s="1">
        <f t="shared" si="29"/>
        <v>-4.150254052031159E-2</v>
      </c>
      <c r="AV139" s="1">
        <f t="shared" si="29"/>
        <v>-0.1400275299447683</v>
      </c>
      <c r="AW139" s="1">
        <f t="shared" si="29"/>
        <v>-0.12960775618504355</v>
      </c>
      <c r="AX139" s="1">
        <f t="shared" si="29"/>
        <v>5.9875448807212663E-2</v>
      </c>
      <c r="AY139" s="1">
        <f t="shared" si="29"/>
        <v>0.11158883685303558</v>
      </c>
      <c r="AZ139" s="1">
        <f t="shared" si="29"/>
        <v>-1.7361684521799051E-2</v>
      </c>
      <c r="BA139" s="1">
        <f t="shared" si="29"/>
        <v>-9.0777588761115191E-2</v>
      </c>
    </row>
    <row r="140" spans="3:54" x14ac:dyDescent="0.2">
      <c r="C140" s="1">
        <v>2002</v>
      </c>
      <c r="D140" s="1">
        <f t="shared" si="30"/>
        <v>6.5200400000000006E-2</v>
      </c>
      <c r="E140" s="1">
        <f t="shared" si="30"/>
        <v>7.4394800000000011E-2</v>
      </c>
      <c r="F140" s="1">
        <f t="shared" si="30"/>
        <v>-3.3647200000000009E-2</v>
      </c>
      <c r="G140" s="1">
        <f t="shared" si="30"/>
        <v>-1.6859100000000002E-2</v>
      </c>
      <c r="H140" s="1">
        <f t="shared" si="30"/>
        <v>5.8865999999999918E-3</v>
      </c>
      <c r="I140" s="1">
        <f t="shared" si="30"/>
        <v>7.6009400000000005E-2</v>
      </c>
      <c r="J140" s="1">
        <f t="shared" si="30"/>
        <v>6.7652699999999996E-2</v>
      </c>
      <c r="K140" s="1">
        <f t="shared" si="30"/>
        <v>4.3765700000000005E-2</v>
      </c>
      <c r="L140" s="1">
        <f t="shared" si="30"/>
        <v>6.2368699999999992E-2</v>
      </c>
      <c r="M140" s="1">
        <f t="shared" si="30"/>
        <v>8.2263900000000001E-2</v>
      </c>
      <c r="N140" s="1">
        <f t="shared" si="30"/>
        <v>9.1339000000000004E-2</v>
      </c>
      <c r="O140" s="1">
        <f t="shared" si="30"/>
        <v>0.1269217</v>
      </c>
      <c r="P140" s="1">
        <f t="shared" si="30"/>
        <v>0.1111346</v>
      </c>
      <c r="Q140" s="1">
        <f t="shared" si="30"/>
        <v>7.1918399999999993E-2</v>
      </c>
      <c r="U140" s="1">
        <v>2002</v>
      </c>
      <c r="V140" s="1">
        <v>6.5601099999999996E-2</v>
      </c>
      <c r="W140" s="1">
        <v>7.5414000000000009E-2</v>
      </c>
      <c r="X140" s="1">
        <v>-3.7754500000000003E-2</v>
      </c>
      <c r="Y140" s="1">
        <v>-2.1025200000000001E-2</v>
      </c>
      <c r="Z140" s="1">
        <v>1.9620000000000002E-3</v>
      </c>
      <c r="AA140" s="1">
        <v>7.6896300000000001E-2</v>
      </c>
      <c r="AB140" s="1">
        <v>6.7993999999999999E-2</v>
      </c>
      <c r="AC140" s="1">
        <v>4.2397299999999999E-2</v>
      </c>
      <c r="AD140" s="1">
        <v>6.1384299999999996E-2</v>
      </c>
      <c r="AE140" s="1">
        <v>8.3773099999999989E-2</v>
      </c>
      <c r="AF140" s="1">
        <v>9.3219999999999997E-2</v>
      </c>
      <c r="AG140" s="1">
        <v>0.13050789999999998</v>
      </c>
      <c r="AH140" s="1">
        <v>0.11395110000000001</v>
      </c>
      <c r="AI140" s="1">
        <v>7.2327199999999994E-2</v>
      </c>
      <c r="AM140" s="1">
        <v>2002</v>
      </c>
      <c r="AN140" s="1">
        <f t="shared" ref="AN140:BB150" si="31">AN108+V108</f>
        <v>2.1540652187106851E-4</v>
      </c>
      <c r="AO140" s="1">
        <f t="shared" si="31"/>
        <v>0.11185073031904605</v>
      </c>
      <c r="AP140" s="1">
        <f t="shared" si="31"/>
        <v>-8.6023015370909034E-2</v>
      </c>
      <c r="AQ140" s="1">
        <f t="shared" si="31"/>
        <v>-0.1005941294735275</v>
      </c>
      <c r="AR140" s="1">
        <f t="shared" si="31"/>
        <v>-1.9999672928488865E-2</v>
      </c>
      <c r="AS140" s="1">
        <f t="shared" si="31"/>
        <v>5.2212186472893538E-2</v>
      </c>
      <c r="AT140" s="1">
        <f t="shared" si="31"/>
        <v>4.1789003932429791E-4</v>
      </c>
      <c r="AU140" s="1">
        <f t="shared" si="31"/>
        <v>3.6215105651633828E-3</v>
      </c>
      <c r="AV140" s="1">
        <f t="shared" si="31"/>
        <v>9.065098913236716E-2</v>
      </c>
      <c r="AW140" s="1">
        <f t="shared" si="31"/>
        <v>6.098229217045209E-2</v>
      </c>
      <c r="AX140" s="1">
        <f t="shared" si="31"/>
        <v>5.8911933114807705E-2</v>
      </c>
      <c r="AY140" s="1">
        <f t="shared" si="31"/>
        <v>0.14552224912829825</v>
      </c>
      <c r="AZ140" s="1">
        <f t="shared" si="31"/>
        <v>0.16562655459219547</v>
      </c>
      <c r="BA140" s="1">
        <f t="shared" si="31"/>
        <v>7.7968313521911373E-2</v>
      </c>
    </row>
    <row r="141" spans="3:54" x14ac:dyDescent="0.2">
      <c r="C141" s="1">
        <v>2003</v>
      </c>
      <c r="D141" s="1">
        <f t="shared" si="30"/>
        <v>6.4987400000000001E-2</v>
      </c>
      <c r="E141" s="1">
        <f t="shared" si="30"/>
        <v>3.7972100000000002E-2</v>
      </c>
      <c r="F141" s="1">
        <f t="shared" si="30"/>
        <v>-2.3446099999999997E-2</v>
      </c>
      <c r="G141" s="1">
        <f t="shared" si="30"/>
        <v>-3.207860000000002E-2</v>
      </c>
      <c r="H141" s="1">
        <f t="shared" si="30"/>
        <v>-2.4208199999999999E-2</v>
      </c>
      <c r="I141" s="1">
        <f t="shared" si="30"/>
        <v>4.8332400000000005E-2</v>
      </c>
      <c r="J141" s="1">
        <f t="shared" si="30"/>
        <v>5.2683399999999991E-2</v>
      </c>
      <c r="K141" s="1">
        <f t="shared" si="30"/>
        <v>2.63701E-2</v>
      </c>
      <c r="L141" s="1">
        <f t="shared" si="30"/>
        <v>4.1873899999999999E-2</v>
      </c>
      <c r="M141" s="1">
        <f t="shared" si="30"/>
        <v>9.43629E-2</v>
      </c>
      <c r="N141" s="1">
        <f t="shared" si="30"/>
        <v>8.0698400000000003E-2</v>
      </c>
      <c r="O141" s="1">
        <f t="shared" si="30"/>
        <v>0.11989720000000001</v>
      </c>
      <c r="P141" s="1">
        <f t="shared" si="30"/>
        <v>7.1181800000000003E-2</v>
      </c>
      <c r="Q141" s="1">
        <f t="shared" si="30"/>
        <v>4.9086600000000008E-2</v>
      </c>
      <c r="U141" s="1">
        <v>2003</v>
      </c>
      <c r="V141" s="1">
        <v>6.53445E-2</v>
      </c>
      <c r="W141" s="1">
        <v>3.72368E-2</v>
      </c>
      <c r="X141" s="1">
        <v>-2.7219299999999998E-2</v>
      </c>
      <c r="Y141" s="1">
        <v>-3.7182100000000003E-2</v>
      </c>
      <c r="Z141" s="1">
        <v>-2.9991900000000002E-2</v>
      </c>
      <c r="AA141" s="1">
        <v>4.7631199999999999E-2</v>
      </c>
      <c r="AB141" s="1">
        <v>5.2058999999999994E-2</v>
      </c>
      <c r="AC141" s="1">
        <v>2.3819900000000001E-2</v>
      </c>
      <c r="AD141" s="1">
        <v>3.9679099999999995E-2</v>
      </c>
      <c r="AE141" s="1">
        <v>9.6165299999999995E-2</v>
      </c>
      <c r="AF141" s="1">
        <v>8.2150200000000007E-2</v>
      </c>
      <c r="AG141" s="1">
        <v>0.1231081</v>
      </c>
      <c r="AH141" s="1">
        <v>7.2085499999999997E-2</v>
      </c>
      <c r="AI141" s="1">
        <v>4.6860400000000003E-2</v>
      </c>
      <c r="AM141" s="1">
        <v>2003</v>
      </c>
      <c r="AN141" s="1">
        <f t="shared" si="31"/>
        <v>6.3563126697648853E-2</v>
      </c>
      <c r="AO141" s="1">
        <f t="shared" si="31"/>
        <v>-1.8286304115992857E-2</v>
      </c>
      <c r="AP141" s="1">
        <f t="shared" si="31"/>
        <v>-9.5388123756465354E-3</v>
      </c>
      <c r="AQ141" s="1">
        <f t="shared" si="31"/>
        <v>-5.7063881926364128E-2</v>
      </c>
      <c r="AR141" s="1">
        <f t="shared" si="31"/>
        <v>-7.0927933218237732E-2</v>
      </c>
      <c r="AS141" s="1">
        <f t="shared" si="31"/>
        <v>3.2213333086622206E-3</v>
      </c>
      <c r="AT141" s="1">
        <f t="shared" si="31"/>
        <v>2.6352110146729932E-2</v>
      </c>
      <c r="AU141" s="1">
        <f t="shared" si="31"/>
        <v>-2.8366597471254779E-3</v>
      </c>
      <c r="AV141" s="1">
        <f t="shared" si="31"/>
        <v>1.3323317160606807E-2</v>
      </c>
      <c r="AW141" s="1">
        <f t="shared" si="31"/>
        <v>0.11881926451910563</v>
      </c>
      <c r="AX141" s="1">
        <f t="shared" si="31"/>
        <v>7.0576965116680157E-2</v>
      </c>
      <c r="AY141" s="1">
        <f t="shared" si="31"/>
        <v>0.11260318007001226</v>
      </c>
      <c r="AZ141" s="1">
        <f t="shared" si="31"/>
        <v>1.2339542779060395E-2</v>
      </c>
      <c r="BA141" s="1">
        <f t="shared" si="31"/>
        <v>-9.500199035486559E-3</v>
      </c>
    </row>
    <row r="142" spans="3:54" x14ac:dyDescent="0.2">
      <c r="C142" s="1">
        <v>2004</v>
      </c>
      <c r="D142" s="1">
        <f t="shared" si="30"/>
        <v>8.2337899999999992E-2</v>
      </c>
      <c r="E142" s="1">
        <f t="shared" si="30"/>
        <v>8.0109600000000003E-2</v>
      </c>
      <c r="F142" s="1">
        <f t="shared" si="30"/>
        <v>4.4498600000000006E-2</v>
      </c>
      <c r="G142" s="1">
        <f t="shared" si="30"/>
        <v>4.0213199999999998E-2</v>
      </c>
      <c r="H142" s="1">
        <f t="shared" si="30"/>
        <v>3.7840600000000002E-2</v>
      </c>
      <c r="I142" s="1">
        <f t="shared" si="30"/>
        <v>4.5899600000000006E-2</v>
      </c>
      <c r="J142" s="1">
        <f t="shared" si="30"/>
        <v>6.4120999999999997E-2</v>
      </c>
      <c r="K142" s="1">
        <f t="shared" si="30"/>
        <v>7.0402900000000004E-2</v>
      </c>
      <c r="L142" s="1">
        <f t="shared" si="30"/>
        <v>5.6490699999999991E-2</v>
      </c>
      <c r="M142" s="1">
        <f t="shared" si="30"/>
        <v>0.1188251</v>
      </c>
      <c r="N142" s="1">
        <f t="shared" si="30"/>
        <v>9.1332400000000008E-2</v>
      </c>
      <c r="O142" s="1">
        <f t="shared" si="30"/>
        <v>0.1659043</v>
      </c>
      <c r="P142" s="1">
        <f t="shared" si="30"/>
        <v>0.12370790000000001</v>
      </c>
      <c r="Q142" s="1">
        <f t="shared" si="30"/>
        <v>4.1916799999999997E-2</v>
      </c>
      <c r="U142" s="1">
        <v>2004</v>
      </c>
      <c r="V142" s="1">
        <v>8.3549399999999996E-2</v>
      </c>
      <c r="W142" s="1">
        <v>8.1365900000000005E-2</v>
      </c>
      <c r="X142" s="1">
        <v>4.4195100000000001E-2</v>
      </c>
      <c r="Y142" s="1">
        <v>3.89795E-2</v>
      </c>
      <c r="Z142" s="1">
        <v>3.5920299999999995E-2</v>
      </c>
      <c r="AA142" s="1">
        <v>4.5309700000000001E-2</v>
      </c>
      <c r="AB142" s="1">
        <v>6.4522200000000002E-2</v>
      </c>
      <c r="AC142" s="1">
        <v>7.0240899999999995E-2</v>
      </c>
      <c r="AD142" s="1">
        <v>5.4720999999999999E-2</v>
      </c>
      <c r="AE142" s="1">
        <v>0.1212232</v>
      </c>
      <c r="AF142" s="1">
        <v>9.3226099999999992E-2</v>
      </c>
      <c r="AG142" s="1">
        <v>0.17032830000000002</v>
      </c>
      <c r="AH142" s="1">
        <v>0.12718550000000001</v>
      </c>
      <c r="AI142" s="1">
        <v>4.0881100000000004E-2</v>
      </c>
      <c r="AM142" s="1">
        <v>2004</v>
      </c>
      <c r="AN142" s="1">
        <f t="shared" si="31"/>
        <v>0.10622981463139511</v>
      </c>
      <c r="AO142" s="1">
        <f t="shared" si="31"/>
        <v>0.14278419959498762</v>
      </c>
      <c r="AP142" s="1">
        <f t="shared" si="31"/>
        <v>0.1547018837338266</v>
      </c>
      <c r="AQ142" s="1">
        <f t="shared" si="31"/>
        <v>0.15064423597637205</v>
      </c>
      <c r="AR142" s="1">
        <f t="shared" si="31"/>
        <v>0.13452604461768833</v>
      </c>
      <c r="AS142" s="1">
        <f t="shared" si="31"/>
        <v>4.7945300383385771E-2</v>
      </c>
      <c r="AT142" s="1">
        <f t="shared" si="31"/>
        <v>9.3157454290156802E-2</v>
      </c>
      <c r="AU142" s="1">
        <f t="shared" si="31"/>
        <v>0.13109816824997936</v>
      </c>
      <c r="AV142" s="1">
        <f t="shared" si="31"/>
        <v>6.9468977617819283E-2</v>
      </c>
      <c r="AW142" s="1">
        <f t="shared" si="31"/>
        <v>0.16009771961800504</v>
      </c>
      <c r="AX142" s="1">
        <f t="shared" si="31"/>
        <v>0.11477632362234697</v>
      </c>
      <c r="AY142" s="1">
        <f t="shared" si="31"/>
        <v>0.25887636561431693</v>
      </c>
      <c r="AZ142" s="1">
        <f t="shared" si="31"/>
        <v>0.19648233323468456</v>
      </c>
      <c r="BA142" s="1">
        <f t="shared" si="31"/>
        <v>6.0504357075974395E-2</v>
      </c>
    </row>
    <row r="143" spans="3:54" x14ac:dyDescent="0.2">
      <c r="C143" s="1">
        <v>2005</v>
      </c>
      <c r="D143" s="1">
        <f t="shared" si="30"/>
        <v>0.1834064</v>
      </c>
      <c r="E143" s="1">
        <f t="shared" si="30"/>
        <v>0.15073710000000001</v>
      </c>
      <c r="F143" s="1">
        <f t="shared" si="30"/>
        <v>0.14624419999999999</v>
      </c>
      <c r="G143" s="1">
        <f t="shared" si="30"/>
        <v>0.1015354</v>
      </c>
      <c r="H143" s="1">
        <f t="shared" si="30"/>
        <v>7.4364899999999998E-2</v>
      </c>
      <c r="I143" s="1">
        <f t="shared" si="30"/>
        <v>0.1224401</v>
      </c>
      <c r="J143" s="1">
        <f t="shared" si="30"/>
        <v>7.7848500000000001E-2</v>
      </c>
      <c r="K143" s="1">
        <f t="shared" si="30"/>
        <v>0.13278429999999999</v>
      </c>
      <c r="L143" s="1">
        <f t="shared" si="30"/>
        <v>0.13949929999999999</v>
      </c>
      <c r="M143" s="1">
        <f t="shared" si="30"/>
        <v>0.1349776</v>
      </c>
      <c r="N143" s="1">
        <f t="shared" si="30"/>
        <v>0.13036979999999998</v>
      </c>
      <c r="O143" s="1">
        <f t="shared" si="30"/>
        <v>0.1911947</v>
      </c>
      <c r="P143" s="1">
        <f t="shared" si="30"/>
        <v>0.1625557</v>
      </c>
      <c r="Q143" s="1">
        <f t="shared" si="30"/>
        <v>0.1249657</v>
      </c>
      <c r="R143" s="1">
        <f t="shared" si="30"/>
        <v>3.1919099999999999E-2</v>
      </c>
      <c r="U143" s="1">
        <v>2005</v>
      </c>
      <c r="V143" s="1">
        <v>0.1902471</v>
      </c>
      <c r="W143" s="1">
        <v>0.1554574</v>
      </c>
      <c r="X143" s="1">
        <v>0.15062680000000001</v>
      </c>
      <c r="Y143" s="1">
        <v>0.10386919999999999</v>
      </c>
      <c r="Z143" s="1">
        <v>7.51719E-2</v>
      </c>
      <c r="AA143" s="1">
        <v>0.12580939999999999</v>
      </c>
      <c r="AB143" s="1">
        <v>7.89802E-2</v>
      </c>
      <c r="AC143" s="1">
        <v>0.13680139999999999</v>
      </c>
      <c r="AD143" s="1">
        <v>0.14371049999999999</v>
      </c>
      <c r="AE143" s="1">
        <v>0.1375663</v>
      </c>
      <c r="AF143" s="1">
        <v>0.13366929999999999</v>
      </c>
      <c r="AG143" s="1">
        <v>0.1963231</v>
      </c>
      <c r="AH143" s="1">
        <v>0.1681378</v>
      </c>
      <c r="AI143" s="1">
        <v>0.128501</v>
      </c>
      <c r="AJ143" s="1">
        <v>3.1983499999999998E-2</v>
      </c>
      <c r="AM143" s="1">
        <v>2005</v>
      </c>
      <c r="AN143" s="1">
        <f t="shared" si="31"/>
        <v>0.33925921620822708</v>
      </c>
      <c r="AO143" s="1">
        <f t="shared" si="31"/>
        <v>0.26467317255030837</v>
      </c>
      <c r="AP143" s="1">
        <f t="shared" si="31"/>
        <v>0.30714435027068593</v>
      </c>
      <c r="AQ143" s="1">
        <f t="shared" si="31"/>
        <v>0.20793545607944416</v>
      </c>
      <c r="AR143" s="1">
        <f t="shared" si="31"/>
        <v>0.14553958896058539</v>
      </c>
      <c r="AS143" s="1">
        <f t="shared" si="31"/>
        <v>0.24736979677758913</v>
      </c>
      <c r="AT143" s="1">
        <f t="shared" si="31"/>
        <v>0.1005504678631268</v>
      </c>
      <c r="AU143" s="1">
        <f t="shared" si="31"/>
        <v>0.24230025720666712</v>
      </c>
      <c r="AV143" s="1">
        <f t="shared" si="31"/>
        <v>0.26182808182079537</v>
      </c>
      <c r="AW143" s="1">
        <f t="shared" si="31"/>
        <v>0.16546243332814503</v>
      </c>
      <c r="AX143" s="1">
        <f t="shared" si="31"/>
        <v>0.19484747731449331</v>
      </c>
      <c r="AY143" s="1">
        <f t="shared" si="31"/>
        <v>0.23321287558449566</v>
      </c>
      <c r="AZ143" s="1">
        <f t="shared" si="31"/>
        <v>0.22151864242987601</v>
      </c>
      <c r="BA143" s="1">
        <f t="shared" si="31"/>
        <v>0.26017148404278861</v>
      </c>
    </row>
    <row r="144" spans="3:54" x14ac:dyDescent="0.2">
      <c r="C144" s="1">
        <v>2006</v>
      </c>
      <c r="D144" s="1">
        <f t="shared" si="30"/>
        <v>0.18023509999999998</v>
      </c>
      <c r="E144" s="1">
        <f t="shared" si="30"/>
        <v>0.17953659999999999</v>
      </c>
      <c r="F144" s="1">
        <f t="shared" si="30"/>
        <v>0.16900100000000001</v>
      </c>
      <c r="G144" s="1">
        <f t="shared" si="30"/>
        <v>0.12762970000000001</v>
      </c>
      <c r="H144" s="1">
        <f t="shared" si="30"/>
        <v>0.16235150000000001</v>
      </c>
      <c r="I144" s="1">
        <f t="shared" si="30"/>
        <v>0.16109570000000001</v>
      </c>
      <c r="J144" s="1">
        <f t="shared" si="30"/>
        <v>0.10455109999999999</v>
      </c>
      <c r="K144" s="1">
        <f t="shared" si="30"/>
        <v>0.13635449999999999</v>
      </c>
      <c r="L144" s="1">
        <f t="shared" si="30"/>
        <v>0.23412340000000001</v>
      </c>
      <c r="M144" s="1">
        <f t="shared" si="30"/>
        <v>0.1274651</v>
      </c>
      <c r="N144" s="1">
        <f t="shared" si="30"/>
        <v>0.13352800000000001</v>
      </c>
      <c r="O144" s="1">
        <f t="shared" si="30"/>
        <v>0.2049</v>
      </c>
      <c r="P144" s="1">
        <f t="shared" si="30"/>
        <v>0.18739039999999998</v>
      </c>
      <c r="Q144" s="1">
        <f t="shared" si="30"/>
        <v>0.19925660000000001</v>
      </c>
      <c r="R144" s="1">
        <f t="shared" si="30"/>
        <v>8.5178900000000002E-2</v>
      </c>
      <c r="U144" s="1">
        <v>2006</v>
      </c>
      <c r="V144" s="1">
        <v>0.18655999999999998</v>
      </c>
      <c r="W144" s="1">
        <v>0.1856138</v>
      </c>
      <c r="X144" s="1">
        <v>0.17426159999999999</v>
      </c>
      <c r="Y144" s="1">
        <v>0.13118109999999999</v>
      </c>
      <c r="Z144" s="1">
        <v>0.16766210000000001</v>
      </c>
      <c r="AA144" s="1">
        <v>0.16634309999999999</v>
      </c>
      <c r="AB144" s="1">
        <v>0.10701930000000001</v>
      </c>
      <c r="AC144" s="1">
        <v>0.1405912</v>
      </c>
      <c r="AD144" s="1">
        <v>0.24440709999999999</v>
      </c>
      <c r="AE144" s="1">
        <v>0.1297374</v>
      </c>
      <c r="AF144" s="1">
        <v>0.1367023</v>
      </c>
      <c r="AG144" s="1">
        <v>0.20994350000000001</v>
      </c>
      <c r="AH144" s="1">
        <v>0.1936899</v>
      </c>
      <c r="AI144" s="1">
        <v>0.2064262</v>
      </c>
      <c r="AJ144" s="1">
        <v>8.5505899999999996E-2</v>
      </c>
      <c r="AM144" s="1">
        <v>2006</v>
      </c>
      <c r="AN144" s="1">
        <f t="shared" si="31"/>
        <v>0.18458477650574054</v>
      </c>
      <c r="AO144" s="1">
        <f t="shared" si="31"/>
        <v>0.22525093620526912</v>
      </c>
      <c r="AP144" s="1">
        <f t="shared" si="31"/>
        <v>0.20829710582651279</v>
      </c>
      <c r="AQ144" s="1">
        <f t="shared" si="31"/>
        <v>0.17602039898399202</v>
      </c>
      <c r="AR144" s="1">
        <f t="shared" si="31"/>
        <v>0.30925983604085172</v>
      </c>
      <c r="AS144" s="1">
        <f t="shared" si="31"/>
        <v>0.22204689602768501</v>
      </c>
      <c r="AT144" s="1">
        <f t="shared" si="31"/>
        <v>0.14313890417873404</v>
      </c>
      <c r="AU144" s="1">
        <f t="shared" si="31"/>
        <v>0.13755618657458507</v>
      </c>
      <c r="AV144" s="1">
        <f t="shared" si="31"/>
        <v>0.40893756871732767</v>
      </c>
      <c r="AW144" s="1">
        <f t="shared" si="31"/>
        <v>0.11878453067862561</v>
      </c>
      <c r="AX144" s="1">
        <f t="shared" si="31"/>
        <v>0.14559229456337067</v>
      </c>
      <c r="AY144" s="1">
        <f t="shared" si="31"/>
        <v>0.23312296397777971</v>
      </c>
      <c r="AZ144" s="1">
        <f t="shared" si="31"/>
        <v>0.24008553810272529</v>
      </c>
      <c r="BA144" s="1">
        <f t="shared" si="31"/>
        <v>0.31992584279985609</v>
      </c>
      <c r="BB144" s="1">
        <f t="shared" si="31"/>
        <v>0.16532953180888973</v>
      </c>
    </row>
    <row r="145" spans="3:54" x14ac:dyDescent="0.2">
      <c r="C145" s="1">
        <v>2007</v>
      </c>
      <c r="D145" s="1">
        <f t="shared" si="30"/>
        <v>0.19290930000000001</v>
      </c>
      <c r="E145" s="1">
        <f t="shared" si="30"/>
        <v>0.13847559999999998</v>
      </c>
      <c r="F145" s="1">
        <f t="shared" si="30"/>
        <v>0.1799201</v>
      </c>
      <c r="G145" s="1">
        <f t="shared" si="30"/>
        <v>0.1530128</v>
      </c>
      <c r="H145" s="1">
        <f t="shared" si="30"/>
        <v>0.10208780000000001</v>
      </c>
      <c r="I145" s="1">
        <f t="shared" si="30"/>
        <v>0.10952300000000001</v>
      </c>
      <c r="J145" s="1">
        <f t="shared" si="30"/>
        <v>0.1393692</v>
      </c>
      <c r="K145" s="1">
        <f t="shared" si="30"/>
        <v>0.13926050000000001</v>
      </c>
      <c r="L145" s="1">
        <f t="shared" si="30"/>
        <v>0.13145980000000002</v>
      </c>
      <c r="M145" s="1">
        <f t="shared" si="30"/>
        <v>0.15710639999999998</v>
      </c>
      <c r="N145" s="1">
        <f t="shared" si="30"/>
        <v>9.6309500000000006E-2</v>
      </c>
      <c r="O145" s="1">
        <f t="shared" si="30"/>
        <v>9.9669399999999991E-2</v>
      </c>
      <c r="P145" s="1">
        <f t="shared" si="30"/>
        <v>0.1184592</v>
      </c>
      <c r="Q145" s="1">
        <f t="shared" si="30"/>
        <v>0.12541620000000001</v>
      </c>
      <c r="R145" s="1">
        <f t="shared" si="30"/>
        <v>0.28204099999999999</v>
      </c>
      <c r="U145" s="1">
        <v>2007</v>
      </c>
      <c r="V145" s="1">
        <v>0.19952850000000003</v>
      </c>
      <c r="W145" s="1">
        <v>0.14247099999999999</v>
      </c>
      <c r="X145" s="1">
        <v>0.18526309999999999</v>
      </c>
      <c r="Y145" s="1">
        <v>0.15770190000000001</v>
      </c>
      <c r="Z145" s="1">
        <v>0.1044616</v>
      </c>
      <c r="AA145" s="1">
        <v>0.11223710000000001</v>
      </c>
      <c r="AB145" s="1">
        <v>0.14359469999999999</v>
      </c>
      <c r="AC145" s="1">
        <v>0.14362550000000002</v>
      </c>
      <c r="AD145" s="1">
        <v>0.1353895</v>
      </c>
      <c r="AE145" s="1">
        <v>0.1600239</v>
      </c>
      <c r="AF145" s="1">
        <v>9.8178699999999994E-2</v>
      </c>
      <c r="AG145" s="1">
        <v>0.1016681</v>
      </c>
      <c r="AH145" s="1">
        <v>0.12131270000000001</v>
      </c>
      <c r="AI145" s="1">
        <v>0.12884130000000002</v>
      </c>
      <c r="AJ145" s="1">
        <v>0.28306370000000003</v>
      </c>
      <c r="AM145" s="1">
        <v>2007</v>
      </c>
      <c r="AN145" s="1">
        <f t="shared" si="31"/>
        <v>0.21973334865707284</v>
      </c>
      <c r="AO145" s="1">
        <f t="shared" si="31"/>
        <v>7.9902262609089975E-2</v>
      </c>
      <c r="AP145" s="1">
        <f t="shared" si="31"/>
        <v>0.20447836603793526</v>
      </c>
      <c r="AQ145" s="1">
        <f t="shared" si="31"/>
        <v>0.19359856268309825</v>
      </c>
      <c r="AR145" s="1">
        <f t="shared" si="31"/>
        <v>8.4363909268190054E-3</v>
      </c>
      <c r="AS145" s="1">
        <f t="shared" si="31"/>
        <v>3.4727911302072111E-2</v>
      </c>
      <c r="AT145" s="1">
        <f t="shared" si="31"/>
        <v>0.19815385390461193</v>
      </c>
      <c r="AU145" s="1">
        <f t="shared" si="31"/>
        <v>0.15335312003340756</v>
      </c>
      <c r="AV145" s="1">
        <f t="shared" si="31"/>
        <v>-2.0238220487345041E-2</v>
      </c>
      <c r="AW145" s="1">
        <f t="shared" si="31"/>
        <v>0.20354985644291629</v>
      </c>
      <c r="AX145" s="1">
        <f t="shared" si="31"/>
        <v>4.4091624156739305E-2</v>
      </c>
      <c r="AY145" s="1">
        <f t="shared" si="31"/>
        <v>-6.5943108526239441E-2</v>
      </c>
      <c r="AZ145" s="1">
        <f t="shared" si="31"/>
        <v>2.7632231795884178E-2</v>
      </c>
      <c r="BA145" s="1">
        <f t="shared" si="31"/>
        <v>1.7720538895436531E-2</v>
      </c>
      <c r="BB145" s="1">
        <f t="shared" si="31"/>
        <v>0.59077802672581914</v>
      </c>
    </row>
    <row r="146" spans="3:54" x14ac:dyDescent="0.2">
      <c r="C146" s="1">
        <v>2008</v>
      </c>
      <c r="D146" s="1">
        <f t="shared" si="30"/>
        <v>-3.4059599999999995E-2</v>
      </c>
      <c r="E146" s="1">
        <f t="shared" si="30"/>
        <v>-3.6987300000000008E-2</v>
      </c>
      <c r="F146" s="1">
        <f t="shared" si="30"/>
        <v>-4.8084299999999996E-2</v>
      </c>
      <c r="G146" s="1">
        <f t="shared" si="30"/>
        <v>-2.8973199999999998E-2</v>
      </c>
      <c r="H146" s="1">
        <f t="shared" si="30"/>
        <v>-1.5718500000000003E-2</v>
      </c>
      <c r="I146" s="1">
        <f t="shared" si="30"/>
        <v>-2.4884900000000001E-2</v>
      </c>
      <c r="J146" s="1">
        <f t="shared" si="30"/>
        <v>2.6172000000000001E-3</v>
      </c>
      <c r="K146" s="1">
        <f t="shared" si="30"/>
        <v>-2.5999500000000009E-2</v>
      </c>
      <c r="L146" s="1">
        <f t="shared" si="30"/>
        <v>5.2332000000000004E-3</v>
      </c>
      <c r="M146" s="1">
        <f t="shared" si="30"/>
        <v>3.4141999999999992E-3</v>
      </c>
      <c r="N146" s="1">
        <f t="shared" si="30"/>
        <v>-2.1704300000000003E-2</v>
      </c>
      <c r="O146" s="1">
        <f t="shared" si="30"/>
        <v>-4.7149400000000001E-2</v>
      </c>
      <c r="P146" s="1">
        <f t="shared" si="30"/>
        <v>-5.2982999999999995E-2</v>
      </c>
      <c r="Q146" s="1">
        <f t="shared" si="30"/>
        <v>-2.0759900000000005E-2</v>
      </c>
      <c r="R146" s="1">
        <f t="shared" si="30"/>
        <v>-0.23487480000000002</v>
      </c>
      <c r="U146" s="1">
        <v>2008</v>
      </c>
      <c r="V146" s="1">
        <v>-3.8026799999999999E-2</v>
      </c>
      <c r="W146" s="1">
        <v>-4.14857E-2</v>
      </c>
      <c r="X146" s="1">
        <v>-5.1535999999999998E-2</v>
      </c>
      <c r="Y146" s="1">
        <v>-3.2435100000000001E-2</v>
      </c>
      <c r="Z146" s="1">
        <v>-2.00872E-2</v>
      </c>
      <c r="AA146" s="1">
        <v>-2.8400599999999998E-2</v>
      </c>
      <c r="AB146" s="1">
        <v>3.2649999999999997E-4</v>
      </c>
      <c r="AC146" s="1">
        <v>-3.11185E-2</v>
      </c>
      <c r="AD146" s="1">
        <v>1.6461000000000002E-3</v>
      </c>
      <c r="AE146" s="1">
        <v>2.9458000000000002E-3</v>
      </c>
      <c r="AF146" s="1">
        <v>-2.2794699999999998E-2</v>
      </c>
      <c r="AG146" s="1">
        <v>-4.9826599999999999E-2</v>
      </c>
      <c r="AH146" s="1">
        <v>-5.6444099999999997E-2</v>
      </c>
      <c r="AI146" s="1">
        <v>-2.4895200000000003E-2</v>
      </c>
      <c r="AJ146" s="1">
        <v>-0.23411780000000001</v>
      </c>
      <c r="AM146" s="1">
        <v>2008</v>
      </c>
      <c r="AN146" s="1">
        <f t="shared" si="31"/>
        <v>-0.38841579223454692</v>
      </c>
      <c r="AO146" s="1">
        <f t="shared" si="31"/>
        <v>-0.31933684233297943</v>
      </c>
      <c r="AP146" s="1">
        <f t="shared" si="31"/>
        <v>-0.40335838855776784</v>
      </c>
      <c r="AQ146" s="1">
        <f t="shared" si="31"/>
        <v>-0.31174224474536549</v>
      </c>
      <c r="AR146" s="1">
        <f t="shared" si="31"/>
        <v>-0.21321225268307711</v>
      </c>
      <c r="AS146" s="1">
        <f t="shared" si="31"/>
        <v>-0.23661637672256006</v>
      </c>
      <c r="AT146" s="1">
        <f t="shared" si="31"/>
        <v>-0.20588003834766394</v>
      </c>
      <c r="AU146" s="1">
        <f t="shared" si="31"/>
        <v>-0.28600443417413518</v>
      </c>
      <c r="AV146" s="1">
        <f t="shared" si="31"/>
        <v>-0.19650817113923721</v>
      </c>
      <c r="AW146" s="1">
        <f t="shared" si="31"/>
        <v>-0.23762249431199553</v>
      </c>
      <c r="AX146" s="1">
        <f t="shared" si="31"/>
        <v>-0.1964348812963522</v>
      </c>
      <c r="AY146" s="1">
        <f t="shared" si="31"/>
        <v>-0.28111387845601943</v>
      </c>
      <c r="AZ146" s="1">
        <f t="shared" si="31"/>
        <v>-0.32230542712088228</v>
      </c>
      <c r="BA146" s="1">
        <f t="shared" si="31"/>
        <v>-0.26227949167849224</v>
      </c>
      <c r="BB146" s="1">
        <f t="shared" si="31"/>
        <v>-1.0321208206419155</v>
      </c>
    </row>
    <row r="147" spans="3:54" x14ac:dyDescent="0.2">
      <c r="C147" s="1">
        <v>2009</v>
      </c>
      <c r="D147" s="1">
        <f t="shared" si="30"/>
        <v>6.8042000000000102E-3</v>
      </c>
      <c r="E147" s="1">
        <f t="shared" si="30"/>
        <v>1.5249100000000008E-2</v>
      </c>
      <c r="F147" s="1">
        <f t="shared" si="30"/>
        <v>-2.3042700000000013E-2</v>
      </c>
      <c r="G147" s="1">
        <f t="shared" si="30"/>
        <v>-7.267699999999995E-3</v>
      </c>
      <c r="H147" s="1">
        <f t="shared" si="30"/>
        <v>3.2944999999999988E-3</v>
      </c>
      <c r="I147" s="1">
        <f t="shared" si="30"/>
        <v>3.3552799999999994E-2</v>
      </c>
      <c r="J147" s="1">
        <f t="shared" si="30"/>
        <v>3.8485900000000003E-2</v>
      </c>
      <c r="K147" s="1">
        <f t="shared" si="30"/>
        <v>3.7640800000000002E-2</v>
      </c>
      <c r="L147" s="1">
        <f t="shared" si="30"/>
        <v>4.5645999999999881E-3</v>
      </c>
      <c r="M147" s="1">
        <f t="shared" si="30"/>
        <v>0.13545950000000001</v>
      </c>
      <c r="N147" s="1">
        <f t="shared" si="30"/>
        <v>0.1159762</v>
      </c>
      <c r="O147" s="1">
        <f t="shared" si="30"/>
        <v>0.1742128</v>
      </c>
      <c r="P147" s="1">
        <f t="shared" si="30"/>
        <v>0.10690730000000001</v>
      </c>
      <c r="Q147" s="1">
        <f t="shared" si="30"/>
        <v>1.3107099999999997E-2</v>
      </c>
      <c r="R147" s="1">
        <f t="shared" si="30"/>
        <v>-0.12960769999999999</v>
      </c>
      <c r="U147" s="1">
        <v>2009</v>
      </c>
      <c r="V147" s="1">
        <v>4.4738E-3</v>
      </c>
      <c r="W147" s="1">
        <v>1.29278E-2</v>
      </c>
      <c r="X147" s="1">
        <v>-2.6192899999999998E-2</v>
      </c>
      <c r="Y147" s="1">
        <v>-1.0513600000000001E-2</v>
      </c>
      <c r="Z147" s="1">
        <v>2.9790000000000003E-4</v>
      </c>
      <c r="AA147" s="1">
        <v>3.21006E-2</v>
      </c>
      <c r="AB147" s="1">
        <v>3.7637000000000004E-2</v>
      </c>
      <c r="AC147" s="1">
        <v>3.6253099999999996E-2</v>
      </c>
      <c r="AD147" s="1">
        <v>3.9799999999999998E-5</v>
      </c>
      <c r="AE147" s="1">
        <v>0.1378934</v>
      </c>
      <c r="AF147" s="1">
        <v>0.1185136</v>
      </c>
      <c r="AG147" s="1">
        <v>0.1789405</v>
      </c>
      <c r="AH147" s="1">
        <v>0.10949210000000001</v>
      </c>
      <c r="AI147" s="1">
        <v>1.0482999999999999E-2</v>
      </c>
      <c r="AJ147" s="1">
        <v>-0.1298253</v>
      </c>
      <c r="AM147" s="1">
        <v>2009</v>
      </c>
      <c r="AN147" s="1">
        <f t="shared" si="31"/>
        <v>6.5967345260264793E-2</v>
      </c>
      <c r="AO147" s="1">
        <f t="shared" si="31"/>
        <v>8.9779495198172382E-2</v>
      </c>
      <c r="AP147" s="1">
        <f t="shared" si="31"/>
        <v>6.1535721868158089E-3</v>
      </c>
      <c r="AQ147" s="1">
        <f t="shared" si="31"/>
        <v>1.5189297237983457E-2</v>
      </c>
      <c r="AR147" s="1">
        <f t="shared" si="31"/>
        <v>3.7354808739982051E-2</v>
      </c>
      <c r="AS147" s="1">
        <f t="shared" si="31"/>
        <v>0.11046089730419652</v>
      </c>
      <c r="AT147" s="1">
        <f t="shared" si="31"/>
        <v>8.8446602415422099E-2</v>
      </c>
      <c r="AU147" s="1">
        <f t="shared" si="31"/>
        <v>0.13840981884691533</v>
      </c>
      <c r="AV147" s="1">
        <f t="shared" si="31"/>
        <v>-7.9847833603798046E-3</v>
      </c>
      <c r="AW147" s="1">
        <f t="shared" si="31"/>
        <v>0.34282846469524647</v>
      </c>
      <c r="AX147" s="1">
        <f t="shared" si="31"/>
        <v>0.31803611121729902</v>
      </c>
      <c r="AY147" s="1">
        <f t="shared" si="31"/>
        <v>0.51624141294817871</v>
      </c>
      <c r="AZ147" s="1">
        <f t="shared" si="31"/>
        <v>0.34447762083352906</v>
      </c>
      <c r="BA147" s="1">
        <f t="shared" si="31"/>
        <v>6.1548828008782308E-2</v>
      </c>
      <c r="BB147" s="1">
        <f t="shared" si="31"/>
        <v>2.6823810394268767E-2</v>
      </c>
    </row>
    <row r="148" spans="3:54" x14ac:dyDescent="0.2">
      <c r="C148" s="1">
        <v>2010</v>
      </c>
      <c r="D148" s="1">
        <f t="shared" si="30"/>
        <v>9.4681600000000005E-2</v>
      </c>
      <c r="E148" s="1">
        <f t="shared" si="30"/>
        <v>7.9354899999999992E-2</v>
      </c>
      <c r="F148" s="1">
        <f t="shared" si="30"/>
        <v>0.13436190000000001</v>
      </c>
      <c r="G148" s="1">
        <f t="shared" si="30"/>
        <v>9.8382399999999995E-2</v>
      </c>
      <c r="H148" s="1">
        <f t="shared" si="30"/>
        <v>6.8033700000000003E-2</v>
      </c>
      <c r="I148" s="1">
        <f t="shared" si="30"/>
        <v>0.11281769999999999</v>
      </c>
      <c r="J148" s="1">
        <f t="shared" si="30"/>
        <v>0.1175921</v>
      </c>
      <c r="K148" s="1">
        <f t="shared" si="30"/>
        <v>0.12409730000000001</v>
      </c>
      <c r="L148" s="1">
        <f t="shared" si="30"/>
        <v>4.8468800000000006E-2</v>
      </c>
      <c r="M148" s="1">
        <f t="shared" si="30"/>
        <v>0.1038129</v>
      </c>
      <c r="N148" s="1">
        <f t="shared" si="30"/>
        <v>9.3279699999999993E-2</v>
      </c>
      <c r="O148" s="1">
        <f t="shared" si="30"/>
        <v>7.1127999999999997E-2</v>
      </c>
      <c r="P148" s="1">
        <f t="shared" si="30"/>
        <v>0.10098990000000001</v>
      </c>
      <c r="Q148" s="1">
        <f t="shared" si="30"/>
        <v>0.13509209999999999</v>
      </c>
      <c r="R148" s="1">
        <f t="shared" si="30"/>
        <v>0.14560300000000001</v>
      </c>
      <c r="U148" s="1">
        <v>2010</v>
      </c>
      <c r="V148" s="1">
        <v>9.6674700000000002E-2</v>
      </c>
      <c r="W148" s="1">
        <v>8.05033E-2</v>
      </c>
      <c r="X148" s="1">
        <v>0.13815759999999999</v>
      </c>
      <c r="Y148" s="1">
        <v>0.1005766</v>
      </c>
      <c r="Z148" s="1">
        <v>6.8606399999999998E-2</v>
      </c>
      <c r="AA148" s="1">
        <v>0.1157205</v>
      </c>
      <c r="AB148" s="1">
        <v>0.1207009</v>
      </c>
      <c r="AC148" s="1">
        <v>0.12759700000000002</v>
      </c>
      <c r="AD148" s="1">
        <v>4.6718500000000003E-2</v>
      </c>
      <c r="AE148" s="1">
        <v>0.10524169999999999</v>
      </c>
      <c r="AF148" s="1">
        <v>9.5050799999999991E-2</v>
      </c>
      <c r="AG148" s="1">
        <v>7.2279700000000002E-2</v>
      </c>
      <c r="AH148" s="1">
        <v>0.1033067</v>
      </c>
      <c r="AI148" s="1">
        <v>0.13917089999999999</v>
      </c>
      <c r="AJ148" s="1">
        <v>0.14624129999999999</v>
      </c>
      <c r="AM148" s="1">
        <v>2010</v>
      </c>
      <c r="AN148" s="1">
        <f t="shared" si="31"/>
        <v>0.23061462591142512</v>
      </c>
      <c r="AO148" s="1">
        <f t="shared" si="31"/>
        <v>0.18134564135761436</v>
      </c>
      <c r="AP148" s="1">
        <f t="shared" si="31"/>
        <v>0.38027703169424371</v>
      </c>
      <c r="AQ148" s="1">
        <f t="shared" si="31"/>
        <v>0.26805641191959084</v>
      </c>
      <c r="AR148" s="1">
        <f t="shared" si="31"/>
        <v>0.17218440918915009</v>
      </c>
      <c r="AS148" s="1">
        <f t="shared" si="31"/>
        <v>0.2434025397457551</v>
      </c>
      <c r="AT148" s="1">
        <f t="shared" si="31"/>
        <v>0.24683140141110183</v>
      </c>
      <c r="AU148" s="1">
        <f t="shared" si="31"/>
        <v>0.26496417517948845</v>
      </c>
      <c r="AV148" s="1">
        <f t="shared" si="31"/>
        <v>0.11459380693686326</v>
      </c>
      <c r="AW148" s="1">
        <f t="shared" si="31"/>
        <v>6.3099251693424313E-2</v>
      </c>
      <c r="AX148" s="1">
        <f t="shared" si="31"/>
        <v>6.1808722941245828E-2</v>
      </c>
      <c r="AY148" s="1">
        <f t="shared" si="31"/>
        <v>-8.2726544642361149E-2</v>
      </c>
      <c r="AZ148" s="1">
        <f t="shared" si="31"/>
        <v>9.3899683107671467E-2</v>
      </c>
      <c r="BA148" s="1">
        <f t="shared" si="31"/>
        <v>0.32962319516097582</v>
      </c>
      <c r="BB148" s="1">
        <f t="shared" si="31"/>
        <v>0.57140718388618683</v>
      </c>
    </row>
    <row r="149" spans="3:54" x14ac:dyDescent="0.2">
      <c r="C149" s="1">
        <v>2011</v>
      </c>
      <c r="D149" s="1">
        <f t="shared" si="30"/>
        <v>0.1140133</v>
      </c>
      <c r="E149" s="1">
        <f t="shared" si="30"/>
        <v>9.26506E-2</v>
      </c>
      <c r="F149" s="1">
        <f t="shared" si="30"/>
        <v>0.12009790000000001</v>
      </c>
      <c r="G149" s="1">
        <f t="shared" si="30"/>
        <v>0.1076781</v>
      </c>
      <c r="H149" s="1">
        <f t="shared" si="30"/>
        <v>6.9919999999999996E-2</v>
      </c>
      <c r="I149" s="1">
        <f t="shared" si="30"/>
        <v>0.11433479999999999</v>
      </c>
      <c r="J149" s="1">
        <f t="shared" si="30"/>
        <v>7.6920999999999989E-2</v>
      </c>
      <c r="K149" s="1">
        <f t="shared" si="30"/>
        <v>8.9328199999999996E-2</v>
      </c>
      <c r="L149" s="1">
        <f t="shared" si="30"/>
        <v>9.42664E-2</v>
      </c>
      <c r="M149" s="1">
        <f t="shared" si="30"/>
        <v>5.9557899999999997E-2</v>
      </c>
      <c r="N149" s="1">
        <f t="shared" si="30"/>
        <v>0.10611909999999999</v>
      </c>
      <c r="O149" s="1">
        <f t="shared" si="30"/>
        <v>6.3409599999999997E-2</v>
      </c>
      <c r="P149" s="1">
        <f t="shared" si="30"/>
        <v>7.5984899999999994E-2</v>
      </c>
      <c r="Q149" s="1">
        <f t="shared" si="30"/>
        <v>8.8825600000000005E-2</v>
      </c>
      <c r="R149" s="1">
        <f t="shared" si="30"/>
        <v>1.3122999999999999E-2</v>
      </c>
      <c r="U149" s="1">
        <v>2011</v>
      </c>
      <c r="V149" s="1">
        <v>0.11696849999999999</v>
      </c>
      <c r="W149" s="1">
        <v>9.4520999999999994E-2</v>
      </c>
      <c r="X149" s="1">
        <v>0.1231973</v>
      </c>
      <c r="Y149" s="1">
        <v>0.11031969999999999</v>
      </c>
      <c r="Z149" s="1">
        <v>7.0425700000000008E-2</v>
      </c>
      <c r="AA149" s="1">
        <v>0.1173162</v>
      </c>
      <c r="AB149" s="1">
        <v>7.7974500000000002E-2</v>
      </c>
      <c r="AC149" s="1">
        <v>9.1000800000000007E-2</v>
      </c>
      <c r="AD149" s="1">
        <v>9.5920100000000008E-2</v>
      </c>
      <c r="AE149" s="1">
        <v>6.0300900000000004E-2</v>
      </c>
      <c r="AF149" s="1">
        <v>0.10839029999999999</v>
      </c>
      <c r="AG149" s="1">
        <v>6.4299300000000004E-2</v>
      </c>
      <c r="AH149" s="1">
        <v>7.7197399999999999E-2</v>
      </c>
      <c r="AI149" s="1">
        <v>9.0482499999999993E-2</v>
      </c>
      <c r="AJ149" s="1">
        <v>1.3119799999999999E-2</v>
      </c>
      <c r="AM149" s="1">
        <v>2011</v>
      </c>
      <c r="AN149" s="1">
        <f t="shared" si="31"/>
        <v>0.14617442113942963</v>
      </c>
      <c r="AO149" s="1">
        <f t="shared" si="31"/>
        <v>0.11544257304488872</v>
      </c>
      <c r="AP149" s="1">
        <f t="shared" si="31"/>
        <v>0.102240558876929</v>
      </c>
      <c r="AQ149" s="1">
        <f t="shared" si="31"/>
        <v>0.12434392904729377</v>
      </c>
      <c r="AR149" s="1">
        <f t="shared" si="31"/>
        <v>6.6965951669197638E-2</v>
      </c>
      <c r="AS149" s="1">
        <f t="shared" si="31"/>
        <v>0.11518789259235229</v>
      </c>
      <c r="AT149" s="1">
        <f t="shared" si="31"/>
        <v>5.879831769924064E-3</v>
      </c>
      <c r="AU149" s="1">
        <f t="shared" si="31"/>
        <v>3.6597685947573441E-2</v>
      </c>
      <c r="AV149" s="1">
        <f t="shared" si="31"/>
        <v>0.17666496992242581</v>
      </c>
      <c r="AW149" s="1">
        <f t="shared" si="31"/>
        <v>-1.4184832459692195E-2</v>
      </c>
      <c r="AX149" s="1">
        <f t="shared" si="31"/>
        <v>0.1204344632919245</v>
      </c>
      <c r="AY149" s="1">
        <f t="shared" si="31"/>
        <v>4.5130565034030443E-2</v>
      </c>
      <c r="AZ149" s="1">
        <f t="shared" si="31"/>
        <v>3.4181641136476724E-2</v>
      </c>
      <c r="BA149" s="1">
        <f t="shared" si="31"/>
        <v>1.8252615245837066E-2</v>
      </c>
      <c r="BB149" s="1">
        <f t="shared" si="31"/>
        <v>-0.18604250110258588</v>
      </c>
    </row>
    <row r="150" spans="3:54" x14ac:dyDescent="0.2">
      <c r="C150" s="1">
        <v>2012</v>
      </c>
      <c r="D150" s="1">
        <f t="shared" si="30"/>
        <v>5.9948799999999997E-2</v>
      </c>
      <c r="E150" s="1">
        <f t="shared" si="30"/>
        <v>5.8121200000000005E-2</v>
      </c>
      <c r="F150" s="1">
        <f t="shared" si="30"/>
        <v>7.5048299999999998E-2</v>
      </c>
      <c r="G150" s="1">
        <f t="shared" si="30"/>
        <v>6.5034800000000004E-2</v>
      </c>
      <c r="H150" s="1">
        <f t="shared" si="30"/>
        <v>5.1108399999999998E-2</v>
      </c>
      <c r="I150" s="1">
        <f t="shared" si="30"/>
        <v>7.1003899999999995E-2</v>
      </c>
      <c r="J150" s="1">
        <f t="shared" si="30"/>
        <v>3.9798500000000001E-2</v>
      </c>
      <c r="K150" s="1">
        <f t="shared" si="30"/>
        <v>3.4046899999999991E-2</v>
      </c>
      <c r="L150" s="1">
        <f t="shared" si="30"/>
        <v>5.0863100000000008E-2</v>
      </c>
      <c r="M150" s="1">
        <f t="shared" si="30"/>
        <v>5.0475499999999993E-2</v>
      </c>
      <c r="N150" s="1">
        <f t="shared" si="30"/>
        <v>6.7316700000000007E-2</v>
      </c>
      <c r="O150" s="1">
        <f t="shared" si="30"/>
        <v>6.4627900000000002E-2</v>
      </c>
      <c r="P150" s="1">
        <f t="shared" si="30"/>
        <v>7.827110000000001E-2</v>
      </c>
      <c r="Q150" s="1">
        <f t="shared" si="30"/>
        <v>5.9794700000000006E-2</v>
      </c>
      <c r="R150" s="1">
        <f t="shared" si="30"/>
        <v>-2.8941699999999997E-2</v>
      </c>
      <c r="U150" s="1">
        <v>2012</v>
      </c>
      <c r="V150" s="1">
        <v>6.0257899999999996E-2</v>
      </c>
      <c r="W150" s="1">
        <v>5.8179999999999996E-2</v>
      </c>
      <c r="X150" s="1">
        <v>7.6281399999999999E-2</v>
      </c>
      <c r="Y150" s="1">
        <v>6.5639299999999998E-2</v>
      </c>
      <c r="Z150" s="1">
        <v>5.0743700000000003E-2</v>
      </c>
      <c r="AA150" s="1">
        <v>7.1711299999999992E-2</v>
      </c>
      <c r="AB150" s="1">
        <v>3.8809999999999997E-2</v>
      </c>
      <c r="AC150" s="1">
        <v>3.2706199999999998E-2</v>
      </c>
      <c r="AD150" s="1">
        <v>4.9429100000000004E-2</v>
      </c>
      <c r="AE150" s="1">
        <v>5.10573E-2</v>
      </c>
      <c r="AF150" s="1">
        <v>6.8350400000000006E-2</v>
      </c>
      <c r="AG150" s="1">
        <v>6.5485600000000005E-2</v>
      </c>
      <c r="AH150" s="1">
        <v>7.9551200000000002E-2</v>
      </c>
      <c r="AI150" s="1">
        <v>6.00498E-2</v>
      </c>
      <c r="AJ150" s="1">
        <v>-2.9182700000000002E-2</v>
      </c>
      <c r="AM150" s="1">
        <v>2012</v>
      </c>
      <c r="AN150" s="1">
        <f t="shared" si="31"/>
        <v>-2.4498131328576714E-2</v>
      </c>
      <c r="AO150" s="1">
        <f t="shared" si="31"/>
        <v>2.8552008446518576E-3</v>
      </c>
      <c r="AP150" s="1">
        <f t="shared" si="31"/>
        <v>5.2479510322317319E-3</v>
      </c>
      <c r="AQ150" s="1">
        <f t="shared" si="31"/>
        <v>-2.5749011090580587E-3</v>
      </c>
      <c r="AR150" s="1">
        <f t="shared" si="31"/>
        <v>2.610856071380311E-2</v>
      </c>
      <c r="AS150" s="1">
        <f t="shared" si="31"/>
        <v>2.0048319460393704E-3</v>
      </c>
      <c r="AT150" s="1">
        <f t="shared" si="31"/>
        <v>-2.112154640825787E-2</v>
      </c>
      <c r="AU150" s="1">
        <f t="shared" si="31"/>
        <v>-5.4768804585925923E-2</v>
      </c>
      <c r="AV150" s="1">
        <f t="shared" si="31"/>
        <v>-2.5049931320786645E-2</v>
      </c>
      <c r="AW150" s="1">
        <f t="shared" si="31"/>
        <v>3.1417724548351039E-2</v>
      </c>
      <c r="AX150" s="1">
        <f t="shared" si="31"/>
        <v>6.4010364527670623E-3</v>
      </c>
      <c r="AY150" s="1">
        <f t="shared" si="31"/>
        <v>5.8312979916831285E-2</v>
      </c>
      <c r="AZ150" s="1">
        <f t="shared" si="31"/>
        <v>7.9075981121078082E-2</v>
      </c>
      <c r="BA150" s="1">
        <f t="shared" si="31"/>
        <v>1.7955752125273748E-2</v>
      </c>
      <c r="BB150" s="1">
        <f t="shared" si="31"/>
        <v>-0.10654745486091471</v>
      </c>
    </row>
    <row r="152" spans="3:54" x14ac:dyDescent="0.2">
      <c r="C152" s="1" t="s">
        <v>14</v>
      </c>
      <c r="D152" s="1">
        <f>AVERAGE(D122:D150)</f>
        <v>9.5620958620689644E-2</v>
      </c>
      <c r="E152" s="1">
        <f t="shared" ref="E152:Q152" si="32">AVERAGE(E122:E150)</f>
        <v>0.10571091034482759</v>
      </c>
      <c r="F152" s="1">
        <f>AVERAGE(F127:F150)</f>
        <v>6.7730529166666664E-2</v>
      </c>
      <c r="G152" s="1">
        <f t="shared" si="32"/>
        <v>0.10856927586206898</v>
      </c>
      <c r="H152" s="1">
        <f t="shared" si="32"/>
        <v>8.8217310344827618E-2</v>
      </c>
      <c r="I152" s="1">
        <f t="shared" si="32"/>
        <v>9.9335468965517204E-2</v>
      </c>
      <c r="J152" s="1">
        <f t="shared" si="32"/>
        <v>0.10490950689655171</v>
      </c>
      <c r="K152" s="1">
        <f t="shared" si="32"/>
        <v>9.1530268965517247E-2</v>
      </c>
      <c r="L152" s="1">
        <f t="shared" si="32"/>
        <v>9.1673903448275876E-2</v>
      </c>
      <c r="M152" s="1">
        <f t="shared" si="32"/>
        <v>0.13874792758620688</v>
      </c>
      <c r="N152" s="1">
        <f t="shared" si="32"/>
        <v>0.12170998620689656</v>
      </c>
      <c r="O152" s="1">
        <f t="shared" si="32"/>
        <v>0.13061823103448275</v>
      </c>
      <c r="P152" s="1">
        <f t="shared" si="32"/>
        <v>0.1171421448275862</v>
      </c>
      <c r="Q152" s="1">
        <f t="shared" si="32"/>
        <v>9.8850306896551721E-2</v>
      </c>
      <c r="R152" s="1">
        <f>AVERAGE(R143:R150)</f>
        <v>2.0555100000000003E-2</v>
      </c>
      <c r="U152" s="1" t="s">
        <v>14</v>
      </c>
      <c r="V152" s="1">
        <f>AVERAGE(V122:V150)</f>
        <v>9.7476517241379304E-2</v>
      </c>
      <c r="W152" s="1">
        <f t="shared" ref="W152:AJ152" si="33">AVERAGE(W122:W150)</f>
        <v>0.10812943793103448</v>
      </c>
      <c r="X152" s="1">
        <f t="shared" si="33"/>
        <v>6.8482050000000003E-2</v>
      </c>
      <c r="Y152" s="1">
        <f t="shared" si="33"/>
        <v>0.11114470344827589</v>
      </c>
      <c r="Z152" s="1">
        <f t="shared" si="33"/>
        <v>8.9324110344827581E-2</v>
      </c>
      <c r="AA152" s="1">
        <f t="shared" si="33"/>
        <v>0.10148936206896554</v>
      </c>
      <c r="AB152" s="1">
        <f t="shared" si="33"/>
        <v>0.10727418275862068</v>
      </c>
      <c r="AC152" s="1">
        <f t="shared" si="33"/>
        <v>9.2866634482758642E-2</v>
      </c>
      <c r="AD152" s="1">
        <f t="shared" si="33"/>
        <v>9.2425903448275878E-2</v>
      </c>
      <c r="AE152" s="1">
        <f t="shared" si="33"/>
        <v>0.14235872068965519</v>
      </c>
      <c r="AF152" s="1">
        <f t="shared" si="33"/>
        <v>0.12475404827586206</v>
      </c>
      <c r="AG152" s="1">
        <f t="shared" si="33"/>
        <v>0.13450820344827588</v>
      </c>
      <c r="AH152" s="1">
        <f t="shared" si="33"/>
        <v>0.1202413310344828</v>
      </c>
      <c r="AI152" s="1">
        <f t="shared" si="33"/>
        <v>0.10108227586206894</v>
      </c>
      <c r="AJ152" s="1">
        <f t="shared" si="33"/>
        <v>2.0848549999999993E-2</v>
      </c>
      <c r="AM152" s="1" t="s">
        <v>14</v>
      </c>
      <c r="AN152" s="1">
        <f>AVERAGE(AN123:AN150)</f>
        <v>9.0990948970199742E-2</v>
      </c>
      <c r="AO152" s="1">
        <f t="shared" ref="AO152:BA152" si="34">AVERAGE(AO123:AO150)</f>
        <v>0.10054479885647286</v>
      </c>
      <c r="AP152" s="1">
        <f>AVERAGE(AP128:AP150)</f>
        <v>4.7061753086356628E-2</v>
      </c>
      <c r="AQ152" s="1">
        <f t="shared" si="34"/>
        <v>0.10029652620460049</v>
      </c>
      <c r="AR152" s="1">
        <f t="shared" si="34"/>
        <v>7.5440135486537413E-2</v>
      </c>
      <c r="AS152" s="1">
        <f t="shared" si="34"/>
        <v>9.4348075549362156E-2</v>
      </c>
      <c r="AT152" s="1">
        <f t="shared" si="34"/>
        <v>9.8939669723828311E-2</v>
      </c>
      <c r="AU152" s="1">
        <f t="shared" si="34"/>
        <v>8.5576437561916338E-2</v>
      </c>
      <c r="AV152" s="1">
        <f t="shared" si="34"/>
        <v>8.6287132290814236E-2</v>
      </c>
      <c r="AW152" s="1">
        <f t="shared" si="34"/>
        <v>0.13225422031670955</v>
      </c>
      <c r="AX152" s="1">
        <f t="shared" si="34"/>
        <v>0.12477290248243968</v>
      </c>
      <c r="AY152" s="1">
        <f t="shared" si="34"/>
        <v>0.12731112922522964</v>
      </c>
      <c r="AZ152" s="1">
        <f t="shared" si="34"/>
        <v>0.11874900128077462</v>
      </c>
      <c r="BA152" s="1">
        <f t="shared" si="34"/>
        <v>9.5860558331741189E-2</v>
      </c>
      <c r="BB152" s="1">
        <f>AVERAGE(BB143:BB150)</f>
        <v>4.2325394585354869E-3</v>
      </c>
    </row>
    <row r="153" spans="3:54" x14ac:dyDescent="0.2">
      <c r="C153" s="1" t="s">
        <v>15</v>
      </c>
      <c r="D153" s="1">
        <f>VAR(D122:D150)</f>
        <v>6.6907682807903707E-3</v>
      </c>
      <c r="E153" s="1">
        <f t="shared" ref="E153:Q153" si="35">VAR(E122:E150)</f>
        <v>1.4893696777233106E-2</v>
      </c>
      <c r="F153" s="1">
        <f>VAR(F127:F150)</f>
        <v>1.6520925711643032E-2</v>
      </c>
      <c r="G153" s="1">
        <f t="shared" si="35"/>
        <v>2.6019156700056188E-2</v>
      </c>
      <c r="H153" s="1">
        <f t="shared" si="35"/>
        <v>1.554773266386167E-2</v>
      </c>
      <c r="I153" s="1">
        <f t="shared" si="35"/>
        <v>1.4227783091925085E-2</v>
      </c>
      <c r="J153" s="1">
        <f t="shared" si="35"/>
        <v>1.0126672670333533E-2</v>
      </c>
      <c r="K153" s="1">
        <f t="shared" si="35"/>
        <v>1.0684032749619357E-2</v>
      </c>
      <c r="L153" s="1">
        <f t="shared" si="35"/>
        <v>1.3930617791593197E-2</v>
      </c>
      <c r="M153" s="1">
        <f t="shared" si="35"/>
        <v>1.4492839011568504E-2</v>
      </c>
      <c r="N153" s="1">
        <f t="shared" si="35"/>
        <v>9.0308548462876559E-3</v>
      </c>
      <c r="O153" s="1">
        <f t="shared" si="35"/>
        <v>1.0544571715942933E-2</v>
      </c>
      <c r="P153" s="1">
        <f t="shared" si="35"/>
        <v>6.6895696275611344E-3</v>
      </c>
      <c r="Q153" s="1">
        <f t="shared" si="35"/>
        <v>1.3761932902874235E-2</v>
      </c>
      <c r="R153" s="1">
        <f>VAR(R143:R150)</f>
        <v>2.5516528407737143E-2</v>
      </c>
      <c r="U153" s="1" t="s">
        <v>15</v>
      </c>
      <c r="V153" s="1">
        <f>VAR(V122:V150)</f>
        <v>7.4564097954664772E-3</v>
      </c>
      <c r="W153" s="1">
        <f t="shared" ref="W153:AJ153" si="36">VAR(W122:W150)</f>
        <v>1.6348533224079583E-2</v>
      </c>
      <c r="X153" s="1">
        <f t="shared" si="36"/>
        <v>1.7848136440880867E-2</v>
      </c>
      <c r="Y153" s="1">
        <f t="shared" si="36"/>
        <v>2.8670807818158905E-2</v>
      </c>
      <c r="Z153" s="1">
        <f t="shared" si="36"/>
        <v>1.7458879009635241E-2</v>
      </c>
      <c r="AA153" s="1">
        <f t="shared" si="36"/>
        <v>1.5827101338871719E-2</v>
      </c>
      <c r="AB153" s="1">
        <f t="shared" si="36"/>
        <v>1.1346465270737191E-2</v>
      </c>
      <c r="AC153" s="1">
        <f t="shared" si="36"/>
        <v>1.1958845045090902E-2</v>
      </c>
      <c r="AD153" s="1">
        <f t="shared" si="36"/>
        <v>1.6173029055460333E-2</v>
      </c>
      <c r="AE153" s="1">
        <f t="shared" si="36"/>
        <v>1.5598828563398106E-2</v>
      </c>
      <c r="AF153" s="1">
        <f t="shared" si="36"/>
        <v>9.755804548183299E-3</v>
      </c>
      <c r="AG153" s="1">
        <f t="shared" si="36"/>
        <v>1.1543176356575337E-2</v>
      </c>
      <c r="AH153" s="1">
        <f t="shared" si="36"/>
        <v>7.540307986377206E-3</v>
      </c>
      <c r="AI153" s="1">
        <f t="shared" si="36"/>
        <v>1.5161618973114759E-2</v>
      </c>
      <c r="AJ153" s="1">
        <f t="shared" si="36"/>
        <v>2.5579713560268579E-2</v>
      </c>
      <c r="AM153" s="1" t="s">
        <v>15</v>
      </c>
      <c r="AN153" s="1">
        <f>VAR(AN123:AN150)</f>
        <v>3.0397863897892768E-2</v>
      </c>
      <c r="AO153" s="1">
        <f t="shared" ref="AO153:BA153" si="37">VAR(AO123:AO150)</f>
        <v>5.9987967289621684E-2</v>
      </c>
      <c r="AP153" s="1">
        <f>VAR(AP128:AP150)</f>
        <v>8.7632538814756772E-2</v>
      </c>
      <c r="AQ153" s="1">
        <f t="shared" si="37"/>
        <v>0.10863235450856247</v>
      </c>
      <c r="AR153" s="1">
        <f t="shared" si="37"/>
        <v>5.8084757656848333E-2</v>
      </c>
      <c r="AS153" s="1">
        <f t="shared" si="37"/>
        <v>5.2732423829453479E-2</v>
      </c>
      <c r="AT153" s="1">
        <f t="shared" si="37"/>
        <v>3.58797057960785E-2</v>
      </c>
      <c r="AU153" s="1">
        <f t="shared" si="37"/>
        <v>4.7179240580912489E-2</v>
      </c>
      <c r="AV153" s="1">
        <f t="shared" si="37"/>
        <v>5.4344922837068009E-2</v>
      </c>
      <c r="AW153" s="1">
        <f t="shared" si="37"/>
        <v>5.6189917242720204E-2</v>
      </c>
      <c r="AX153" s="1">
        <f t="shared" si="37"/>
        <v>4.6720379823638247E-2</v>
      </c>
      <c r="AY153" s="1">
        <f t="shared" si="37"/>
        <v>5.2408548407841232E-2</v>
      </c>
      <c r="AZ153" s="1">
        <f t="shared" si="37"/>
        <v>5.1043248144004343E-2</v>
      </c>
      <c r="BA153" s="1">
        <f t="shared" si="37"/>
        <v>6.2056117577153312E-2</v>
      </c>
      <c r="BB153" s="1">
        <f>VAR(BB143:BB150)</f>
        <v>0.30244839626258641</v>
      </c>
    </row>
    <row r="154" spans="3:54" x14ac:dyDescent="0.2">
      <c r="C154" s="1" t="s">
        <v>16</v>
      </c>
      <c r="D154" s="1">
        <f>STDEV(D122:D150)</f>
        <v>8.1797116579928233E-2</v>
      </c>
      <c r="E154" s="1">
        <f t="shared" ref="E154:R154" si="38">STDEV(E122:E150)</f>
        <v>0.122039734419709</v>
      </c>
      <c r="F154" s="1">
        <f t="shared" si="38"/>
        <v>0.12853375319986199</v>
      </c>
      <c r="G154" s="1">
        <f t="shared" si="38"/>
        <v>0.16130454643331102</v>
      </c>
      <c r="H154" s="1">
        <f t="shared" si="38"/>
        <v>0.12469054761232573</v>
      </c>
      <c r="I154" s="1">
        <f t="shared" si="38"/>
        <v>0.11928027117644009</v>
      </c>
      <c r="J154" s="1">
        <f t="shared" si="38"/>
        <v>0.10063137020995756</v>
      </c>
      <c r="K154" s="1">
        <f t="shared" si="38"/>
        <v>0.10336359489500817</v>
      </c>
      <c r="L154" s="1">
        <f t="shared" si="38"/>
        <v>0.11802803815870701</v>
      </c>
      <c r="M154" s="1">
        <f t="shared" si="38"/>
        <v>0.1203862077298247</v>
      </c>
      <c r="N154" s="1">
        <f t="shared" si="38"/>
        <v>9.5030809984381681E-2</v>
      </c>
      <c r="O154" s="1">
        <f t="shared" si="38"/>
        <v>0.10268676504760939</v>
      </c>
      <c r="P154" s="1">
        <f t="shared" si="38"/>
        <v>8.178978926223697E-2</v>
      </c>
      <c r="Q154" s="1">
        <f t="shared" si="38"/>
        <v>0.11731126502972439</v>
      </c>
      <c r="R154" s="1">
        <f t="shared" si="38"/>
        <v>0.15973893829538602</v>
      </c>
      <c r="U154" s="1" t="s">
        <v>16</v>
      </c>
      <c r="V154" s="1">
        <f>STDEV(V122:V150)</f>
        <v>8.6350505473138245E-2</v>
      </c>
      <c r="W154" s="1">
        <f t="shared" ref="W154:AJ154" si="39">STDEV(W122:W150)</f>
        <v>0.12786138284908224</v>
      </c>
      <c r="X154" s="1">
        <f t="shared" si="39"/>
        <v>0.13359691778211377</v>
      </c>
      <c r="Y154" s="1">
        <f t="shared" si="39"/>
        <v>0.16932456354043529</v>
      </c>
      <c r="Z154" s="1">
        <f t="shared" si="39"/>
        <v>0.13213205140932022</v>
      </c>
      <c r="AA154" s="1">
        <f t="shared" si="39"/>
        <v>0.12580580804903929</v>
      </c>
      <c r="AB154" s="1">
        <f t="shared" si="39"/>
        <v>0.10651978816509725</v>
      </c>
      <c r="AC154" s="1">
        <f t="shared" si="39"/>
        <v>0.10935650435658092</v>
      </c>
      <c r="AD154" s="1">
        <f t="shared" si="39"/>
        <v>0.12717322460117275</v>
      </c>
      <c r="AE154" s="1">
        <f t="shared" si="39"/>
        <v>0.12489527038041956</v>
      </c>
      <c r="AF154" s="1">
        <f t="shared" si="39"/>
        <v>9.8771476389610063E-2</v>
      </c>
      <c r="AG154" s="1">
        <f t="shared" si="39"/>
        <v>0.10743917514843149</v>
      </c>
      <c r="AH154" s="1">
        <f t="shared" si="39"/>
        <v>8.6834946803560645E-2</v>
      </c>
      <c r="AI154" s="1">
        <f t="shared" si="39"/>
        <v>0.12313252605674407</v>
      </c>
      <c r="AJ154" s="1">
        <f t="shared" si="39"/>
        <v>0.15993659231166762</v>
      </c>
      <c r="AM154" s="1" t="s">
        <v>16</v>
      </c>
      <c r="AN154" s="1">
        <f>STDEV(AN122:AN150)</f>
        <v>0.17434983194110848</v>
      </c>
      <c r="AO154" s="1">
        <f t="shared" ref="AO154:BB154" si="40">STDEV(AO122:AO150)</f>
        <v>0.2449244113795554</v>
      </c>
      <c r="AP154" s="1">
        <f t="shared" si="40"/>
        <v>0.29602793586882431</v>
      </c>
      <c r="AQ154" s="1">
        <f t="shared" si="40"/>
        <v>0.32959422705587921</v>
      </c>
      <c r="AR154" s="1">
        <f t="shared" si="40"/>
        <v>0.24100779584247548</v>
      </c>
      <c r="AS154" s="1">
        <f t="shared" si="40"/>
        <v>0.22963541501574508</v>
      </c>
      <c r="AT154" s="1">
        <f t="shared" si="40"/>
        <v>0.18941939128842775</v>
      </c>
      <c r="AU154" s="1">
        <f t="shared" si="40"/>
        <v>0.21720782808387107</v>
      </c>
      <c r="AV154" s="1">
        <f t="shared" si="40"/>
        <v>0.23311997519961264</v>
      </c>
      <c r="AW154" s="1">
        <f t="shared" si="40"/>
        <v>0.23704412509640521</v>
      </c>
      <c r="AX154" s="1">
        <f t="shared" si="40"/>
        <v>0.21614897599488703</v>
      </c>
      <c r="AY154" s="1">
        <f t="shared" si="40"/>
        <v>0.22892913403025233</v>
      </c>
      <c r="AZ154" s="1">
        <f t="shared" si="40"/>
        <v>0.22592752852187875</v>
      </c>
      <c r="BA154" s="1">
        <f>STDEV(BA122:BA150)</f>
        <v>0.24911065327912676</v>
      </c>
      <c r="BB154" s="1">
        <f t="shared" si="40"/>
        <v>0.54995308551056099</v>
      </c>
    </row>
    <row r="155" spans="3:54" x14ac:dyDescent="0.2">
      <c r="C155" s="1" t="s">
        <v>17</v>
      </c>
      <c r="D155" s="1">
        <f>COVAR(D123:D150,D122:D149)</f>
        <v>3.7991117959162999E-3</v>
      </c>
      <c r="E155" s="1">
        <f t="shared" ref="E155:Q155" si="41">COVAR(E123:E150,E122:E149)</f>
        <v>9.6926275547907677E-3</v>
      </c>
      <c r="F155" s="1">
        <f>COVAR(F128:F150,F127:F149)</f>
        <v>7.0663174461810955E-3</v>
      </c>
      <c r="G155" s="1">
        <f t="shared" si="41"/>
        <v>1.6416126958972394E-2</v>
      </c>
      <c r="H155" s="1">
        <f t="shared" si="41"/>
        <v>1.0300391377426022E-2</v>
      </c>
      <c r="I155" s="1">
        <f t="shared" si="41"/>
        <v>9.7230680783502148E-3</v>
      </c>
      <c r="J155" s="1">
        <f t="shared" si="41"/>
        <v>7.2392799863899996E-3</v>
      </c>
      <c r="K155" s="1">
        <f t="shared" si="41"/>
        <v>6.3993040670360952E-3</v>
      </c>
      <c r="L155" s="1">
        <f t="shared" si="41"/>
        <v>9.4318586466054823E-3</v>
      </c>
      <c r="M155" s="1">
        <f t="shared" si="41"/>
        <v>9.5932925325258687E-3</v>
      </c>
      <c r="N155" s="1">
        <f t="shared" si="41"/>
        <v>4.5939834216929569E-3</v>
      </c>
      <c r="O155" s="1">
        <f t="shared" si="41"/>
        <v>5.563755508433162E-3</v>
      </c>
      <c r="P155" s="1">
        <f t="shared" si="41"/>
        <v>1.4706675158417855E-3</v>
      </c>
      <c r="Q155" s="1">
        <f t="shared" si="41"/>
        <v>7.9411529880430345E-3</v>
      </c>
      <c r="R155" s="1">
        <f>COVAR(R144:R150,R143:R149)</f>
        <v>-4.2944775060265285E-3</v>
      </c>
      <c r="U155" s="1" t="s">
        <v>17</v>
      </c>
      <c r="V155" s="1">
        <f>COVAR(V123:V150,V122:V149)</f>
        <v>4.2596337505224242E-3</v>
      </c>
      <c r="W155" s="1">
        <f t="shared" ref="W155" si="42">COVAR(W123:W150,W122:W149)</f>
        <v>1.0681043068365977E-2</v>
      </c>
      <c r="X155" s="1">
        <f>COVAR(X128:X150,X127:X149)</f>
        <v>7.6931327245661771E-3</v>
      </c>
      <c r="Y155" s="1">
        <f t="shared" ref="Y155:AI155" si="43">COVAR(Y123:Y150,Y122:Y149)</f>
        <v>1.8161169052940736E-2</v>
      </c>
      <c r="Z155" s="1">
        <f t="shared" si="43"/>
        <v>1.1598774065378891E-2</v>
      </c>
      <c r="AA155" s="1">
        <f t="shared" si="43"/>
        <v>1.0892123206247883E-2</v>
      </c>
      <c r="AB155" s="1">
        <f t="shared" si="43"/>
        <v>8.1383032710823713E-3</v>
      </c>
      <c r="AC155" s="1">
        <f t="shared" si="43"/>
        <v>7.2126114531574498E-3</v>
      </c>
      <c r="AD155" s="1">
        <f t="shared" si="43"/>
        <v>1.0999220275765763E-2</v>
      </c>
      <c r="AE155" s="1">
        <f t="shared" si="43"/>
        <v>1.0377600498354593E-2</v>
      </c>
      <c r="AF155" s="1">
        <f t="shared" si="43"/>
        <v>4.9718097752925253E-3</v>
      </c>
      <c r="AG155" s="1">
        <f t="shared" si="43"/>
        <v>6.1643584200780617E-3</v>
      </c>
      <c r="AH155" s="1">
        <f t="shared" si="43"/>
        <v>1.6880639611019648E-3</v>
      </c>
      <c r="AI155" s="1">
        <f t="shared" si="43"/>
        <v>8.7950779575783934E-3</v>
      </c>
      <c r="AJ155" s="1">
        <f>COVAR(AJ144:AJ150,AJ143:AJ149)</f>
        <v>-4.3087797968559202E-3</v>
      </c>
      <c r="AM155" s="1" t="s">
        <v>17</v>
      </c>
      <c r="AN155" s="1">
        <f>COVAR(AN124:AN150,AN123:AN149)</f>
        <v>7.3582651639028654E-3</v>
      </c>
      <c r="AO155" s="1">
        <f t="shared" ref="AO155:BA155" si="44">COVAR(AO124:AO150,AO123:AO149)</f>
        <v>1.8602471605926416E-2</v>
      </c>
      <c r="AP155" s="1">
        <f>COVAR(AP129:AP150,AP128:AP149)</f>
        <v>1.455037366037004E-2</v>
      </c>
      <c r="AQ155" s="1">
        <f t="shared" si="44"/>
        <v>1.2194647817536586E-2</v>
      </c>
      <c r="AR155" s="1">
        <f t="shared" si="44"/>
        <v>1.9037430184006204E-2</v>
      </c>
      <c r="AS155" s="1">
        <f t="shared" si="44"/>
        <v>2.084011329682817E-2</v>
      </c>
      <c r="AT155" s="1">
        <f t="shared" si="44"/>
        <v>1.2566692959353063E-2</v>
      </c>
      <c r="AU155" s="1">
        <f t="shared" si="44"/>
        <v>1.5948651187167238E-2</v>
      </c>
      <c r="AV155" s="1">
        <f t="shared" si="44"/>
        <v>1.9200181970886111E-2</v>
      </c>
      <c r="AW155" s="1">
        <f t="shared" si="44"/>
        <v>1.5503057684131646E-2</v>
      </c>
      <c r="AX155" s="1">
        <f t="shared" si="44"/>
        <v>4.7485183154733282E-3</v>
      </c>
      <c r="AY155" s="1">
        <f t="shared" si="44"/>
        <v>7.8272033586205859E-3</v>
      </c>
      <c r="AZ155" s="1">
        <f t="shared" si="44"/>
        <v>-1.3115621918754018E-2</v>
      </c>
      <c r="BA155" s="1">
        <f t="shared" si="44"/>
        <v>2.0189732219160934E-2</v>
      </c>
      <c r="BB155" s="1">
        <f>COVAR(BB144:BB150,BB143:BB149)</f>
        <v>-0.10130718990563192</v>
      </c>
    </row>
    <row r="156" spans="3:54" x14ac:dyDescent="0.2">
      <c r="C156" s="1" t="s">
        <v>18</v>
      </c>
      <c r="D156" s="1">
        <f>CORREL(D122:D149,D123:D150)</f>
        <v>0.57300740493738</v>
      </c>
      <c r="E156" s="1">
        <f>CORREL(E122:E149,E123:E150)</f>
        <v>0.65377011496435344</v>
      </c>
      <c r="F156" s="1">
        <f>CORREL(F127:F149,F128:F150)</f>
        <v>0.44887836400799769</v>
      </c>
      <c r="G156" s="1">
        <f>CORREL(G122:G149,G123:G150)</f>
        <v>0.6348300559893727</v>
      </c>
      <c r="H156" s="1">
        <f t="shared" ref="H156:Q156" si="45">CORREL(H122:H149,H123:H150)</f>
        <v>0.67902094913775546</v>
      </c>
      <c r="I156" s="1">
        <f t="shared" si="45"/>
        <v>0.68686932086784991</v>
      </c>
      <c r="J156" s="1">
        <f t="shared" si="45"/>
        <v>0.72299665853245842</v>
      </c>
      <c r="K156" s="1">
        <f t="shared" si="45"/>
        <v>0.60565748655937268</v>
      </c>
      <c r="L156" s="1">
        <f t="shared" si="45"/>
        <v>0.68097249818118344</v>
      </c>
      <c r="M156" s="1">
        <f t="shared" si="45"/>
        <v>0.66993729386177792</v>
      </c>
      <c r="N156" s="1">
        <f t="shared" si="45"/>
        <v>0.51479479728906563</v>
      </c>
      <c r="O156" s="1">
        <f t="shared" si="45"/>
        <v>0.53231425511211317</v>
      </c>
      <c r="P156" s="1">
        <f t="shared" si="45"/>
        <v>0.22106545888441195</v>
      </c>
      <c r="Q156" s="1">
        <f t="shared" si="45"/>
        <v>0.57835099222462627</v>
      </c>
      <c r="R156" s="1">
        <f>CORREL(R143:R149,R144:R150)</f>
        <v>-0.16970675938473395</v>
      </c>
      <c r="U156" s="1" t="s">
        <v>18</v>
      </c>
      <c r="V156" s="1">
        <f>CORREL(V122:V149,V123:V150)</f>
        <v>0.57645694204718356</v>
      </c>
      <c r="W156" s="1">
        <f>CORREL(W122:W149,W123:W150)</f>
        <v>0.6563618667483232</v>
      </c>
      <c r="X156" s="1">
        <f>CORREL(X127:X149,X128:X150)</f>
        <v>0.4520520704457886</v>
      </c>
      <c r="Y156" s="1">
        <f t="shared" ref="Y156:AH156" si="46">CORREL(Y122:Y149,Y123:Y150)</f>
        <v>0.63745702115791025</v>
      </c>
      <c r="Z156" s="1">
        <f t="shared" si="46"/>
        <v>0.6812816414248859</v>
      </c>
      <c r="AA156" s="1">
        <f t="shared" si="46"/>
        <v>0.6917138229239056</v>
      </c>
      <c r="AB156" s="1">
        <f t="shared" si="46"/>
        <v>0.72532277234309273</v>
      </c>
      <c r="AC156" s="1">
        <f t="shared" si="46"/>
        <v>0.60975322604846294</v>
      </c>
      <c r="AD156" s="1">
        <f t="shared" si="46"/>
        <v>0.68388325711504883</v>
      </c>
      <c r="AE156" s="1">
        <f t="shared" si="46"/>
        <v>0.67337725062306752</v>
      </c>
      <c r="AF156" s="1">
        <f t="shared" si="46"/>
        <v>0.5157576988744369</v>
      </c>
      <c r="AG156" s="1">
        <f t="shared" si="46"/>
        <v>0.5387674621372871</v>
      </c>
      <c r="AH156" s="1">
        <f t="shared" si="46"/>
        <v>0.22510867445715363</v>
      </c>
      <c r="AI156" s="1">
        <f>CORREL(AI122:AI149,AI123:AI150)</f>
        <v>0.58140994604264673</v>
      </c>
      <c r="AJ156" s="1">
        <f>CORREL(AJ143:AJ149,AJ144:AJ150)</f>
        <v>-0.16987434370353127</v>
      </c>
      <c r="AM156" s="1" t="s">
        <v>18</v>
      </c>
      <c r="AN156" s="1">
        <f>CORREL(AN123:AN149,AN124:AN150)</f>
        <v>0.24444308464252482</v>
      </c>
      <c r="AO156" s="1">
        <f>CORREL(AO123:AO149,AO124:AO150)</f>
        <v>0.31777046791643637</v>
      </c>
      <c r="AP156" s="1">
        <f>CORREL(AP128:AP149,AP129:AP150)</f>
        <v>0.16853675863469456</v>
      </c>
      <c r="AQ156" s="1">
        <f t="shared" ref="AQ156:AZ156" si="47">CORREL(AQ123:AQ149,AQ124:AQ150)</f>
        <v>0.11554776875792301</v>
      </c>
      <c r="AR156" s="1">
        <f t="shared" si="47"/>
        <v>0.32848300721804963</v>
      </c>
      <c r="AS156" s="1">
        <f t="shared" si="47"/>
        <v>0.40103917216762824</v>
      </c>
      <c r="AT156" s="1">
        <f t="shared" si="47"/>
        <v>0.35509114585745477</v>
      </c>
      <c r="AU156" s="1">
        <f t="shared" si="47"/>
        <v>0.34503356198193852</v>
      </c>
      <c r="AV156" s="1">
        <f t="shared" si="47"/>
        <v>0.35532702117989223</v>
      </c>
      <c r="AW156" s="1">
        <f t="shared" si="47"/>
        <v>0.28027058815018008</v>
      </c>
      <c r="AX156" s="1">
        <f t="shared" si="47"/>
        <v>0.10285655979031463</v>
      </c>
      <c r="AY156" s="1">
        <f t="shared" si="47"/>
        <v>0.14969985031617114</v>
      </c>
      <c r="AZ156" s="1">
        <f t="shared" si="47"/>
        <v>-0.25749243000825089</v>
      </c>
      <c r="BA156" s="1">
        <f>CORREL(BA123:BA149,BA124:BA150)</f>
        <v>0.32843549243519887</v>
      </c>
      <c r="BB156" s="1">
        <f>CORREL(BB143:BB149,BB144:BB150)</f>
        <v>-0.33912721005556373</v>
      </c>
    </row>
    <row r="157" spans="3:54" x14ac:dyDescent="0.2">
      <c r="C157" s="1" t="s">
        <v>19</v>
      </c>
      <c r="D157" s="1">
        <f>CORREL(D122:D148,D124:D150)</f>
        <v>5.1068931006448263E-2</v>
      </c>
      <c r="E157" s="1">
        <f>CORREL(E122:E148,E124:E150)</f>
        <v>0.18414180114565035</v>
      </c>
      <c r="F157" s="1">
        <f>CORREL(F127:F148,F129:F150)</f>
        <v>-0.16596281365138274</v>
      </c>
      <c r="G157" s="1">
        <f>CORREL(G122:G148,G124:G150)</f>
        <v>0.31181108791148504</v>
      </c>
      <c r="H157" s="1">
        <f t="shared" ref="H157:Q157" si="48">CORREL(H122:H148,H124:H150)</f>
        <v>0.25202052541235981</v>
      </c>
      <c r="I157" s="1">
        <f t="shared" si="48"/>
        <v>0.20511099176676609</v>
      </c>
      <c r="J157" s="1">
        <f t="shared" si="48"/>
        <v>0.33971758505900096</v>
      </c>
      <c r="K157" s="1">
        <f t="shared" si="48"/>
        <v>1.1830041338504233E-2</v>
      </c>
      <c r="L157" s="1">
        <f t="shared" si="48"/>
        <v>0.20232512347982945</v>
      </c>
      <c r="M157" s="1">
        <f t="shared" si="48"/>
        <v>0.26232477295673484</v>
      </c>
      <c r="N157" s="1">
        <f t="shared" si="48"/>
        <v>7.8293218496389316E-2</v>
      </c>
      <c r="O157" s="1">
        <f t="shared" si="48"/>
        <v>4.2289784861157441E-2</v>
      </c>
      <c r="P157" s="1">
        <f t="shared" si="48"/>
        <v>-2.3289383919158406E-2</v>
      </c>
      <c r="Q157" s="1">
        <f t="shared" si="48"/>
        <v>-3.6903514152729869E-2</v>
      </c>
      <c r="R157" s="1">
        <f>CORREL(R143:R148,R145:R150)</f>
        <v>-0.51069841099477742</v>
      </c>
      <c r="U157" s="1" t="s">
        <v>19</v>
      </c>
      <c r="V157" s="1">
        <f>CORREL(V122:V148,V124:V150)</f>
        <v>5.6602339304149374E-2</v>
      </c>
      <c r="W157" s="1">
        <f>CORREL(W122:W148,W124:W150)</f>
        <v>0.18969387760906484</v>
      </c>
      <c r="X157" s="1">
        <f>CORREL(X127:X148,X129:X150)</f>
        <v>-0.16247694310442751</v>
      </c>
      <c r="Y157" s="1">
        <f t="shared" ref="Y157:AH157" si="49">CORREL(Y122:Y148,Y124:Y150)</f>
        <v>0.31680964607528517</v>
      </c>
      <c r="Z157" s="1">
        <f t="shared" si="49"/>
        <v>0.25834454929095696</v>
      </c>
      <c r="AA157" s="1">
        <f t="shared" si="49"/>
        <v>0.21480869037981945</v>
      </c>
      <c r="AB157" s="1">
        <f t="shared" si="49"/>
        <v>0.34355526943315606</v>
      </c>
      <c r="AC157" s="1">
        <f t="shared" si="49"/>
        <v>1.9899198710619546E-2</v>
      </c>
      <c r="AD157" s="1">
        <f t="shared" si="49"/>
        <v>0.21177934286482247</v>
      </c>
      <c r="AE157" s="1">
        <f t="shared" si="49"/>
        <v>0.26666109198483873</v>
      </c>
      <c r="AF157" s="1">
        <f t="shared" si="49"/>
        <v>7.793459614515541E-2</v>
      </c>
      <c r="AG157" s="1">
        <f t="shared" si="49"/>
        <v>4.9897073659211415E-2</v>
      </c>
      <c r="AH157" s="1">
        <f t="shared" si="49"/>
        <v>-2.1158099849545767E-2</v>
      </c>
      <c r="AI157" s="1">
        <f>CORREL(AI122:AI148,AI124:AI150)</f>
        <v>-3.2755072381124142E-2</v>
      </c>
      <c r="AJ157" s="1">
        <f>CORREL(AJ143:AJ148,AJ145:AJ150)</f>
        <v>-0.51139662883023362</v>
      </c>
      <c r="AM157" s="1" t="s">
        <v>19</v>
      </c>
      <c r="AN157" s="1">
        <f>CORREL(AN123:AN148,AN125:AN150)</f>
        <v>-0.19056219737667199</v>
      </c>
      <c r="AO157" s="1">
        <f t="shared" ref="AO157" si="50">CORREL(AO123:AO148,AO125:AO150)</f>
        <v>-6.8104310374371854E-2</v>
      </c>
      <c r="AP157" s="1">
        <f>CORREL(AP128:AP148,AP130:AP150)</f>
        <v>-0.19990631930301342</v>
      </c>
      <c r="AQ157" s="1">
        <f t="shared" ref="AQ157:AZ157" si="51">CORREL(AQ123:AQ148,AQ125:AQ150)</f>
        <v>0.12493669025639632</v>
      </c>
      <c r="AR157" s="1">
        <f t="shared" si="51"/>
        <v>-0.11748136392922306</v>
      </c>
      <c r="AS157" s="1">
        <f t="shared" si="51"/>
        <v>-0.13348531178712569</v>
      </c>
      <c r="AT157" s="1">
        <f t="shared" si="51"/>
        <v>-2.7813787555607261E-2</v>
      </c>
      <c r="AU157" s="1">
        <f t="shared" si="51"/>
        <v>-0.2964620314997391</v>
      </c>
      <c r="AV157" s="1">
        <f t="shared" si="51"/>
        <v>-8.1661391862362001E-2</v>
      </c>
      <c r="AW157" s="1">
        <f t="shared" si="51"/>
        <v>-7.0823055061302861E-2</v>
      </c>
      <c r="AX157" s="1">
        <f t="shared" si="51"/>
        <v>-2.8683892498154964E-2</v>
      </c>
      <c r="AY157" s="1">
        <f t="shared" si="51"/>
        <v>-0.23479022328613081</v>
      </c>
      <c r="AZ157" s="1">
        <f t="shared" si="51"/>
        <v>-0.18817309429468854</v>
      </c>
      <c r="BA157" s="1">
        <f>CORREL(BA123:BA148,BA125:BA150)</f>
        <v>-0.28138113416599908</v>
      </c>
      <c r="BB157" s="1">
        <f>CORREL(BB143:BB148,BB145:BB150)</f>
        <v>-0.500253121166087</v>
      </c>
    </row>
    <row r="158" spans="3:54" ht="16" x14ac:dyDescent="0.2">
      <c r="C158" s="21" t="s">
        <v>112</v>
      </c>
      <c r="D158" s="1">
        <f>CORREL(D122:D147,D125:D150)</f>
        <v>-0.27958644757170009</v>
      </c>
      <c r="E158" s="1">
        <f>CORREL(E122:E147,E125:E150)</f>
        <v>-0.18360471146246821</v>
      </c>
      <c r="F158" s="1">
        <f>CORREL(F128:F147,F131:F150)</f>
        <v>-0.27059246714595991</v>
      </c>
      <c r="G158" s="1">
        <f>CORREL(G122:G147,G125:G150)</f>
        <v>-7.8741062240548249E-2</v>
      </c>
      <c r="H158" s="1">
        <f t="shared" ref="H158:Q158" si="52">CORREL(H122:H147,H125:H150)</f>
        <v>-0.12551490200967216</v>
      </c>
      <c r="I158" s="1">
        <f t="shared" si="52"/>
        <v>-0.12109351954200878</v>
      </c>
      <c r="J158" s="1">
        <f t="shared" si="52"/>
        <v>5.076547734991893E-2</v>
      </c>
      <c r="K158" s="1">
        <f t="shared" si="52"/>
        <v>-0.25653571154967714</v>
      </c>
      <c r="L158" s="1">
        <f t="shared" si="52"/>
        <v>-0.15822505202006645</v>
      </c>
      <c r="M158" s="1">
        <f t="shared" si="52"/>
        <v>-3.453317994613006E-2</v>
      </c>
      <c r="N158" s="1">
        <f t="shared" si="52"/>
        <v>-0.29032022929358725</v>
      </c>
      <c r="O158" s="1">
        <f t="shared" si="52"/>
        <v>-0.12860697235839649</v>
      </c>
      <c r="P158" s="1">
        <f t="shared" si="52"/>
        <v>8.5660398530173182E-2</v>
      </c>
      <c r="Q158" s="1">
        <f t="shared" si="52"/>
        <v>-0.34254208821611082</v>
      </c>
      <c r="R158" s="1">
        <f>CORREL(R143:R147,R146:R150)</f>
        <v>0.21552182003390732</v>
      </c>
      <c r="U158" s="21" t="s">
        <v>112</v>
      </c>
      <c r="V158" s="1">
        <f>CORREL(V122:V147,V125:V150)</f>
        <v>-0.27609364918106127</v>
      </c>
      <c r="W158" s="1">
        <f>CORREL(W122:W147,W125:W150)</f>
        <v>-0.17933400642733827</v>
      </c>
      <c r="X158" s="1">
        <f>CORREL(X127:X147,X130:X150)</f>
        <v>-0.38885362121134415</v>
      </c>
      <c r="Y158" s="1">
        <f>CORREL(Y122:Y147,Y125:Y150)</f>
        <v>-7.4375464268300231E-2</v>
      </c>
      <c r="Z158" s="1">
        <f t="shared" ref="Z158:AF158" si="53">CORREL(Z122:Z147,Z125:Z150)</f>
        <v>-0.12103710578313627</v>
      </c>
      <c r="AA158" s="1">
        <f t="shared" si="53"/>
        <v>-0.11481172958112747</v>
      </c>
      <c r="AB158" s="1">
        <f>CORREL(AB122:AB147,AB125:AB150)</f>
        <v>5.307299402797877E-2</v>
      </c>
      <c r="AC158" s="1">
        <f t="shared" si="53"/>
        <v>-0.25344079194183194</v>
      </c>
      <c r="AD158" s="1">
        <f t="shared" si="53"/>
        <v>-0.15231904826543149</v>
      </c>
      <c r="AE158" s="1">
        <f t="shared" si="53"/>
        <v>-3.0206432286328883E-2</v>
      </c>
      <c r="AF158" s="1">
        <f t="shared" si="53"/>
        <v>-0.28879430496914615</v>
      </c>
      <c r="AG158" s="1">
        <f>CORREL(AG122:AG147,AG125:AG150)</f>
        <v>-0.125641105724101</v>
      </c>
      <c r="AH158" s="1">
        <f>CORREL(AH122:AH147,AH125:AH150)</f>
        <v>8.4943130792720797E-2</v>
      </c>
      <c r="AI158" s="1">
        <f>CORREL(AI122:AI147,AI125:AI150)</f>
        <v>-0.34165598927174062</v>
      </c>
      <c r="AJ158" s="1">
        <f>CORREL(AJ143:AJ147,AJ146:AJ150)</f>
        <v>0.21888924063473561</v>
      </c>
      <c r="AM158" s="21" t="s">
        <v>112</v>
      </c>
      <c r="AN158" s="1">
        <f>CORREL(AN123:AN147,AN126:AN150)</f>
        <v>-0.45572372030599417</v>
      </c>
      <c r="AO158" s="1">
        <f>CORREL(AO123:AO147,AO126:AO150)</f>
        <v>-0.40080760187735109</v>
      </c>
      <c r="AP158" s="1">
        <f>CORREL(AP128:AP147,AP131:AP150)</f>
        <v>-0.30513898430185726</v>
      </c>
      <c r="AQ158" s="1">
        <f>CORREL(AQ123:AQ147,AQ126:AQ150)</f>
        <v>-0.32068613036172533</v>
      </c>
      <c r="AR158" s="1">
        <f t="shared" ref="AR158:BA158" si="54">CORREL(AR123:AR147,AR126:AR150)</f>
        <v>-0.37950631875233826</v>
      </c>
      <c r="AS158" s="1">
        <f t="shared" si="54"/>
        <v>-0.36664606953114992</v>
      </c>
      <c r="AT158" s="1">
        <f t="shared" si="54"/>
        <v>-9.4871523313763292E-2</v>
      </c>
      <c r="AU158" s="1">
        <f t="shared" si="54"/>
        <v>-0.4068952595438507</v>
      </c>
      <c r="AV158" s="1">
        <f t="shared" si="54"/>
        <v>-0.41451203861034364</v>
      </c>
      <c r="AW158" s="1">
        <f t="shared" si="54"/>
        <v>-0.1790041135918958</v>
      </c>
      <c r="AX158" s="1">
        <f t="shared" si="54"/>
        <v>-0.3179349804118618</v>
      </c>
      <c r="AY158" s="1">
        <f t="shared" si="54"/>
        <v>-0.12851197730006367</v>
      </c>
      <c r="AZ158" s="1">
        <f>CORREL(AZ123:AZ147,AZ126:AZ150)</f>
        <v>0.28762849541176111</v>
      </c>
      <c r="BA158" s="1">
        <f t="shared" si="54"/>
        <v>-0.45542402493997791</v>
      </c>
      <c r="BB158" s="1">
        <f>CORREL(BB143:BB147,BB146:BB150)</f>
        <v>0.77877495171109312</v>
      </c>
    </row>
    <row r="160" spans="3:54" ht="16" thickBot="1" x14ac:dyDescent="0.25"/>
    <row r="161" spans="3:54" ht="16" x14ac:dyDescent="0.2">
      <c r="C161" s="3"/>
      <c r="D161" s="3" t="s">
        <v>99</v>
      </c>
      <c r="E161" s="3" t="s">
        <v>100</v>
      </c>
      <c r="F161" s="3" t="s">
        <v>101</v>
      </c>
      <c r="G161" s="3" t="s">
        <v>102</v>
      </c>
      <c r="H161" s="3" t="s">
        <v>103</v>
      </c>
      <c r="I161" s="3" t="s">
        <v>104</v>
      </c>
      <c r="J161" s="3" t="s">
        <v>105</v>
      </c>
      <c r="K161" s="3" t="s">
        <v>106</v>
      </c>
      <c r="L161" s="3" t="s">
        <v>5</v>
      </c>
      <c r="M161" s="3" t="s">
        <v>107</v>
      </c>
      <c r="N161" s="3" t="s">
        <v>108</v>
      </c>
      <c r="O161" s="3" t="s">
        <v>109</v>
      </c>
      <c r="P161" s="3" t="s">
        <v>110</v>
      </c>
      <c r="Q161" s="3" t="s">
        <v>111</v>
      </c>
      <c r="R161" s="3" t="s">
        <v>6</v>
      </c>
      <c r="U161" s="3"/>
      <c r="V161" s="3" t="s">
        <v>99</v>
      </c>
      <c r="W161" s="3" t="s">
        <v>100</v>
      </c>
      <c r="X161" s="3" t="s">
        <v>101</v>
      </c>
      <c r="Y161" s="3" t="s">
        <v>102</v>
      </c>
      <c r="Z161" s="3" t="s">
        <v>103</v>
      </c>
      <c r="AA161" s="3" t="s">
        <v>104</v>
      </c>
      <c r="AB161" s="3" t="s">
        <v>105</v>
      </c>
      <c r="AC161" s="3" t="s">
        <v>106</v>
      </c>
      <c r="AD161" s="3" t="s">
        <v>5</v>
      </c>
      <c r="AE161" s="3" t="s">
        <v>107</v>
      </c>
      <c r="AF161" s="3" t="s">
        <v>108</v>
      </c>
      <c r="AG161" s="3" t="s">
        <v>109</v>
      </c>
      <c r="AH161" s="3" t="s">
        <v>110</v>
      </c>
      <c r="AI161" s="3" t="s">
        <v>111</v>
      </c>
      <c r="AJ161" s="3" t="s">
        <v>6</v>
      </c>
      <c r="AM161" s="3"/>
      <c r="AN161" s="3" t="s">
        <v>99</v>
      </c>
      <c r="AO161" s="3" t="s">
        <v>100</v>
      </c>
      <c r="AP161" s="3" t="s">
        <v>101</v>
      </c>
      <c r="AQ161" s="3" t="s">
        <v>102</v>
      </c>
      <c r="AR161" s="3" t="s">
        <v>103</v>
      </c>
      <c r="AS161" s="3" t="s">
        <v>104</v>
      </c>
      <c r="AT161" s="3" t="s">
        <v>105</v>
      </c>
      <c r="AU161" s="3" t="s">
        <v>106</v>
      </c>
      <c r="AV161" s="3" t="s">
        <v>5</v>
      </c>
      <c r="AW161" s="3" t="s">
        <v>107</v>
      </c>
      <c r="AX161" s="3" t="s">
        <v>108</v>
      </c>
      <c r="AY161" s="3" t="s">
        <v>109</v>
      </c>
      <c r="AZ161" s="3" t="s">
        <v>110</v>
      </c>
      <c r="BA161" s="3" t="s">
        <v>111</v>
      </c>
      <c r="BB161" s="3" t="s">
        <v>6</v>
      </c>
    </row>
    <row r="162" spans="3:54" ht="16" x14ac:dyDescent="0.2">
      <c r="C162" s="4" t="s">
        <v>99</v>
      </c>
      <c r="D162" s="5">
        <v>1</v>
      </c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U162" s="4" t="s">
        <v>99</v>
      </c>
      <c r="V162" s="5">
        <v>1</v>
      </c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M162" s="4" t="s">
        <v>99</v>
      </c>
      <c r="AN162" s="5">
        <v>1</v>
      </c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</row>
    <row r="163" spans="3:54" ht="16" x14ac:dyDescent="0.2">
      <c r="C163" s="4" t="s">
        <v>100</v>
      </c>
      <c r="D163" s="5">
        <v>0.9156169567061333</v>
      </c>
      <c r="E163" s="5">
        <v>1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U163" s="4" t="s">
        <v>100</v>
      </c>
      <c r="V163" s="5">
        <v>0.91566010983447488</v>
      </c>
      <c r="W163" s="5">
        <v>1</v>
      </c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M163" s="4" t="s">
        <v>100</v>
      </c>
      <c r="AN163" s="5">
        <v>0.83005769633625837</v>
      </c>
      <c r="AO163" s="5">
        <v>1</v>
      </c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</row>
    <row r="164" spans="3:54" ht="16" x14ac:dyDescent="0.2">
      <c r="C164" s="4" t="s">
        <v>101</v>
      </c>
      <c r="D164" s="5">
        <v>0.85353329394927013</v>
      </c>
      <c r="E164" s="5">
        <v>0.92507094968265946</v>
      </c>
      <c r="F164" s="5">
        <v>1</v>
      </c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U164" s="4" t="s">
        <v>101</v>
      </c>
      <c r="V164" s="5">
        <v>0.85317867765237931</v>
      </c>
      <c r="W164" s="5">
        <v>0.92451868099041468</v>
      </c>
      <c r="X164" s="5">
        <v>1</v>
      </c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M164" s="4" t="s">
        <v>101</v>
      </c>
      <c r="AN164" s="5">
        <v>0.75834557624206356</v>
      </c>
      <c r="AO164" s="5">
        <v>0.90117102641832703</v>
      </c>
      <c r="AP164" s="5">
        <v>1</v>
      </c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</row>
    <row r="165" spans="3:54" ht="16" x14ac:dyDescent="0.2">
      <c r="C165" s="4" t="s">
        <v>102</v>
      </c>
      <c r="D165" s="5">
        <v>0.83528581442354255</v>
      </c>
      <c r="E165" s="5">
        <v>0.95258800974565061</v>
      </c>
      <c r="F165" s="5">
        <v>0.97604278255772159</v>
      </c>
      <c r="G165" s="5">
        <v>1</v>
      </c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U165" s="4" t="s">
        <v>102</v>
      </c>
      <c r="V165" s="5">
        <v>0.83448147716641496</v>
      </c>
      <c r="W165" s="5">
        <v>0.95253284103678815</v>
      </c>
      <c r="X165" s="5">
        <v>0.97603048393328184</v>
      </c>
      <c r="Y165" s="5">
        <v>1</v>
      </c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M165" s="4" t="s">
        <v>102</v>
      </c>
      <c r="AN165" s="5">
        <v>0.71225702414798331</v>
      </c>
      <c r="AO165" s="5">
        <v>0.91633094538108806</v>
      </c>
      <c r="AP165" s="5">
        <v>0.95917883689752426</v>
      </c>
      <c r="AQ165" s="5">
        <v>1</v>
      </c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</row>
    <row r="166" spans="3:54" ht="16" x14ac:dyDescent="0.2">
      <c r="C166" s="4" t="s">
        <v>103</v>
      </c>
      <c r="D166" s="5">
        <v>0.86991072035114703</v>
      </c>
      <c r="E166" s="5">
        <v>0.92242475521340861</v>
      </c>
      <c r="F166" s="5">
        <v>0.96029205954288333</v>
      </c>
      <c r="G166" s="5">
        <v>0.90032864249738076</v>
      </c>
      <c r="H166" s="5">
        <v>1</v>
      </c>
      <c r="I166" s="5"/>
      <c r="J166" s="5"/>
      <c r="K166" s="5"/>
      <c r="L166" s="5"/>
      <c r="M166" s="5"/>
      <c r="N166" s="5"/>
      <c r="O166" s="5"/>
      <c r="P166" s="5"/>
      <c r="Q166" s="5"/>
      <c r="R166" s="5"/>
      <c r="U166" s="4" t="s">
        <v>103</v>
      </c>
      <c r="V166" s="5">
        <v>0.87035098248374743</v>
      </c>
      <c r="W166" s="5">
        <v>0.9214414422307452</v>
      </c>
      <c r="X166" s="5">
        <v>0.96027352089582485</v>
      </c>
      <c r="Y166" s="5">
        <v>0.89987922931320596</v>
      </c>
      <c r="Z166" s="5">
        <v>1</v>
      </c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M166" s="4" t="s">
        <v>103</v>
      </c>
      <c r="AN166" s="5">
        <v>0.75069859066298561</v>
      </c>
      <c r="AO166" s="5">
        <v>0.78383461288826028</v>
      </c>
      <c r="AP166" s="5">
        <v>0.92911331519978835</v>
      </c>
      <c r="AQ166" s="5">
        <v>0.64858309877091302</v>
      </c>
      <c r="AR166" s="5">
        <v>1</v>
      </c>
      <c r="AS166" s="5"/>
      <c r="AT166" s="5"/>
      <c r="AU166" s="5"/>
      <c r="AV166" s="5"/>
      <c r="AW166" s="5"/>
      <c r="AX166" s="5"/>
      <c r="AY166" s="5"/>
      <c r="AZ166" s="5"/>
      <c r="BA166" s="5"/>
      <c r="BB166" s="5"/>
    </row>
    <row r="167" spans="3:54" ht="16" x14ac:dyDescent="0.2">
      <c r="C167" s="4" t="s">
        <v>104</v>
      </c>
      <c r="D167" s="5">
        <v>0.91159293872143432</v>
      </c>
      <c r="E167" s="5">
        <v>0.96390063674963644</v>
      </c>
      <c r="F167" s="5">
        <v>0.87577459923418555</v>
      </c>
      <c r="G167" s="5">
        <v>0.91954113994097508</v>
      </c>
      <c r="H167" s="5">
        <v>0.93602677170673454</v>
      </c>
      <c r="I167" s="5">
        <v>1</v>
      </c>
      <c r="J167" s="5"/>
      <c r="K167" s="5"/>
      <c r="L167" s="5"/>
      <c r="M167" s="5"/>
      <c r="N167" s="5"/>
      <c r="O167" s="5"/>
      <c r="P167" s="5"/>
      <c r="Q167" s="5"/>
      <c r="R167" s="5"/>
      <c r="U167" s="4" t="s">
        <v>104</v>
      </c>
      <c r="V167" s="5">
        <v>0.91184682229200698</v>
      </c>
      <c r="W167" s="5">
        <v>0.96369847007493559</v>
      </c>
      <c r="X167" s="5">
        <v>0.87470222149660404</v>
      </c>
      <c r="Y167" s="5">
        <v>0.91962043636940949</v>
      </c>
      <c r="Z167" s="5">
        <v>0.93563587969269935</v>
      </c>
      <c r="AA167" s="5">
        <v>1</v>
      </c>
      <c r="AB167" s="5"/>
      <c r="AC167" s="5"/>
      <c r="AD167" s="5"/>
      <c r="AE167" s="5"/>
      <c r="AF167" s="5"/>
      <c r="AG167" s="5"/>
      <c r="AH167" s="5"/>
      <c r="AI167" s="5"/>
      <c r="AJ167" s="5"/>
      <c r="AM167" s="4" t="s">
        <v>104</v>
      </c>
      <c r="AN167" s="5">
        <v>0.8438983103094555</v>
      </c>
      <c r="AO167" s="5">
        <v>0.90781660004230502</v>
      </c>
      <c r="AP167" s="5">
        <v>0.8078520132485818</v>
      </c>
      <c r="AQ167" s="5">
        <v>0.81497371922630324</v>
      </c>
      <c r="AR167" s="5">
        <v>0.8320428890362197</v>
      </c>
      <c r="AS167" s="5">
        <v>1</v>
      </c>
      <c r="AT167" s="5"/>
      <c r="AU167" s="5"/>
      <c r="AV167" s="5"/>
      <c r="AW167" s="5"/>
      <c r="AX167" s="5"/>
      <c r="AY167" s="5"/>
      <c r="AZ167" s="5"/>
      <c r="BA167" s="5"/>
      <c r="BB167" s="5"/>
    </row>
    <row r="168" spans="3:54" ht="16" x14ac:dyDescent="0.2">
      <c r="C168" s="4" t="s">
        <v>105</v>
      </c>
      <c r="D168" s="5">
        <v>0.86459913874470073</v>
      </c>
      <c r="E168" s="5">
        <v>0.93228353312650913</v>
      </c>
      <c r="F168" s="5">
        <v>0.86209021395247409</v>
      </c>
      <c r="G168" s="5">
        <v>0.90893280530214227</v>
      </c>
      <c r="H168" s="5">
        <v>0.93137414079414116</v>
      </c>
      <c r="I168" s="5">
        <v>0.93266284665020271</v>
      </c>
      <c r="J168" s="5">
        <v>1</v>
      </c>
      <c r="K168" s="5"/>
      <c r="L168" s="5"/>
      <c r="M168" s="5"/>
      <c r="N168" s="5"/>
      <c r="O168" s="5"/>
      <c r="P168" s="5"/>
      <c r="Q168" s="5"/>
      <c r="R168" s="5"/>
      <c r="U168" s="4" t="s">
        <v>105</v>
      </c>
      <c r="V168" s="5">
        <v>0.86566961747429716</v>
      </c>
      <c r="W168" s="5">
        <v>0.93217502110787143</v>
      </c>
      <c r="X168" s="5">
        <v>0.86070813318892125</v>
      </c>
      <c r="Y168" s="5">
        <v>0.90890014112856676</v>
      </c>
      <c r="Z168" s="5">
        <v>0.93113823850281219</v>
      </c>
      <c r="AA168" s="5">
        <v>0.93350790430102359</v>
      </c>
      <c r="AB168" s="5">
        <v>1</v>
      </c>
      <c r="AC168" s="5"/>
      <c r="AD168" s="5"/>
      <c r="AE168" s="5"/>
      <c r="AF168" s="5"/>
      <c r="AG168" s="5"/>
      <c r="AH168" s="5"/>
      <c r="AI168" s="5"/>
      <c r="AJ168" s="5"/>
      <c r="AM168" s="4" t="s">
        <v>105</v>
      </c>
      <c r="AN168" s="5">
        <v>0.82477299123216963</v>
      </c>
      <c r="AO168" s="5">
        <v>0.87108280514005143</v>
      </c>
      <c r="AP168" s="5">
        <v>0.86096451769410876</v>
      </c>
      <c r="AQ168" s="5">
        <v>0.77767732213536467</v>
      </c>
      <c r="AR168" s="5">
        <v>0.85196460875133118</v>
      </c>
      <c r="AS168" s="5">
        <v>0.81797327615097748</v>
      </c>
      <c r="AT168" s="5">
        <v>1</v>
      </c>
      <c r="AU168" s="5"/>
      <c r="AV168" s="5"/>
      <c r="AW168" s="5"/>
      <c r="AX168" s="5"/>
      <c r="AY168" s="5"/>
      <c r="AZ168" s="5"/>
      <c r="BA168" s="5"/>
      <c r="BB168" s="5"/>
    </row>
    <row r="169" spans="3:54" ht="16" x14ac:dyDescent="0.2">
      <c r="C169" s="4" t="s">
        <v>106</v>
      </c>
      <c r="D169" s="5">
        <v>0.9155244615351501</v>
      </c>
      <c r="E169" s="5">
        <v>0.95955352861879817</v>
      </c>
      <c r="F169" s="5">
        <v>0.90538539892924874</v>
      </c>
      <c r="G169" s="5">
        <v>0.88869122875189954</v>
      </c>
      <c r="H169" s="5">
        <v>0.91936659867131643</v>
      </c>
      <c r="I169" s="5">
        <v>0.95683896290815917</v>
      </c>
      <c r="J169" s="5">
        <v>0.91129304911342024</v>
      </c>
      <c r="K169" s="5">
        <v>1</v>
      </c>
      <c r="L169" s="5"/>
      <c r="M169" s="5"/>
      <c r="N169" s="5"/>
      <c r="O169" s="5"/>
      <c r="P169" s="5"/>
      <c r="Q169" s="5"/>
      <c r="R169" s="5"/>
      <c r="U169" s="4" t="s">
        <v>106</v>
      </c>
      <c r="V169" s="5">
        <v>0.91635539452617265</v>
      </c>
      <c r="W169" s="5">
        <v>0.95951471712345782</v>
      </c>
      <c r="X169" s="5">
        <v>0.90534531493487513</v>
      </c>
      <c r="Y169" s="5">
        <v>0.88868351092513542</v>
      </c>
      <c r="Z169" s="5">
        <v>0.91847794113470427</v>
      </c>
      <c r="AA169" s="5">
        <v>0.95623283169246243</v>
      </c>
      <c r="AB169" s="5">
        <v>0.91187499167060992</v>
      </c>
      <c r="AC169" s="5">
        <v>1</v>
      </c>
      <c r="AD169" s="5"/>
      <c r="AE169" s="5"/>
      <c r="AF169" s="5"/>
      <c r="AG169" s="5"/>
      <c r="AH169" s="5"/>
      <c r="AI169" s="5"/>
      <c r="AJ169" s="5"/>
      <c r="AM169" s="4" t="s">
        <v>106</v>
      </c>
      <c r="AN169" s="5">
        <v>0.86142379231853583</v>
      </c>
      <c r="AO169" s="5">
        <v>0.91308406388552943</v>
      </c>
      <c r="AP169" s="5">
        <v>0.88348599830316665</v>
      </c>
      <c r="AQ169" s="5">
        <v>0.77509053163496755</v>
      </c>
      <c r="AR169" s="5">
        <v>0.81306648256674807</v>
      </c>
      <c r="AS169" s="5">
        <v>0.9171246841091204</v>
      </c>
      <c r="AT169" s="5">
        <v>0.86615303510191832</v>
      </c>
      <c r="AU169" s="5">
        <v>1</v>
      </c>
      <c r="AV169" s="5"/>
      <c r="AW169" s="5"/>
      <c r="AX169" s="5"/>
      <c r="AY169" s="5"/>
      <c r="AZ169" s="5"/>
      <c r="BA169" s="5"/>
      <c r="BB169" s="5"/>
    </row>
    <row r="170" spans="3:54" ht="16" x14ac:dyDescent="0.2">
      <c r="C170" s="4" t="s">
        <v>5</v>
      </c>
      <c r="D170" s="5">
        <v>0.9267509411771373</v>
      </c>
      <c r="E170" s="5">
        <v>0.96826482302045314</v>
      </c>
      <c r="F170" s="5">
        <v>0.89379281209576789</v>
      </c>
      <c r="G170" s="5">
        <v>0.92788702823973257</v>
      </c>
      <c r="H170" s="5">
        <v>0.92045754954384429</v>
      </c>
      <c r="I170" s="5">
        <v>0.95243322535365227</v>
      </c>
      <c r="J170" s="5">
        <v>0.91043480545670608</v>
      </c>
      <c r="K170" s="5">
        <v>0.91714480746240179</v>
      </c>
      <c r="L170" s="5">
        <v>1</v>
      </c>
      <c r="M170" s="5"/>
      <c r="N170" s="5"/>
      <c r="O170" s="5"/>
      <c r="P170" s="5"/>
      <c r="Q170" s="5"/>
      <c r="R170" s="5"/>
      <c r="U170" s="4" t="s">
        <v>5</v>
      </c>
      <c r="V170" s="5">
        <v>0.92588793058059848</v>
      </c>
      <c r="W170" s="5">
        <v>0.96697027488851883</v>
      </c>
      <c r="X170" s="5">
        <v>0.89264010451148024</v>
      </c>
      <c r="Y170" s="5">
        <v>0.92734764148164728</v>
      </c>
      <c r="Z170" s="5">
        <v>0.91857368440941567</v>
      </c>
      <c r="AA170" s="5">
        <v>0.95174390472801318</v>
      </c>
      <c r="AB170" s="5">
        <v>0.91077931447357052</v>
      </c>
      <c r="AC170" s="5">
        <v>0.91616065631999788</v>
      </c>
      <c r="AD170" s="5">
        <v>1</v>
      </c>
      <c r="AE170" s="5"/>
      <c r="AF170" s="5"/>
      <c r="AG170" s="5"/>
      <c r="AH170" s="5"/>
      <c r="AI170" s="5"/>
      <c r="AJ170" s="5"/>
      <c r="AM170" s="4" t="s">
        <v>5</v>
      </c>
      <c r="AN170" s="5">
        <v>0.81039772327893755</v>
      </c>
      <c r="AO170" s="5">
        <v>0.92486108201782224</v>
      </c>
      <c r="AP170" s="5">
        <v>0.82005508757171053</v>
      </c>
      <c r="AQ170" s="5">
        <v>0.86917565503046623</v>
      </c>
      <c r="AR170" s="5">
        <v>0.78696135243911325</v>
      </c>
      <c r="AS170" s="5">
        <v>0.88343040776466164</v>
      </c>
      <c r="AT170" s="5">
        <v>0.79130742478931948</v>
      </c>
      <c r="AU170" s="5">
        <v>0.8212096542585644</v>
      </c>
      <c r="AV170" s="5">
        <v>1</v>
      </c>
      <c r="AW170" s="5"/>
      <c r="AX170" s="5"/>
      <c r="AY170" s="5"/>
      <c r="AZ170" s="5"/>
      <c r="BA170" s="5"/>
      <c r="BB170" s="5"/>
    </row>
    <row r="171" spans="3:54" ht="16" x14ac:dyDescent="0.2">
      <c r="C171" s="4" t="s">
        <v>107</v>
      </c>
      <c r="D171" s="5">
        <v>0.8285839308422468</v>
      </c>
      <c r="E171" s="5">
        <v>0.94269589143098309</v>
      </c>
      <c r="F171" s="5">
        <v>0.86741991178250977</v>
      </c>
      <c r="G171" s="5">
        <v>0.92060990935919773</v>
      </c>
      <c r="H171" s="5">
        <v>0.92082578803114212</v>
      </c>
      <c r="I171" s="5">
        <v>0.91358404639604007</v>
      </c>
      <c r="J171" s="5">
        <v>0.95482823742689948</v>
      </c>
      <c r="K171" s="5">
        <v>0.89622498801964789</v>
      </c>
      <c r="L171" s="5">
        <v>0.9108401137063088</v>
      </c>
      <c r="M171" s="5">
        <v>1</v>
      </c>
      <c r="N171" s="5"/>
      <c r="O171" s="5"/>
      <c r="P171" s="5"/>
      <c r="Q171" s="5"/>
      <c r="R171" s="5"/>
      <c r="U171" s="4" t="s">
        <v>107</v>
      </c>
      <c r="V171" s="5">
        <v>0.82828485337693192</v>
      </c>
      <c r="W171" s="5">
        <v>0.94270899815070541</v>
      </c>
      <c r="X171" s="5">
        <v>0.8664036774391275</v>
      </c>
      <c r="Y171" s="5">
        <v>0.92116795821899178</v>
      </c>
      <c r="Z171" s="5">
        <v>0.92096390871736733</v>
      </c>
      <c r="AA171" s="5">
        <v>0.91414488628757751</v>
      </c>
      <c r="AB171" s="5">
        <v>0.95434909266887802</v>
      </c>
      <c r="AC171" s="5">
        <v>0.89625549288762141</v>
      </c>
      <c r="AD171" s="5">
        <v>0.91025216213031901</v>
      </c>
      <c r="AE171" s="5">
        <v>1</v>
      </c>
      <c r="AF171" s="5"/>
      <c r="AG171" s="5"/>
      <c r="AH171" s="5"/>
      <c r="AI171" s="5"/>
      <c r="AJ171" s="5"/>
      <c r="AM171" s="4" t="s">
        <v>107</v>
      </c>
      <c r="AN171" s="5">
        <v>0.72951363385225387</v>
      </c>
      <c r="AO171" s="5">
        <v>0.88358189796407793</v>
      </c>
      <c r="AP171" s="5">
        <v>0.83132462227769544</v>
      </c>
      <c r="AQ171" s="5">
        <v>0.80730167435146538</v>
      </c>
      <c r="AR171" s="5">
        <v>0.81295410100548871</v>
      </c>
      <c r="AS171" s="5">
        <v>0.78999618309349884</v>
      </c>
      <c r="AT171" s="5">
        <v>0.8919097819787194</v>
      </c>
      <c r="AU171" s="5">
        <v>0.8097498988433538</v>
      </c>
      <c r="AV171" s="5">
        <v>0.80358675377713673</v>
      </c>
      <c r="AW171" s="5">
        <v>1</v>
      </c>
      <c r="AX171" s="5"/>
      <c r="AY171" s="5"/>
      <c r="AZ171" s="5"/>
      <c r="BA171" s="5"/>
      <c r="BB171" s="5"/>
    </row>
    <row r="172" spans="3:54" ht="16" x14ac:dyDescent="0.2">
      <c r="C172" s="4" t="s">
        <v>108</v>
      </c>
      <c r="D172" s="5">
        <v>0.77087501198959474</v>
      </c>
      <c r="E172" s="5">
        <v>0.85359238387840952</v>
      </c>
      <c r="F172" s="5">
        <v>0.793669615229881</v>
      </c>
      <c r="G172" s="5">
        <v>0.74982606198245616</v>
      </c>
      <c r="H172" s="5">
        <v>0.83047467146323461</v>
      </c>
      <c r="I172" s="5">
        <v>0.8220296408577249</v>
      </c>
      <c r="J172" s="5">
        <v>0.85009730574809816</v>
      </c>
      <c r="K172" s="5">
        <v>0.84138489679843897</v>
      </c>
      <c r="L172" s="5">
        <v>0.80595782396326332</v>
      </c>
      <c r="M172" s="5">
        <v>0.88751572054979533</v>
      </c>
      <c r="N172" s="5">
        <v>1</v>
      </c>
      <c r="O172" s="5"/>
      <c r="P172" s="5"/>
      <c r="Q172" s="5"/>
      <c r="R172" s="5"/>
      <c r="U172" s="4" t="s">
        <v>108</v>
      </c>
      <c r="V172" s="5">
        <v>0.77151292923544867</v>
      </c>
      <c r="W172" s="5">
        <v>0.85272504927248283</v>
      </c>
      <c r="X172" s="5">
        <v>0.79206072642478631</v>
      </c>
      <c r="Y172" s="5">
        <v>0.74962046021409889</v>
      </c>
      <c r="Z172" s="5">
        <v>0.82963771081695603</v>
      </c>
      <c r="AA172" s="5">
        <v>0.82165333358583215</v>
      </c>
      <c r="AB172" s="5">
        <v>0.84858292754222386</v>
      </c>
      <c r="AC172" s="5">
        <v>0.84092123224167592</v>
      </c>
      <c r="AD172" s="5">
        <v>0.80509642470624398</v>
      </c>
      <c r="AE172" s="5">
        <v>0.88707899583048677</v>
      </c>
      <c r="AF172" s="5">
        <v>1</v>
      </c>
      <c r="AG172" s="5"/>
      <c r="AH172" s="5"/>
      <c r="AI172" s="5"/>
      <c r="AJ172" s="5"/>
      <c r="AM172" s="4" t="s">
        <v>108</v>
      </c>
      <c r="AN172" s="5">
        <v>0.61726344084568996</v>
      </c>
      <c r="AO172" s="5">
        <v>0.69647469787737026</v>
      </c>
      <c r="AP172" s="5">
        <v>0.67664062525217794</v>
      </c>
      <c r="AQ172" s="5">
        <v>0.46118116630321548</v>
      </c>
      <c r="AR172" s="5">
        <v>0.74944550416765754</v>
      </c>
      <c r="AS172" s="5">
        <v>0.63002921684908186</v>
      </c>
      <c r="AT172" s="5">
        <v>0.71923477658207269</v>
      </c>
      <c r="AU172" s="5">
        <v>0.70940235133977614</v>
      </c>
      <c r="AV172" s="5">
        <v>0.60547743341291893</v>
      </c>
      <c r="AW172" s="5">
        <v>0.79780165593942942</v>
      </c>
      <c r="AX172" s="5">
        <v>1</v>
      </c>
      <c r="AY172" s="5"/>
      <c r="AZ172" s="5"/>
      <c r="BA172" s="5"/>
      <c r="BB172" s="5"/>
    </row>
    <row r="173" spans="3:54" ht="16" x14ac:dyDescent="0.2">
      <c r="C173" s="4" t="s">
        <v>109</v>
      </c>
      <c r="D173" s="5">
        <v>0.78779394189888718</v>
      </c>
      <c r="E173" s="5">
        <v>0.8498075254560381</v>
      </c>
      <c r="F173" s="5">
        <v>0.64281829662979939</v>
      </c>
      <c r="G173" s="5">
        <v>0.7199702611597274</v>
      </c>
      <c r="H173" s="5">
        <v>0.78927065336691538</v>
      </c>
      <c r="I173" s="5">
        <v>0.82379720001173018</v>
      </c>
      <c r="J173" s="5">
        <v>0.8325784697803349</v>
      </c>
      <c r="K173" s="5">
        <v>0.87254886209213411</v>
      </c>
      <c r="L173" s="5">
        <v>0.81559542756975056</v>
      </c>
      <c r="M173" s="5">
        <v>0.84296386280467106</v>
      </c>
      <c r="N173" s="5">
        <v>0.8474660750198787</v>
      </c>
      <c r="O173" s="5">
        <v>1</v>
      </c>
      <c r="P173" s="5"/>
      <c r="Q173" s="5"/>
      <c r="R173" s="5"/>
      <c r="U173" s="4" t="s">
        <v>109</v>
      </c>
      <c r="V173" s="5">
        <v>0.78866278521437239</v>
      </c>
      <c r="W173" s="5">
        <v>0.8498519103856067</v>
      </c>
      <c r="X173" s="5">
        <v>0.63961284260738704</v>
      </c>
      <c r="Y173" s="5">
        <v>0.72084990695439255</v>
      </c>
      <c r="Z173" s="5">
        <v>0.78887087470260298</v>
      </c>
      <c r="AA173" s="5">
        <v>0.82396166145997762</v>
      </c>
      <c r="AB173" s="5">
        <v>0.83419873963731606</v>
      </c>
      <c r="AC173" s="5">
        <v>0.87350767994952117</v>
      </c>
      <c r="AD173" s="5">
        <v>0.81512812381494881</v>
      </c>
      <c r="AE173" s="5">
        <v>0.84206182966519438</v>
      </c>
      <c r="AF173" s="5">
        <v>0.84565194910868069</v>
      </c>
      <c r="AG173" s="5">
        <v>1</v>
      </c>
      <c r="AH173" s="5"/>
      <c r="AI173" s="5"/>
      <c r="AJ173" s="5"/>
      <c r="AM173" s="4" t="s">
        <v>109</v>
      </c>
      <c r="AN173" s="5">
        <v>0.665077699299366</v>
      </c>
      <c r="AO173" s="5">
        <v>0.7546683365924356</v>
      </c>
      <c r="AP173" s="5">
        <v>0.56907431759610194</v>
      </c>
      <c r="AQ173" s="5">
        <v>0.56054265049773533</v>
      </c>
      <c r="AR173" s="5">
        <v>0.69487187059709288</v>
      </c>
      <c r="AS173" s="5">
        <v>0.70834980405628056</v>
      </c>
      <c r="AT173" s="5">
        <v>0.73544573531884616</v>
      </c>
      <c r="AU173" s="5">
        <v>0.79564841390086394</v>
      </c>
      <c r="AV173" s="5">
        <v>0.68765273770630031</v>
      </c>
      <c r="AW173" s="5">
        <v>0.77465116118572774</v>
      </c>
      <c r="AX173" s="5">
        <v>0.74042692130340626</v>
      </c>
      <c r="AY173" s="5">
        <v>1</v>
      </c>
      <c r="AZ173" s="5"/>
      <c r="BA173" s="5"/>
      <c r="BB173" s="5"/>
    </row>
    <row r="174" spans="3:54" ht="16" x14ac:dyDescent="0.2">
      <c r="C174" s="4" t="s">
        <v>110</v>
      </c>
      <c r="D174" s="5">
        <v>0.73198629206516386</v>
      </c>
      <c r="E174" s="5">
        <v>0.81524157563146582</v>
      </c>
      <c r="F174" s="5">
        <v>0.63599340595293108</v>
      </c>
      <c r="G174" s="5">
        <v>0.75125853262340436</v>
      </c>
      <c r="H174" s="5">
        <v>0.6913405161130961</v>
      </c>
      <c r="I174" s="5">
        <v>0.71683658646805193</v>
      </c>
      <c r="J174" s="5">
        <v>0.7852974285240335</v>
      </c>
      <c r="K174" s="5">
        <v>0.73971030425521012</v>
      </c>
      <c r="L174" s="5">
        <v>0.77564589452412114</v>
      </c>
      <c r="M174" s="5">
        <v>0.79821040688624711</v>
      </c>
      <c r="N174" s="5">
        <v>0.73669273830271298</v>
      </c>
      <c r="O174" s="5">
        <v>0.8314163452468375</v>
      </c>
      <c r="P174" s="5">
        <v>1</v>
      </c>
      <c r="Q174" s="5"/>
      <c r="R174" s="5"/>
      <c r="U174" s="4" t="s">
        <v>110</v>
      </c>
      <c r="V174" s="5">
        <v>0.73174882597919111</v>
      </c>
      <c r="W174" s="5">
        <v>0.81552221967343219</v>
      </c>
      <c r="X174" s="5">
        <v>0.63445741200421824</v>
      </c>
      <c r="Y174" s="5">
        <v>0.7520390007529848</v>
      </c>
      <c r="Z174" s="5">
        <v>0.69026927400732163</v>
      </c>
      <c r="AA174" s="5">
        <v>0.71692192357895568</v>
      </c>
      <c r="AB174" s="5">
        <v>0.78623376228335451</v>
      </c>
      <c r="AC174" s="5">
        <v>0.74003030105008338</v>
      </c>
      <c r="AD174" s="5">
        <v>0.77515785961183969</v>
      </c>
      <c r="AE174" s="5">
        <v>0.79759269910120945</v>
      </c>
      <c r="AF174" s="5">
        <v>0.73537422457465529</v>
      </c>
      <c r="AG174" s="5">
        <v>0.83054544331870739</v>
      </c>
      <c r="AH174" s="5">
        <v>1</v>
      </c>
      <c r="AI174" s="5"/>
      <c r="AJ174" s="5"/>
      <c r="AM174" s="4" t="s">
        <v>110</v>
      </c>
      <c r="AN174" s="5">
        <v>0.59911874300798462</v>
      </c>
      <c r="AO174" s="5">
        <v>0.77179291298793851</v>
      </c>
      <c r="AP174" s="5">
        <v>0.63445746522079371</v>
      </c>
      <c r="AQ174" s="5">
        <v>0.70426807976573669</v>
      </c>
      <c r="AR174" s="5">
        <v>0.55209662276415983</v>
      </c>
      <c r="AS174" s="5">
        <v>0.55681033233032873</v>
      </c>
      <c r="AT174" s="5">
        <v>0.73644973033652406</v>
      </c>
      <c r="AU174" s="5">
        <v>0.63673823516721184</v>
      </c>
      <c r="AV174" s="5">
        <v>0.66910644060419067</v>
      </c>
      <c r="AW174" s="5">
        <v>0.76042081213577417</v>
      </c>
      <c r="AX174" s="5">
        <v>0.53474911356708776</v>
      </c>
      <c r="AY174" s="5">
        <v>0.77181249108438377</v>
      </c>
      <c r="AZ174" s="5">
        <v>1</v>
      </c>
      <c r="BA174" s="5"/>
      <c r="BB174" s="5"/>
    </row>
    <row r="175" spans="3:54" ht="16" x14ac:dyDescent="0.2">
      <c r="C175" s="4" t="s">
        <v>111</v>
      </c>
      <c r="D175" s="5">
        <v>0.89255545829897709</v>
      </c>
      <c r="E175" s="5">
        <v>0.95213411157091576</v>
      </c>
      <c r="F175" s="5">
        <v>0.93609313087732304</v>
      </c>
      <c r="G175" s="5">
        <v>0.87624167154233001</v>
      </c>
      <c r="H175" s="5">
        <v>0.90067349375728256</v>
      </c>
      <c r="I175" s="5">
        <v>0.93327220233525765</v>
      </c>
      <c r="J175" s="5">
        <v>0.87295510064299653</v>
      </c>
      <c r="K175" s="5">
        <v>0.96323617728105304</v>
      </c>
      <c r="L175" s="5">
        <v>0.91551251863301675</v>
      </c>
      <c r="M175" s="5">
        <v>0.87309533202034706</v>
      </c>
      <c r="N175" s="5">
        <v>0.85108214590777098</v>
      </c>
      <c r="O175" s="5">
        <v>0.81701455406994539</v>
      </c>
      <c r="P175" s="5">
        <v>0.7342778682900245</v>
      </c>
      <c r="Q175" s="5">
        <v>1</v>
      </c>
      <c r="R175" s="5"/>
      <c r="U175" s="4" t="s">
        <v>111</v>
      </c>
      <c r="V175" s="5">
        <v>0.89297196350123043</v>
      </c>
      <c r="W175" s="5">
        <v>0.95175196041619592</v>
      </c>
      <c r="X175" s="5">
        <v>0.93633525899144232</v>
      </c>
      <c r="Y175" s="5">
        <v>0.875700706479831</v>
      </c>
      <c r="Z175" s="5">
        <v>0.89949446063623661</v>
      </c>
      <c r="AA175" s="5">
        <v>0.93235801885842562</v>
      </c>
      <c r="AB175" s="5">
        <v>0.87280935887926336</v>
      </c>
      <c r="AC175" s="5">
        <v>0.96345025823113972</v>
      </c>
      <c r="AD175" s="5">
        <v>0.91372575404236489</v>
      </c>
      <c r="AE175" s="5">
        <v>0.87241894988589008</v>
      </c>
      <c r="AF175" s="5">
        <v>0.85145485834417622</v>
      </c>
      <c r="AG175" s="5">
        <v>0.81659375574563964</v>
      </c>
      <c r="AH175" s="5">
        <v>0.7337001734239279</v>
      </c>
      <c r="AI175" s="5">
        <v>1</v>
      </c>
      <c r="AJ175" s="5"/>
      <c r="AM175" s="4" t="s">
        <v>111</v>
      </c>
      <c r="AN175" s="5">
        <v>0.79919659978459512</v>
      </c>
      <c r="AO175" s="5">
        <v>0.94134095795131933</v>
      </c>
      <c r="AP175" s="5">
        <v>0.89953837324244224</v>
      </c>
      <c r="AQ175" s="5">
        <v>0.79753753451288389</v>
      </c>
      <c r="AR175" s="5">
        <v>0.80575602813366032</v>
      </c>
      <c r="AS175" s="5">
        <v>0.88445122167638457</v>
      </c>
      <c r="AT175" s="5">
        <v>0.83739553579614989</v>
      </c>
      <c r="AU175" s="5">
        <v>0.9349238596666285</v>
      </c>
      <c r="AV175" s="5">
        <v>0.86358538753550407</v>
      </c>
      <c r="AW175" s="5">
        <v>0.80002593876999772</v>
      </c>
      <c r="AX175" s="5">
        <v>0.72107988438300363</v>
      </c>
      <c r="AY175" s="5">
        <v>0.72863746560086751</v>
      </c>
      <c r="AZ175" s="5">
        <v>0.68345513650893919</v>
      </c>
      <c r="BA175" s="5">
        <v>1</v>
      </c>
      <c r="BB175" s="5"/>
    </row>
    <row r="176" spans="3:54" ht="17" thickBot="1" x14ac:dyDescent="0.25">
      <c r="C176" s="6" t="s">
        <v>6</v>
      </c>
      <c r="D176" s="5">
        <v>0.84094876698769827</v>
      </c>
      <c r="E176" s="5">
        <v>0.77887341281901779</v>
      </c>
      <c r="F176" s="5">
        <v>0.90606252857523495</v>
      </c>
      <c r="G176" s="5">
        <v>0.92257112111527928</v>
      </c>
      <c r="H176" s="5">
        <v>0.75881635125697711</v>
      </c>
      <c r="I176" s="5">
        <v>0.78180347898859071</v>
      </c>
      <c r="J176" s="5">
        <v>0.97341790875668877</v>
      </c>
      <c r="K176" s="5">
        <v>0.88420840152130553</v>
      </c>
      <c r="L176" s="5">
        <v>0.59452154655266942</v>
      </c>
      <c r="M176" s="5">
        <v>0.66669756479272702</v>
      </c>
      <c r="N176" s="5">
        <v>0.55385047790567921</v>
      </c>
      <c r="O176" s="5">
        <v>0.34532843189073514</v>
      </c>
      <c r="P176" s="5">
        <v>0.62817345606041486</v>
      </c>
      <c r="Q176" s="5">
        <v>0.7995247637586711</v>
      </c>
      <c r="R176" s="5">
        <v>1</v>
      </c>
      <c r="U176" s="6" t="s">
        <v>6</v>
      </c>
      <c r="V176" s="5">
        <v>0.83939278500866144</v>
      </c>
      <c r="W176" s="5">
        <v>0.77797651608359508</v>
      </c>
      <c r="X176" s="5">
        <v>0.90493394855328779</v>
      </c>
      <c r="Y176" s="5">
        <v>0.9217298506865933</v>
      </c>
      <c r="Z176" s="5">
        <v>0.75966176683414999</v>
      </c>
      <c r="AA176" s="5">
        <v>0.78090869084688552</v>
      </c>
      <c r="AB176" s="5">
        <v>0.97317815498938476</v>
      </c>
      <c r="AC176" s="5">
        <v>0.88385887535262486</v>
      </c>
      <c r="AD176" s="5">
        <v>0.59310246886174256</v>
      </c>
      <c r="AE176" s="5">
        <v>0.66532696598183672</v>
      </c>
      <c r="AF176" s="5">
        <v>0.55069587632115369</v>
      </c>
      <c r="AG176" s="5">
        <v>0.3430938012726224</v>
      </c>
      <c r="AH176" s="5">
        <v>0.62487548273595483</v>
      </c>
      <c r="AI176" s="5">
        <v>0.7992152577614261</v>
      </c>
      <c r="AJ176" s="5">
        <v>1</v>
      </c>
      <c r="AM176" s="6" t="s">
        <v>6</v>
      </c>
      <c r="AN176" s="5">
        <v>0.9280285602011844</v>
      </c>
      <c r="AO176" s="5">
        <v>0.8386608055053395</v>
      </c>
      <c r="AP176" s="5">
        <v>0.94032581359750012</v>
      </c>
      <c r="AQ176" s="5">
        <v>0.93452730737267697</v>
      </c>
      <c r="AR176" s="5">
        <v>0.67943426661493811</v>
      </c>
      <c r="AS176" s="5">
        <v>0.78705836248318961</v>
      </c>
      <c r="AT176" s="5">
        <v>0.97765170418404879</v>
      </c>
      <c r="AU176" s="5">
        <v>0.94017082631060689</v>
      </c>
      <c r="AV176" s="5">
        <v>0.46052289617344483</v>
      </c>
      <c r="AW176" s="5">
        <v>0.71327190264850515</v>
      </c>
      <c r="AX176" s="5">
        <v>0.52883856788265116</v>
      </c>
      <c r="AY176" s="5">
        <v>0.28547200781031185</v>
      </c>
      <c r="AZ176" s="5">
        <v>0.63084565341013987</v>
      </c>
      <c r="BA176" s="5">
        <v>0.76960312212186943</v>
      </c>
      <c r="BB176" s="5">
        <v>1</v>
      </c>
    </row>
    <row r="178" spans="3:41" x14ac:dyDescent="0.2">
      <c r="C178" s="1" t="s">
        <v>20</v>
      </c>
      <c r="E178" s="1">
        <f>COUNT(D162:R176)</f>
        <v>120</v>
      </c>
      <c r="U178" s="1" t="s">
        <v>20</v>
      </c>
      <c r="W178" s="1">
        <f>COUNT(V162:AJ176)</f>
        <v>120</v>
      </c>
      <c r="AM178" s="1" t="s">
        <v>20</v>
      </c>
      <c r="AO178" s="1">
        <f>COUNT(AN162:BB176)</f>
        <v>120</v>
      </c>
    </row>
    <row r="179" spans="3:41" x14ac:dyDescent="0.2">
      <c r="C179" s="1" t="s">
        <v>21</v>
      </c>
      <c r="E179" s="1">
        <f>E178-E180-E181</f>
        <v>1</v>
      </c>
      <c r="U179" s="1" t="s">
        <v>21</v>
      </c>
      <c r="W179" s="1">
        <f>W178-W180-W181</f>
        <v>1</v>
      </c>
      <c r="AM179" s="1" t="s">
        <v>21</v>
      </c>
      <c r="AO179" s="1">
        <f>AO178-AO180-AO181</f>
        <v>3</v>
      </c>
    </row>
    <row r="180" spans="3:41" x14ac:dyDescent="0.2">
      <c r="C180" s="1" t="s">
        <v>22</v>
      </c>
      <c r="E180" s="1">
        <f>COUNTIF(D162:R176,"&gt;0,5")</f>
        <v>119</v>
      </c>
      <c r="U180" s="1" t="s">
        <v>22</v>
      </c>
      <c r="W180" s="1">
        <f>COUNTIF(V162:AJ176,"&gt;0,5")</f>
        <v>119</v>
      </c>
      <c r="AM180" s="1" t="s">
        <v>22</v>
      </c>
      <c r="AO180" s="1">
        <f>COUNTIF(AN162:BB176,"&gt;0,5")</f>
        <v>117</v>
      </c>
    </row>
    <row r="181" spans="3:41" x14ac:dyDescent="0.2">
      <c r="C181" s="1" t="s">
        <v>23</v>
      </c>
      <c r="E181" s="1">
        <f>COUNTIF(D162:R176,"&lt;0")</f>
        <v>0</v>
      </c>
      <c r="U181" s="1" t="s">
        <v>23</v>
      </c>
      <c r="W181" s="1">
        <f>COUNTIF(V162:AJ176,"&lt;0")</f>
        <v>0</v>
      </c>
      <c r="AM181" s="1" t="s">
        <v>23</v>
      </c>
      <c r="AO181" s="1">
        <f>COUNTIF(AN162:BB176,"&lt;0")</f>
        <v>0</v>
      </c>
    </row>
  </sheetData>
  <conditionalFormatting sqref="C70 AW39:BB65 AN39:AS65 AE39:AJ65 V71:AA71 M71:R71 D70:I71">
    <cfRule type="containsText" dxfId="392" priority="79" operator="containsText" text="Autokorrelasjon 1-lag">
      <formula>NOT(ISERROR(SEARCH("Autokorrelasjon 1-lag",C39)))</formula>
    </cfRule>
    <cfRule type="cellIs" dxfId="391" priority="80" operator="lessThan">
      <formula>0</formula>
    </cfRule>
    <cfRule type="cellIs" dxfId="390" priority="81" operator="greaterThan">
      <formula>0</formula>
    </cfRule>
  </conditionalFormatting>
  <conditionalFormatting sqref="L70">
    <cfRule type="containsText" dxfId="389" priority="76" operator="containsText" text="Autokorrelasjon 1-lag">
      <formula>NOT(ISERROR(SEARCH("Autokorrelasjon 1-lag",L70)))</formula>
    </cfRule>
    <cfRule type="cellIs" dxfId="388" priority="77" operator="lessThan">
      <formula>0</formula>
    </cfRule>
    <cfRule type="cellIs" dxfId="387" priority="78" operator="greaterThan">
      <formula>0</formula>
    </cfRule>
  </conditionalFormatting>
  <conditionalFormatting sqref="U70">
    <cfRule type="containsText" dxfId="386" priority="73" operator="containsText" text="Autokorrelasjon 1-lag">
      <formula>NOT(ISERROR(SEARCH("Autokorrelasjon 1-lag",U70)))</formula>
    </cfRule>
    <cfRule type="cellIs" dxfId="385" priority="74" operator="lessThan">
      <formula>0</formula>
    </cfRule>
    <cfRule type="cellIs" dxfId="384" priority="75" operator="greaterThan">
      <formula>0</formula>
    </cfRule>
  </conditionalFormatting>
  <conditionalFormatting sqref="M70:R70">
    <cfRule type="containsText" dxfId="383" priority="70" operator="containsText" text="Autokorrelasjon 1-lag">
      <formula>NOT(ISERROR(SEARCH("Autokorrelasjon 1-lag",M70)))</formula>
    </cfRule>
    <cfRule type="cellIs" dxfId="382" priority="71" operator="lessThan">
      <formula>0</formula>
    </cfRule>
    <cfRule type="cellIs" dxfId="381" priority="72" operator="greaterThan">
      <formula>0</formula>
    </cfRule>
  </conditionalFormatting>
  <conditionalFormatting sqref="V70:AA70">
    <cfRule type="containsText" dxfId="380" priority="67" operator="containsText" text="Autokorrelasjon 1-lag">
      <formula>NOT(ISERROR(SEARCH("Autokorrelasjon 1-lag",V70)))</formula>
    </cfRule>
    <cfRule type="cellIs" dxfId="379" priority="68" operator="lessThan">
      <formula>0</formula>
    </cfRule>
    <cfRule type="cellIs" dxfId="378" priority="69" operator="greaterThan">
      <formula>0</formula>
    </cfRule>
  </conditionalFormatting>
  <conditionalFormatting sqref="C156">
    <cfRule type="containsText" dxfId="377" priority="64" operator="containsText" text="Autokorrelasjon 1-lag">
      <formula>NOT(ISERROR(SEARCH("Autokorrelasjon 1-lag",C156)))</formula>
    </cfRule>
    <cfRule type="cellIs" dxfId="376" priority="65" operator="lessThan">
      <formula>0</formula>
    </cfRule>
    <cfRule type="cellIs" dxfId="375" priority="66" operator="greaterThan">
      <formula>0</formula>
    </cfRule>
  </conditionalFormatting>
  <conditionalFormatting sqref="D156:R156">
    <cfRule type="containsText" dxfId="374" priority="61" operator="containsText" text="Autokorrelasjon 1-lag">
      <formula>NOT(ISERROR(SEARCH("Autokorrelasjon 1-lag",D156)))</formula>
    </cfRule>
    <cfRule type="cellIs" dxfId="373" priority="62" operator="lessThan">
      <formula>0</formula>
    </cfRule>
    <cfRule type="cellIs" dxfId="372" priority="63" operator="greaterThan">
      <formula>0</formula>
    </cfRule>
  </conditionalFormatting>
  <conditionalFormatting sqref="D157:R157">
    <cfRule type="containsText" dxfId="371" priority="58" operator="containsText" text="Autokorrelasjon 1-lag">
      <formula>NOT(ISERROR(SEARCH("Autokorrelasjon 1-lag",D157)))</formula>
    </cfRule>
    <cfRule type="cellIs" dxfId="370" priority="59" operator="lessThan">
      <formula>0</formula>
    </cfRule>
    <cfRule type="cellIs" dxfId="369" priority="60" operator="greaterThan">
      <formula>0</formula>
    </cfRule>
  </conditionalFormatting>
  <conditionalFormatting sqref="U156">
    <cfRule type="containsText" dxfId="368" priority="55" operator="containsText" text="Autokorrelasjon 1-lag">
      <formula>NOT(ISERROR(SEARCH("Autokorrelasjon 1-lag",U156)))</formula>
    </cfRule>
    <cfRule type="cellIs" dxfId="367" priority="56" operator="lessThan">
      <formula>0</formula>
    </cfRule>
    <cfRule type="cellIs" dxfId="366" priority="57" operator="greaterThan">
      <formula>0</formula>
    </cfRule>
  </conditionalFormatting>
  <conditionalFormatting sqref="V156:AJ156">
    <cfRule type="containsText" dxfId="365" priority="52" operator="containsText" text="Autokorrelasjon 1-lag">
      <formula>NOT(ISERROR(SEARCH("Autokorrelasjon 1-lag",V156)))</formula>
    </cfRule>
    <cfRule type="cellIs" dxfId="364" priority="53" operator="lessThan">
      <formula>0</formula>
    </cfRule>
    <cfRule type="cellIs" dxfId="363" priority="54" operator="greaterThan">
      <formula>0</formula>
    </cfRule>
  </conditionalFormatting>
  <conditionalFormatting sqref="V157:AJ157">
    <cfRule type="containsText" dxfId="362" priority="49" operator="containsText" text="Autokorrelasjon 1-lag">
      <formula>NOT(ISERROR(SEARCH("Autokorrelasjon 1-lag",V157)))</formula>
    </cfRule>
    <cfRule type="cellIs" dxfId="361" priority="50" operator="lessThan">
      <formula>0</formula>
    </cfRule>
    <cfRule type="cellIs" dxfId="360" priority="51" operator="greaterThan">
      <formula>0</formula>
    </cfRule>
  </conditionalFormatting>
  <conditionalFormatting sqref="AM156">
    <cfRule type="containsText" dxfId="359" priority="46" operator="containsText" text="Autokorrelasjon 1-lag">
      <formula>NOT(ISERROR(SEARCH("Autokorrelasjon 1-lag",AM156)))</formula>
    </cfRule>
    <cfRule type="cellIs" dxfId="358" priority="47" operator="lessThan">
      <formula>0</formula>
    </cfRule>
    <cfRule type="cellIs" dxfId="357" priority="48" operator="greaterThan">
      <formula>0</formula>
    </cfRule>
  </conditionalFormatting>
  <conditionalFormatting sqref="AN156:BB156">
    <cfRule type="containsText" dxfId="356" priority="43" operator="containsText" text="Autokorrelasjon 1-lag">
      <formula>NOT(ISERROR(SEARCH("Autokorrelasjon 1-lag",AN156)))</formula>
    </cfRule>
    <cfRule type="cellIs" dxfId="355" priority="44" operator="lessThan">
      <formula>0</formula>
    </cfRule>
    <cfRule type="cellIs" dxfId="354" priority="45" operator="greaterThan">
      <formula>0</formula>
    </cfRule>
  </conditionalFormatting>
  <conditionalFormatting sqref="AN157:BB157">
    <cfRule type="containsText" dxfId="353" priority="40" operator="containsText" text="Autokorrelasjon 1-lag">
      <formula>NOT(ISERROR(SEARCH("Autokorrelasjon 1-lag",AN157)))</formula>
    </cfRule>
    <cfRule type="cellIs" dxfId="352" priority="41" operator="lessThan">
      <formula>0</formula>
    </cfRule>
    <cfRule type="cellIs" dxfId="351" priority="42" operator="greaterThan">
      <formula>0</formula>
    </cfRule>
  </conditionalFormatting>
  <conditionalFormatting sqref="AN158:BB158">
    <cfRule type="containsText" dxfId="350" priority="37" operator="containsText" text="Autokorrelasjon 1-lag">
      <formula>NOT(ISERROR(SEARCH("Autokorrelasjon 1-lag",AN158)))</formula>
    </cfRule>
    <cfRule type="cellIs" dxfId="349" priority="38" operator="lessThan">
      <formula>0</formula>
    </cfRule>
    <cfRule type="cellIs" dxfId="348" priority="39" operator="greaterThan">
      <formula>0</formula>
    </cfRule>
  </conditionalFormatting>
  <conditionalFormatting sqref="V158:AJ158">
    <cfRule type="containsText" dxfId="347" priority="34" operator="containsText" text="Autokorrelasjon 1-lag">
      <formula>NOT(ISERROR(SEARCH("Autokorrelasjon 1-lag",V158)))</formula>
    </cfRule>
    <cfRule type="cellIs" dxfId="346" priority="35" operator="lessThan">
      <formula>0</formula>
    </cfRule>
    <cfRule type="cellIs" dxfId="345" priority="36" operator="greaterThan">
      <formula>0</formula>
    </cfRule>
  </conditionalFormatting>
  <conditionalFormatting sqref="D158:R158">
    <cfRule type="containsText" dxfId="344" priority="31" operator="containsText" text="Autokorrelasjon 1-lag">
      <formula>NOT(ISERROR(SEARCH("Autokorrelasjon 1-lag",D158)))</formula>
    </cfRule>
    <cfRule type="cellIs" dxfId="343" priority="32" operator="lessThan">
      <formula>0</formula>
    </cfRule>
    <cfRule type="cellIs" dxfId="342" priority="33" operator="greaterThan">
      <formula>0</formula>
    </cfRule>
  </conditionalFormatting>
  <conditionalFormatting sqref="D75:I80">
    <cfRule type="containsBlanks" dxfId="341" priority="21">
      <formula>LEN(TRIM(D75))=0</formula>
    </cfRule>
    <cfRule type="cellIs" dxfId="340" priority="22" operator="lessThan">
      <formula>0</formula>
    </cfRule>
    <cfRule type="cellIs" dxfId="339" priority="23" operator="equal">
      <formula>1</formula>
    </cfRule>
    <cfRule type="cellIs" dxfId="338" priority="24" operator="lessThan">
      <formula>0.5</formula>
    </cfRule>
    <cfRule type="cellIs" dxfId="337" priority="25" operator="greaterThan">
      <formula>0.5</formula>
    </cfRule>
  </conditionalFormatting>
  <conditionalFormatting sqref="M75:R80">
    <cfRule type="containsBlanks" dxfId="336" priority="26">
      <formula>LEN(TRIM(M75))=0</formula>
    </cfRule>
    <cfRule type="cellIs" dxfId="335" priority="27" operator="lessThan">
      <formula>0</formula>
    </cfRule>
    <cfRule type="cellIs" dxfId="334" priority="28" operator="equal">
      <formula>1</formula>
    </cfRule>
    <cfRule type="cellIs" dxfId="333" priority="29" operator="lessThan">
      <formula>0.5</formula>
    </cfRule>
    <cfRule type="cellIs" dxfId="332" priority="30" operator="greaterThan">
      <formula>0.5</formula>
    </cfRule>
  </conditionalFormatting>
  <conditionalFormatting sqref="V75:AA80">
    <cfRule type="containsBlanks" dxfId="331" priority="16">
      <formula>LEN(TRIM(V75))=0</formula>
    </cfRule>
    <cfRule type="cellIs" dxfId="330" priority="17" operator="lessThan">
      <formula>0</formula>
    </cfRule>
    <cfRule type="cellIs" dxfId="329" priority="18" operator="equal">
      <formula>1</formula>
    </cfRule>
    <cfRule type="cellIs" dxfId="328" priority="19" operator="lessThan">
      <formula>0.5</formula>
    </cfRule>
    <cfRule type="cellIs" dxfId="327" priority="20" operator="greaterThan">
      <formula>0.5</formula>
    </cfRule>
  </conditionalFormatting>
  <conditionalFormatting sqref="D162:R176">
    <cfRule type="containsBlanks" dxfId="326" priority="11">
      <formula>LEN(TRIM(D162))=0</formula>
    </cfRule>
    <cfRule type="cellIs" dxfId="325" priority="12" operator="lessThan">
      <formula>0</formula>
    </cfRule>
    <cfRule type="cellIs" dxfId="324" priority="13" operator="equal">
      <formula>1</formula>
    </cfRule>
    <cfRule type="cellIs" dxfId="323" priority="14" operator="lessThan">
      <formula>0.5</formula>
    </cfRule>
    <cfRule type="cellIs" dxfId="322" priority="15" operator="greaterThan">
      <formula>0.5</formula>
    </cfRule>
  </conditionalFormatting>
  <conditionalFormatting sqref="V162:AJ176">
    <cfRule type="containsBlanks" dxfId="321" priority="6">
      <formula>LEN(TRIM(V162))=0</formula>
    </cfRule>
    <cfRule type="cellIs" dxfId="320" priority="7" operator="lessThan">
      <formula>0</formula>
    </cfRule>
    <cfRule type="cellIs" dxfId="319" priority="8" operator="equal">
      <formula>1</formula>
    </cfRule>
    <cfRule type="cellIs" dxfId="318" priority="9" operator="lessThan">
      <formula>0.5</formula>
    </cfRule>
    <cfRule type="cellIs" dxfId="317" priority="10" operator="greaterThan">
      <formula>0.5</formula>
    </cfRule>
  </conditionalFormatting>
  <conditionalFormatting sqref="AN162:BB176">
    <cfRule type="containsBlanks" dxfId="316" priority="1">
      <formula>LEN(TRIM(AN162))=0</formula>
    </cfRule>
    <cfRule type="cellIs" dxfId="315" priority="2" operator="lessThan">
      <formula>0</formula>
    </cfRule>
    <cfRule type="cellIs" dxfId="314" priority="3" operator="equal">
      <formula>1</formula>
    </cfRule>
    <cfRule type="cellIs" dxfId="313" priority="4" operator="lessThan">
      <formula>0.5</formula>
    </cfRule>
    <cfRule type="cellIs" dxfId="312" priority="5" operator="greaterThan">
      <formula>0.5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15"/>
  <sheetViews>
    <sheetView topLeftCell="A53" zoomScale="75" workbookViewId="0">
      <selection activeCell="AD20" sqref="AD20"/>
    </sheetView>
  </sheetViews>
  <sheetFormatPr baseColWidth="10" defaultRowHeight="15" x14ac:dyDescent="0.2"/>
  <cols>
    <col min="1" max="16384" width="10.83203125" style="1"/>
  </cols>
  <sheetData>
    <row r="1" spans="1:27" x14ac:dyDescent="0.2">
      <c r="A1" s="1" t="s">
        <v>62</v>
      </c>
    </row>
    <row r="2" spans="1:27" x14ac:dyDescent="0.2">
      <c r="A2" s="1" t="s">
        <v>97</v>
      </c>
    </row>
    <row r="3" spans="1:27" x14ac:dyDescent="0.2">
      <c r="B3" s="1" t="s">
        <v>2</v>
      </c>
      <c r="D3" s="1" t="s">
        <v>3</v>
      </c>
      <c r="E3" s="1" t="s">
        <v>4</v>
      </c>
      <c r="F3" s="1" t="s">
        <v>5</v>
      </c>
      <c r="G3" s="1" t="s">
        <v>82</v>
      </c>
      <c r="H3" s="1" t="s">
        <v>6</v>
      </c>
      <c r="I3" s="1" t="s">
        <v>7</v>
      </c>
      <c r="K3" s="1" t="s">
        <v>8</v>
      </c>
      <c r="M3" s="1" t="s">
        <v>3</v>
      </c>
      <c r="N3" s="1" t="s">
        <v>4</v>
      </c>
      <c r="O3" s="1" t="s">
        <v>5</v>
      </c>
      <c r="P3" s="1" t="s">
        <v>82</v>
      </c>
      <c r="Q3" s="1" t="s">
        <v>6</v>
      </c>
      <c r="R3" s="1" t="s">
        <v>7</v>
      </c>
      <c r="T3" s="1" t="s">
        <v>9</v>
      </c>
      <c r="V3" s="1" t="s">
        <v>3</v>
      </c>
      <c r="W3" s="1" t="s">
        <v>4</v>
      </c>
      <c r="X3" s="1" t="s">
        <v>5</v>
      </c>
      <c r="Y3" s="1" t="s">
        <v>82</v>
      </c>
      <c r="Z3" s="1" t="s">
        <v>6</v>
      </c>
      <c r="AA3" s="1" t="s">
        <v>7</v>
      </c>
    </row>
    <row r="4" spans="1:27" x14ac:dyDescent="0.2">
      <c r="A4" s="1" t="s">
        <v>10</v>
      </c>
      <c r="B4" s="22"/>
      <c r="C4" s="1">
        <v>2000</v>
      </c>
      <c r="D4" s="1">
        <v>3.2522000000000002E-2</v>
      </c>
      <c r="E4" s="1">
        <v>4.04997E-2</v>
      </c>
      <c r="F4" s="1">
        <v>2.7152699999999998E-2</v>
      </c>
      <c r="G4" s="1">
        <v>2.58807E-2</v>
      </c>
      <c r="H4" s="1">
        <v>2.2567799999999999E-2</v>
      </c>
      <c r="I4" s="1">
        <v>3.5359600000000005E-2</v>
      </c>
      <c r="L4" s="1">
        <v>2000</v>
      </c>
      <c r="U4" s="1">
        <v>2000</v>
      </c>
      <c r="V4" s="1">
        <v>6.1303000000000003E-2</v>
      </c>
      <c r="W4" s="1">
        <v>7.0209800000000003E-2</v>
      </c>
      <c r="X4" s="1">
        <v>7.5566800000000003E-2</v>
      </c>
      <c r="Y4" s="1">
        <v>5.04029E-2</v>
      </c>
      <c r="Z4" s="1">
        <v>6.5730999999999998E-2</v>
      </c>
      <c r="AA4" s="1">
        <v>6.4961699999999997E-2</v>
      </c>
    </row>
    <row r="5" spans="1:27" x14ac:dyDescent="0.2">
      <c r="B5" s="22"/>
      <c r="C5" s="1">
        <v>2001</v>
      </c>
      <c r="D5" s="1">
        <v>2.85737E-2</v>
      </c>
      <c r="E5" s="1">
        <v>3.4309899999999997E-2</v>
      </c>
      <c r="F5" s="1">
        <v>2.8547099999999999E-2</v>
      </c>
      <c r="G5" s="1">
        <v>9.2067200000000002E-2</v>
      </c>
      <c r="H5" s="1">
        <v>6.5536399999999995E-2</v>
      </c>
      <c r="I5" s="1">
        <v>4.5427000000000002E-2</v>
      </c>
      <c r="L5" s="1">
        <v>2001</v>
      </c>
      <c r="M5" s="23">
        <f>(D5-((1-$A$6)*D4))/$A$6</f>
        <v>2.7586625E-2</v>
      </c>
      <c r="N5" s="23">
        <f t="shared" ref="N5:R16" si="0">(E5-((1-$A$6)*E4))/$A$6</f>
        <v>3.2762449999999992E-2</v>
      </c>
      <c r="O5" s="23">
        <f t="shared" si="0"/>
        <v>2.88957E-2</v>
      </c>
      <c r="P5" s="23">
        <f t="shared" si="0"/>
        <v>0.108613825</v>
      </c>
      <c r="Q5" s="23">
        <f t="shared" si="0"/>
        <v>7.6278549999999987E-2</v>
      </c>
      <c r="R5" s="23">
        <f t="shared" si="0"/>
        <v>4.7943849999999996E-2</v>
      </c>
      <c r="U5" s="1">
        <v>2001</v>
      </c>
      <c r="V5" s="1">
        <v>6.0516100000000003E-2</v>
      </c>
      <c r="W5" s="1">
        <v>7.1188500000000002E-2</v>
      </c>
      <c r="X5" s="1">
        <v>7.8709500000000002E-2</v>
      </c>
      <c r="Y5" s="1">
        <v>5.1401500000000003E-2</v>
      </c>
      <c r="Z5" s="1">
        <v>6.8765400000000004E-2</v>
      </c>
      <c r="AA5" s="1">
        <v>6.5877199999999997E-2</v>
      </c>
    </row>
    <row r="6" spans="1:27" x14ac:dyDescent="0.2">
      <c r="A6" s="1">
        <f>'[3]Portefølje Danmark kun indekser'!AS3</f>
        <v>0.8</v>
      </c>
      <c r="B6" s="22"/>
      <c r="C6" s="1">
        <v>2002</v>
      </c>
      <c r="D6" s="1">
        <v>3.7911600000000004E-2</v>
      </c>
      <c r="E6" s="1">
        <v>4.6347000000000003E-3</v>
      </c>
      <c r="F6" s="1">
        <v>1.5679700000000001E-2</v>
      </c>
      <c r="G6" s="1">
        <v>8.9238100000000001E-2</v>
      </c>
      <c r="H6" s="1">
        <v>6.7534400000000008E-2</v>
      </c>
      <c r="I6" s="1">
        <v>2.8206500000000002E-2</v>
      </c>
      <c r="L6" s="1">
        <v>2002</v>
      </c>
      <c r="M6" s="23">
        <f t="shared" ref="M6:M16" si="1">(D6-((1-$A$6)*D5))/$A$6</f>
        <v>4.0246075000000006E-2</v>
      </c>
      <c r="N6" s="23">
        <f t="shared" si="0"/>
        <v>-2.7840999999999964E-3</v>
      </c>
      <c r="O6" s="23">
        <f t="shared" si="0"/>
        <v>1.2462850000000001E-2</v>
      </c>
      <c r="P6" s="23">
        <f t="shared" si="0"/>
        <v>8.8530825000000007E-2</v>
      </c>
      <c r="Q6" s="23">
        <f t="shared" si="0"/>
        <v>6.8033900000000008E-2</v>
      </c>
      <c r="R6" s="23">
        <f t="shared" si="0"/>
        <v>2.3901375000000002E-2</v>
      </c>
      <c r="U6" s="1">
        <v>2002</v>
      </c>
      <c r="V6" s="1">
        <v>6.1835599999999998E-2</v>
      </c>
      <c r="W6" s="1">
        <v>6.7171399999999992E-2</v>
      </c>
      <c r="X6" s="1">
        <v>6.3620700000000002E-2</v>
      </c>
      <c r="Y6" s="1">
        <v>4.7969999999999999E-2</v>
      </c>
      <c r="Z6" s="1">
        <v>6.6653500000000004E-2</v>
      </c>
      <c r="AA6" s="1">
        <v>6.2188100000000003E-2</v>
      </c>
    </row>
    <row r="7" spans="1:27" x14ac:dyDescent="0.2">
      <c r="B7" s="22"/>
      <c r="C7" s="1">
        <v>2003</v>
      </c>
      <c r="D7" s="1">
        <v>1.51135E-2</v>
      </c>
      <c r="E7" s="1">
        <v>-2.8564000000000003E-3</v>
      </c>
      <c r="F7" s="1">
        <v>-2.32289E-2</v>
      </c>
      <c r="G7" s="1">
        <v>6.3437099999999996E-2</v>
      </c>
      <c r="H7" s="1">
        <v>9.3260000000000001E-4</v>
      </c>
      <c r="I7" s="1">
        <v>1.36264E-2</v>
      </c>
      <c r="L7" s="1">
        <v>2003</v>
      </c>
      <c r="M7" s="23">
        <f t="shared" si="1"/>
        <v>9.4139750000000015E-3</v>
      </c>
      <c r="N7" s="23">
        <f t="shared" si="0"/>
        <v>-4.7291749999999995E-3</v>
      </c>
      <c r="O7" s="23">
        <f t="shared" si="0"/>
        <v>-3.2956050000000001E-2</v>
      </c>
      <c r="P7" s="23">
        <f t="shared" si="0"/>
        <v>5.6986849999999999E-2</v>
      </c>
      <c r="Q7" s="23">
        <f t="shared" si="0"/>
        <v>-1.5717849999999998E-2</v>
      </c>
      <c r="R7" s="23">
        <f t="shared" si="0"/>
        <v>9.9813750000000024E-3</v>
      </c>
      <c r="U7" s="1">
        <v>2003</v>
      </c>
      <c r="V7" s="1">
        <v>5.6444099999999997E-2</v>
      </c>
      <c r="W7" s="1">
        <v>6.4837800000000001E-2</v>
      </c>
      <c r="X7" s="1">
        <v>7.5410599999999994E-2</v>
      </c>
      <c r="Y7" s="1">
        <v>4.2682000000000005E-2</v>
      </c>
      <c r="Z7" s="1">
        <v>5.5927600000000001E-2</v>
      </c>
      <c r="AA7" s="1">
        <v>5.8792499999999998E-2</v>
      </c>
    </row>
    <row r="8" spans="1:27" x14ac:dyDescent="0.2">
      <c r="B8" s="22"/>
      <c r="C8" s="1">
        <v>2004</v>
      </c>
      <c r="D8" s="1">
        <v>1.28535E-2</v>
      </c>
      <c r="E8" s="1">
        <v>-1.5411999999999999E-2</v>
      </c>
      <c r="F8" s="1">
        <v>-6.3069999999999999E-4</v>
      </c>
      <c r="G8" s="1">
        <v>7.32574E-2</v>
      </c>
      <c r="H8" s="1">
        <v>2.2505299999999999E-2</v>
      </c>
      <c r="I8" s="1">
        <v>1.00331E-2</v>
      </c>
      <c r="L8" s="1">
        <v>2004</v>
      </c>
      <c r="M8" s="23">
        <f t="shared" si="1"/>
        <v>1.2288500000000001E-2</v>
      </c>
      <c r="N8" s="23">
        <f t="shared" si="0"/>
        <v>-1.8550899999999995E-2</v>
      </c>
      <c r="O8" s="23">
        <f t="shared" si="0"/>
        <v>5.0188499999999983E-3</v>
      </c>
      <c r="P8" s="23">
        <f t="shared" si="0"/>
        <v>7.5712475000000001E-2</v>
      </c>
      <c r="Q8" s="23">
        <f t="shared" si="0"/>
        <v>2.7898474999999999E-2</v>
      </c>
      <c r="R8" s="23">
        <f t="shared" si="0"/>
        <v>9.1347749999999995E-3</v>
      </c>
      <c r="U8" s="1">
        <v>2004</v>
      </c>
      <c r="V8" s="1">
        <v>5.6732699999999997E-2</v>
      </c>
      <c r="W8" s="1">
        <v>6.3135300000000005E-2</v>
      </c>
      <c r="X8" s="1">
        <v>7.5006500000000004E-2</v>
      </c>
      <c r="Y8" s="1">
        <v>4.0136599999999995E-2</v>
      </c>
      <c r="Z8" s="1">
        <v>5.8113499999999998E-2</v>
      </c>
      <c r="AA8" s="1">
        <v>5.6718200000000003E-2</v>
      </c>
    </row>
    <row r="9" spans="1:27" x14ac:dyDescent="0.2">
      <c r="B9" s="22"/>
      <c r="C9" s="1">
        <v>2005</v>
      </c>
      <c r="D9" s="1">
        <v>4.1947400000000003E-2</v>
      </c>
      <c r="E9" s="1">
        <v>5.6274100000000001E-2</v>
      </c>
      <c r="F9" s="1">
        <v>-2.3709899999999999E-2</v>
      </c>
      <c r="G9" s="1">
        <v>0.33673139999999996</v>
      </c>
      <c r="H9" s="1">
        <v>2.8139400000000002E-2</v>
      </c>
      <c r="I9" s="1">
        <v>0.12040820000000001</v>
      </c>
      <c r="L9" s="1">
        <v>2005</v>
      </c>
      <c r="M9" s="23">
        <f t="shared" si="1"/>
        <v>4.9220874999999997E-2</v>
      </c>
      <c r="N9" s="23">
        <f t="shared" si="0"/>
        <v>7.4195625000000001E-2</v>
      </c>
      <c r="O9" s="23">
        <f t="shared" si="0"/>
        <v>-2.9479699999999998E-2</v>
      </c>
      <c r="P9" s="23">
        <f t="shared" si="0"/>
        <v>0.40259989999999996</v>
      </c>
      <c r="Q9" s="23">
        <f t="shared" si="0"/>
        <v>2.9547925000000003E-2</v>
      </c>
      <c r="R9" s="23">
        <f t="shared" si="0"/>
        <v>0.14800197500000001</v>
      </c>
      <c r="U9" s="1">
        <v>2005</v>
      </c>
      <c r="V9" s="1">
        <v>5.7174199999999994E-2</v>
      </c>
      <c r="W9" s="1">
        <v>6.2943300000000008E-2</v>
      </c>
      <c r="X9" s="1">
        <v>7.5468000000000007E-2</v>
      </c>
      <c r="Y9" s="1">
        <v>3.4056799999999998E-2</v>
      </c>
      <c r="Z9" s="1">
        <v>6.14875E-2</v>
      </c>
      <c r="AA9" s="1">
        <v>5.4708100000000003E-2</v>
      </c>
    </row>
    <row r="10" spans="1:27" x14ac:dyDescent="0.2">
      <c r="B10" s="22"/>
      <c r="C10" s="1">
        <v>2006</v>
      </c>
      <c r="D10" s="1">
        <v>8.9379600000000003E-2</v>
      </c>
      <c r="E10" s="1">
        <v>9.1384399999999991E-2</v>
      </c>
      <c r="F10" s="1">
        <v>8.1526599999999991E-2</v>
      </c>
      <c r="G10" s="1">
        <v>0.1889749</v>
      </c>
      <c r="H10" s="1">
        <v>7.4632299999999999E-2</v>
      </c>
      <c r="I10" s="1">
        <v>0.11243130000000001</v>
      </c>
      <c r="L10" s="1">
        <v>2006</v>
      </c>
      <c r="M10" s="23">
        <f t="shared" si="1"/>
        <v>0.10123765</v>
      </c>
      <c r="N10" s="23">
        <f t="shared" si="0"/>
        <v>0.10016197499999999</v>
      </c>
      <c r="O10" s="23">
        <f t="shared" si="0"/>
        <v>0.10783572499999998</v>
      </c>
      <c r="P10" s="23">
        <f t="shared" si="0"/>
        <v>0.15203577500000001</v>
      </c>
      <c r="Q10" s="23">
        <f t="shared" si="0"/>
        <v>8.6255524999999986E-2</v>
      </c>
      <c r="R10" s="23">
        <f t="shared" si="0"/>
        <v>0.11043707500000002</v>
      </c>
      <c r="U10" s="1">
        <v>2006</v>
      </c>
      <c r="V10" s="1">
        <v>5.1355700000000004E-2</v>
      </c>
      <c r="W10" s="1">
        <v>5.9702100000000001E-2</v>
      </c>
      <c r="X10" s="1">
        <v>7.8080499999999997E-2</v>
      </c>
      <c r="Y10" s="1">
        <v>2.8584299999999997E-2</v>
      </c>
      <c r="Z10" s="1">
        <v>6.4820900000000001E-2</v>
      </c>
      <c r="AA10" s="1">
        <v>5.1178700000000001E-2</v>
      </c>
    </row>
    <row r="11" spans="1:27" x14ac:dyDescent="0.2">
      <c r="B11" s="22"/>
      <c r="C11" s="1">
        <v>2007</v>
      </c>
      <c r="D11" s="1">
        <v>7.6089799999999999E-2</v>
      </c>
      <c r="E11" s="1">
        <v>5.1991900000000001E-2</v>
      </c>
      <c r="F11" s="1">
        <v>4.1868900000000001E-2</v>
      </c>
      <c r="G11" s="1">
        <v>4.4548000000000001E-3</v>
      </c>
      <c r="H11" s="1">
        <v>6.4234700000000006E-2</v>
      </c>
      <c r="I11" s="1">
        <v>4.9136899999999997E-2</v>
      </c>
      <c r="L11" s="1">
        <v>2007</v>
      </c>
      <c r="M11" s="23">
        <f t="shared" si="1"/>
        <v>7.2767349999999995E-2</v>
      </c>
      <c r="N11" s="23">
        <f t="shared" si="0"/>
        <v>4.2143775000000001E-2</v>
      </c>
      <c r="O11" s="23">
        <f t="shared" si="0"/>
        <v>3.1954475000000003E-2</v>
      </c>
      <c r="P11" s="23">
        <f t="shared" si="0"/>
        <v>-4.1675224999999982E-2</v>
      </c>
      <c r="Q11" s="23">
        <f t="shared" si="0"/>
        <v>6.1635300000000011E-2</v>
      </c>
      <c r="R11" s="23">
        <f t="shared" si="0"/>
        <v>3.3313299999999997E-2</v>
      </c>
      <c r="U11" s="1">
        <v>2007</v>
      </c>
      <c r="V11" s="1">
        <v>4.9051200000000003E-2</v>
      </c>
      <c r="W11" s="1">
        <v>5.4103600000000002E-2</v>
      </c>
      <c r="X11" s="1">
        <v>5.4176399999999993E-2</v>
      </c>
      <c r="Y11" s="1">
        <v>2.7616600000000002E-2</v>
      </c>
      <c r="Z11" s="1">
        <v>6.1831500000000005E-2</v>
      </c>
      <c r="AA11" s="1">
        <v>4.8198499999999998E-2</v>
      </c>
    </row>
    <row r="12" spans="1:27" x14ac:dyDescent="0.2">
      <c r="B12" s="22"/>
      <c r="C12" s="1">
        <v>2008</v>
      </c>
      <c r="D12" s="1">
        <v>1.5163599999999999E-2</v>
      </c>
      <c r="E12" s="1">
        <v>-1.7460899999999998E-2</v>
      </c>
      <c r="F12" s="1">
        <v>-2.3681999999999998E-2</v>
      </c>
      <c r="G12" s="1">
        <v>-9.28726E-2</v>
      </c>
      <c r="H12" s="1">
        <v>2.6752699999999997E-2</v>
      </c>
      <c r="I12" s="1">
        <v>-2.0111E-2</v>
      </c>
      <c r="L12" s="1">
        <v>2008</v>
      </c>
      <c r="M12" s="23">
        <f t="shared" si="1"/>
        <v>-6.7949999999995445E-5</v>
      </c>
      <c r="N12" s="23">
        <f t="shared" si="0"/>
        <v>-3.482409999999999E-2</v>
      </c>
      <c r="O12" s="23">
        <f t="shared" si="0"/>
        <v>-4.0069724999999994E-2</v>
      </c>
      <c r="P12" s="23">
        <f t="shared" si="0"/>
        <v>-0.11720444999999999</v>
      </c>
      <c r="Q12" s="23">
        <f t="shared" si="0"/>
        <v>1.7382199999999997E-2</v>
      </c>
      <c r="R12" s="23">
        <f t="shared" si="0"/>
        <v>-3.7422974999999997E-2</v>
      </c>
      <c r="U12" s="1">
        <v>2008</v>
      </c>
      <c r="V12" s="1">
        <v>5.9039000000000001E-2</v>
      </c>
      <c r="W12" s="1">
        <v>5.44206E-2</v>
      </c>
      <c r="X12" s="1">
        <v>6.8430099999999994E-2</v>
      </c>
      <c r="Y12" s="1">
        <v>2.7561200000000001E-2</v>
      </c>
      <c r="Z12" s="1">
        <v>5.69104E-2</v>
      </c>
      <c r="AA12" s="1">
        <v>5.2085400000000004E-2</v>
      </c>
    </row>
    <row r="13" spans="1:27" x14ac:dyDescent="0.2">
      <c r="B13" s="22"/>
      <c r="C13" s="1">
        <v>2009</v>
      </c>
      <c r="D13" s="1">
        <v>1.2181500000000001E-2</v>
      </c>
      <c r="E13" s="1">
        <v>-1.5845000000000001E-2</v>
      </c>
      <c r="F13" s="1">
        <v>-4.2420600000000003E-2</v>
      </c>
      <c r="G13" s="1">
        <v>-5.3660600000000003E-2</v>
      </c>
      <c r="H13" s="1">
        <v>-2.7884099999999998E-2</v>
      </c>
      <c r="I13" s="1">
        <v>-1.47568E-2</v>
      </c>
      <c r="L13" s="1">
        <v>2009</v>
      </c>
      <c r="M13" s="23">
        <f t="shared" si="1"/>
        <v>1.1435975000000003E-2</v>
      </c>
      <c r="N13" s="23">
        <f t="shared" si="0"/>
        <v>-1.5441025000000002E-2</v>
      </c>
      <c r="O13" s="23">
        <f t="shared" si="0"/>
        <v>-4.7105250000000001E-2</v>
      </c>
      <c r="P13" s="23">
        <f t="shared" si="0"/>
        <v>-4.3857600000000004E-2</v>
      </c>
      <c r="Q13" s="23">
        <f t="shared" si="0"/>
        <v>-4.1543299999999991E-2</v>
      </c>
      <c r="R13" s="23">
        <f t="shared" si="0"/>
        <v>-1.341825E-2</v>
      </c>
      <c r="U13" s="1">
        <v>2009</v>
      </c>
      <c r="V13" s="1">
        <v>5.4610700000000005E-2</v>
      </c>
      <c r="W13" s="1">
        <v>5.5962699999999997E-2</v>
      </c>
      <c r="X13" s="1">
        <v>6.7001499999999992E-2</v>
      </c>
      <c r="Y13" s="1">
        <v>3.2284600000000004E-2</v>
      </c>
      <c r="Z13" s="1">
        <v>6.1507600000000003E-2</v>
      </c>
      <c r="AA13" s="1">
        <v>5.3298699999999997E-2</v>
      </c>
    </row>
    <row r="14" spans="1:27" x14ac:dyDescent="0.2">
      <c r="B14" s="22"/>
      <c r="C14" s="1">
        <v>2010</v>
      </c>
      <c r="D14" s="1">
        <v>7.6399999999999992E-4</v>
      </c>
      <c r="E14" s="1">
        <v>7.3311000000000001E-3</v>
      </c>
      <c r="F14" s="1">
        <v>-1.7464400000000001E-2</v>
      </c>
      <c r="G14" s="1">
        <v>-7.1216000000000005E-3</v>
      </c>
      <c r="H14" s="1">
        <v>-8.0566000000000006E-3</v>
      </c>
      <c r="I14" s="1">
        <v>3.2645999999999999E-3</v>
      </c>
      <c r="L14" s="1">
        <v>2010</v>
      </c>
      <c r="M14" s="23">
        <f t="shared" si="1"/>
        <v>-2.0903749999999998E-3</v>
      </c>
      <c r="N14" s="23">
        <f t="shared" si="0"/>
        <v>1.3125125E-2</v>
      </c>
      <c r="O14" s="23">
        <f t="shared" si="0"/>
        <v>-1.1225350000000002E-2</v>
      </c>
      <c r="P14" s="23">
        <f t="shared" si="0"/>
        <v>4.5131499999999962E-3</v>
      </c>
      <c r="Q14" s="23">
        <f t="shared" si="0"/>
        <v>-3.099725000000002E-3</v>
      </c>
      <c r="R14" s="23">
        <f t="shared" si="0"/>
        <v>7.7699499999999994E-3</v>
      </c>
      <c r="U14" s="1">
        <v>2010</v>
      </c>
      <c r="V14" s="1">
        <v>4.4869300000000001E-2</v>
      </c>
      <c r="W14" s="1">
        <v>5.4052900000000001E-2</v>
      </c>
      <c r="X14" s="1">
        <v>6.7989599999999997E-2</v>
      </c>
      <c r="Y14" s="1">
        <v>3.2798399999999998E-2</v>
      </c>
      <c r="Z14" s="1">
        <v>6.28832E-2</v>
      </c>
      <c r="AA14" s="1">
        <v>4.9759999999999999E-2</v>
      </c>
    </row>
    <row r="15" spans="1:27" x14ac:dyDescent="0.2">
      <c r="B15" s="22"/>
      <c r="C15" s="1">
        <v>2011</v>
      </c>
      <c r="D15" s="1">
        <v>1.5162999999999999E-2</v>
      </c>
      <c r="E15" s="1">
        <v>-5.2669999999999991E-3</v>
      </c>
      <c r="F15" s="1">
        <v>-2.2411E-2</v>
      </c>
      <c r="G15" s="1">
        <v>-1.6777400000000001E-2</v>
      </c>
      <c r="H15" s="1">
        <v>1.6372999999999999E-2</v>
      </c>
      <c r="I15" s="1">
        <v>-1.0303000000000001E-3</v>
      </c>
      <c r="L15" s="1">
        <v>2011</v>
      </c>
      <c r="M15" s="23">
        <f t="shared" si="1"/>
        <v>1.8762749999999998E-2</v>
      </c>
      <c r="N15" s="23">
        <f t="shared" si="0"/>
        <v>-8.4165249999999976E-3</v>
      </c>
      <c r="O15" s="23">
        <f t="shared" si="0"/>
        <v>-2.3647649999999999E-2</v>
      </c>
      <c r="P15" s="23">
        <f t="shared" si="0"/>
        <v>-1.9191349999999999E-2</v>
      </c>
      <c r="Q15" s="23">
        <f t="shared" si="0"/>
        <v>2.2480399999999998E-2</v>
      </c>
      <c r="R15" s="23">
        <f t="shared" si="0"/>
        <v>-2.1040249999999998E-3</v>
      </c>
      <c r="U15" s="1">
        <v>2011</v>
      </c>
      <c r="V15" s="1">
        <v>4.7532699999999997E-2</v>
      </c>
      <c r="W15" s="1">
        <v>5.0610499999999996E-2</v>
      </c>
      <c r="X15" s="1">
        <v>7.4252900000000011E-2</v>
      </c>
      <c r="Y15" s="1">
        <v>3.4071799999999999E-2</v>
      </c>
      <c r="Z15" s="1">
        <v>6.2063899999999998E-2</v>
      </c>
      <c r="AA15" s="1">
        <v>4.8649500000000005E-2</v>
      </c>
    </row>
    <row r="16" spans="1:27" x14ac:dyDescent="0.2">
      <c r="B16" s="22"/>
      <c r="C16" s="1">
        <v>2012</v>
      </c>
      <c r="D16" s="1">
        <v>2.4978000000000001E-3</v>
      </c>
      <c r="E16" s="1">
        <v>-1.8425E-2</v>
      </c>
      <c r="F16" s="1">
        <v>-5.7383900000000002E-2</v>
      </c>
      <c r="G16" s="1">
        <v>2.9731299999999999E-2</v>
      </c>
      <c r="H16" s="1">
        <v>-1.0326900000000002E-2</v>
      </c>
      <c r="I16" s="1">
        <v>-9.1135000000000001E-3</v>
      </c>
      <c r="L16" s="1">
        <v>2012</v>
      </c>
      <c r="M16" s="23">
        <f t="shared" si="1"/>
        <v>-6.6849999999999863E-4</v>
      </c>
      <c r="N16" s="23">
        <f t="shared" si="0"/>
        <v>-2.1714500000000001E-2</v>
      </c>
      <c r="O16" s="23">
        <f t="shared" si="0"/>
        <v>-6.6127124999999995E-2</v>
      </c>
      <c r="P16" s="23">
        <f t="shared" si="0"/>
        <v>4.1358474999999992E-2</v>
      </c>
      <c r="Q16" s="23">
        <f t="shared" si="0"/>
        <v>-1.7001875E-2</v>
      </c>
      <c r="R16" s="23">
        <f t="shared" si="0"/>
        <v>-1.11343E-2</v>
      </c>
      <c r="U16" s="1">
        <v>2012</v>
      </c>
      <c r="V16" s="1">
        <v>4.5034499999999998E-2</v>
      </c>
      <c r="W16" s="1">
        <v>4.9687700000000001E-2</v>
      </c>
      <c r="X16" s="1">
        <v>6.9734400000000002E-2</v>
      </c>
      <c r="Y16" s="1">
        <v>3.5860699999999995E-2</v>
      </c>
      <c r="Z16" s="1">
        <v>6.0808099999999997E-2</v>
      </c>
      <c r="AA16" s="1">
        <v>4.7669199999999995E-2</v>
      </c>
    </row>
    <row r="19" spans="2:27" x14ac:dyDescent="0.2">
      <c r="B19" s="1" t="s">
        <v>11</v>
      </c>
      <c r="D19" s="1" t="s">
        <v>3</v>
      </c>
      <c r="E19" s="1" t="s">
        <v>4</v>
      </c>
      <c r="F19" s="1" t="s">
        <v>5</v>
      </c>
      <c r="G19" s="1" t="s">
        <v>82</v>
      </c>
      <c r="H19" s="1" t="s">
        <v>6</v>
      </c>
      <c r="I19" s="1" t="s">
        <v>7</v>
      </c>
      <c r="K19" s="1" t="s">
        <v>12</v>
      </c>
      <c r="M19" s="1" t="s">
        <v>3</v>
      </c>
      <c r="N19" s="1" t="s">
        <v>4</v>
      </c>
      <c r="O19" s="1" t="s">
        <v>5</v>
      </c>
      <c r="P19" s="1" t="s">
        <v>82</v>
      </c>
      <c r="Q19" s="1" t="s">
        <v>6</v>
      </c>
      <c r="R19" s="1" t="s">
        <v>7</v>
      </c>
      <c r="T19" s="1" t="s">
        <v>13</v>
      </c>
      <c r="V19" s="1" t="s">
        <v>3</v>
      </c>
      <c r="W19" s="1" t="s">
        <v>4</v>
      </c>
      <c r="X19" s="1" t="s">
        <v>5</v>
      </c>
      <c r="Y19" s="1" t="s">
        <v>82</v>
      </c>
      <c r="Z19" s="1" t="s">
        <v>6</v>
      </c>
      <c r="AA19" s="1" t="s">
        <v>7</v>
      </c>
    </row>
    <row r="20" spans="2:27" x14ac:dyDescent="0.2">
      <c r="C20" s="1">
        <v>2000</v>
      </c>
      <c r="D20" s="23">
        <f t="shared" ref="D20:I32" si="2">(D4+V4)</f>
        <v>9.3825000000000006E-2</v>
      </c>
      <c r="E20" s="23">
        <f t="shared" si="2"/>
        <v>0.1107095</v>
      </c>
      <c r="F20" s="23">
        <f t="shared" si="2"/>
        <v>0.10271950000000001</v>
      </c>
      <c r="G20" s="23">
        <f t="shared" si="2"/>
        <v>7.6283600000000007E-2</v>
      </c>
      <c r="H20" s="23">
        <f t="shared" si="2"/>
        <v>8.8298799999999997E-2</v>
      </c>
      <c r="I20" s="23">
        <f t="shared" si="2"/>
        <v>0.1003213</v>
      </c>
      <c r="L20" s="1">
        <v>2000</v>
      </c>
      <c r="M20" s="1">
        <v>9.5645500000000008E-2</v>
      </c>
      <c r="N20" s="1">
        <v>0.1133041</v>
      </c>
      <c r="O20" s="1">
        <v>0.1045925</v>
      </c>
      <c r="P20" s="1">
        <v>7.7475600000000006E-2</v>
      </c>
      <c r="Q20" s="1">
        <v>8.9653700000000003E-2</v>
      </c>
      <c r="R20" s="1">
        <v>0.1024182</v>
      </c>
      <c r="U20" s="1">
        <v>2000</v>
      </c>
    </row>
    <row r="21" spans="2:27" x14ac:dyDescent="0.2">
      <c r="C21" s="1">
        <v>2001</v>
      </c>
      <c r="D21" s="23">
        <f t="shared" si="2"/>
        <v>8.9089799999999997E-2</v>
      </c>
      <c r="E21" s="23">
        <f t="shared" si="2"/>
        <v>0.10549839999999999</v>
      </c>
      <c r="F21" s="23">
        <f t="shared" si="2"/>
        <v>0.10725660000000001</v>
      </c>
      <c r="G21" s="23">
        <f t="shared" si="2"/>
        <v>0.1434687</v>
      </c>
      <c r="H21" s="23">
        <f t="shared" si="2"/>
        <v>0.1343018</v>
      </c>
      <c r="I21" s="23">
        <f t="shared" si="2"/>
        <v>0.11130419999999999</v>
      </c>
      <c r="L21" s="1">
        <v>2001</v>
      </c>
      <c r="M21" s="1">
        <v>9.0669E-2</v>
      </c>
      <c r="N21" s="1">
        <v>0.1077275</v>
      </c>
      <c r="O21" s="1">
        <v>0.10930720000000001</v>
      </c>
      <c r="P21" s="1">
        <v>0.14778089999999999</v>
      </c>
      <c r="Q21" s="1">
        <v>0.1384099</v>
      </c>
      <c r="R21" s="1">
        <v>0.11403480000000001</v>
      </c>
      <c r="U21" s="1">
        <v>2001</v>
      </c>
      <c r="V21" s="23">
        <f t="shared" ref="V21:AA32" si="3">M5+V5</f>
        <v>8.8102725000000007E-2</v>
      </c>
      <c r="W21" s="23">
        <f t="shared" si="3"/>
        <v>0.10395094999999999</v>
      </c>
      <c r="X21" s="23">
        <f t="shared" si="3"/>
        <v>0.1076052</v>
      </c>
      <c r="Y21" s="23">
        <f t="shared" si="3"/>
        <v>0.16001532499999999</v>
      </c>
      <c r="Z21" s="23">
        <f t="shared" si="3"/>
        <v>0.14504394999999998</v>
      </c>
      <c r="AA21" s="23">
        <f t="shared" si="3"/>
        <v>0.11382104999999999</v>
      </c>
    </row>
    <row r="22" spans="2:27" x14ac:dyDescent="0.2">
      <c r="C22" s="1">
        <v>2002</v>
      </c>
      <c r="D22" s="23">
        <f t="shared" si="2"/>
        <v>9.9747200000000008E-2</v>
      </c>
      <c r="E22" s="23">
        <f t="shared" si="2"/>
        <v>7.1806099999999998E-2</v>
      </c>
      <c r="F22" s="23">
        <f t="shared" si="2"/>
        <v>7.9300400000000007E-2</v>
      </c>
      <c r="G22" s="23">
        <f t="shared" si="2"/>
        <v>0.1372081</v>
      </c>
      <c r="H22" s="23">
        <f t="shared" si="2"/>
        <v>0.13418790000000003</v>
      </c>
      <c r="I22" s="23">
        <f t="shared" si="2"/>
        <v>9.0394600000000006E-2</v>
      </c>
      <c r="L22" s="1">
        <v>2002</v>
      </c>
      <c r="M22" s="1">
        <v>0.1018873</v>
      </c>
      <c r="N22" s="1">
        <v>7.2090500000000002E-2</v>
      </c>
      <c r="O22" s="1">
        <v>8.0211900000000003E-2</v>
      </c>
      <c r="P22" s="1">
        <v>0.14110989999999998</v>
      </c>
      <c r="Q22" s="1">
        <v>0.1382912</v>
      </c>
      <c r="R22" s="1">
        <v>9.1996499999999995E-2</v>
      </c>
      <c r="U22" s="1">
        <v>2002</v>
      </c>
      <c r="V22" s="23">
        <f t="shared" si="3"/>
        <v>0.10208167500000001</v>
      </c>
      <c r="W22" s="23">
        <f t="shared" si="3"/>
        <v>6.4387299999999995E-2</v>
      </c>
      <c r="X22" s="23">
        <f t="shared" si="3"/>
        <v>7.608355E-2</v>
      </c>
      <c r="Y22" s="23">
        <f t="shared" si="3"/>
        <v>0.13650082499999999</v>
      </c>
      <c r="Z22" s="23">
        <f t="shared" si="3"/>
        <v>0.13468740000000001</v>
      </c>
      <c r="AA22" s="23">
        <f t="shared" si="3"/>
        <v>8.6089474999999999E-2</v>
      </c>
    </row>
    <row r="23" spans="2:27" x14ac:dyDescent="0.2">
      <c r="C23" s="1">
        <v>2003</v>
      </c>
      <c r="D23" s="23">
        <f t="shared" si="2"/>
        <v>7.1557599999999999E-2</v>
      </c>
      <c r="E23" s="23">
        <f t="shared" si="2"/>
        <v>6.1981399999999999E-2</v>
      </c>
      <c r="F23" s="23">
        <f t="shared" si="2"/>
        <v>5.2181699999999998E-2</v>
      </c>
      <c r="G23" s="23">
        <f t="shared" si="2"/>
        <v>0.10611909999999999</v>
      </c>
      <c r="H23" s="23">
        <f t="shared" si="2"/>
        <v>5.68602E-2</v>
      </c>
      <c r="I23" s="23">
        <f t="shared" si="2"/>
        <v>7.2418899999999994E-2</v>
      </c>
      <c r="L23" s="1">
        <v>2003</v>
      </c>
      <c r="M23" s="1">
        <v>7.2337200000000004E-2</v>
      </c>
      <c r="N23" s="1">
        <v>6.1811999999999999E-2</v>
      </c>
      <c r="O23" s="1">
        <v>5.0579300000000001E-2</v>
      </c>
      <c r="P23" s="1">
        <v>0.10859009999999999</v>
      </c>
      <c r="Q23" s="1">
        <v>5.6907899999999997E-2</v>
      </c>
      <c r="R23" s="1">
        <v>7.3151099999999997E-2</v>
      </c>
      <c r="U23" s="1">
        <v>2003</v>
      </c>
      <c r="V23" s="23">
        <f t="shared" si="3"/>
        <v>6.5858075000000002E-2</v>
      </c>
      <c r="W23" s="23">
        <f t="shared" si="3"/>
        <v>6.0108624999999999E-2</v>
      </c>
      <c r="X23" s="23">
        <f t="shared" si="3"/>
        <v>4.2454549999999994E-2</v>
      </c>
      <c r="Y23" s="23">
        <f t="shared" si="3"/>
        <v>9.9668850000000003E-2</v>
      </c>
      <c r="Z23" s="23">
        <f t="shared" si="3"/>
        <v>4.0209750000000002E-2</v>
      </c>
      <c r="AA23" s="23">
        <f t="shared" si="3"/>
        <v>6.8773874999999998E-2</v>
      </c>
    </row>
    <row r="24" spans="2:27" x14ac:dyDescent="0.2">
      <c r="C24" s="1">
        <v>2004</v>
      </c>
      <c r="D24" s="23">
        <f t="shared" si="2"/>
        <v>6.9586200000000001E-2</v>
      </c>
      <c r="E24" s="23">
        <f t="shared" si="2"/>
        <v>4.772330000000001E-2</v>
      </c>
      <c r="F24" s="23">
        <f t="shared" si="2"/>
        <v>7.4375800000000006E-2</v>
      </c>
      <c r="G24" s="23">
        <f t="shared" si="2"/>
        <v>0.11339399999999999</v>
      </c>
      <c r="H24" s="23">
        <f t="shared" si="2"/>
        <v>8.061879999999999E-2</v>
      </c>
      <c r="I24" s="23">
        <f t="shared" si="2"/>
        <v>6.67513E-2</v>
      </c>
      <c r="L24" s="1">
        <v>2004</v>
      </c>
      <c r="M24" s="1">
        <v>7.0252700000000001E-2</v>
      </c>
      <c r="N24" s="1">
        <v>4.6833099999999996E-2</v>
      </c>
      <c r="O24" s="1">
        <v>7.4332599999999999E-2</v>
      </c>
      <c r="P24" s="1">
        <v>0.11607659999999999</v>
      </c>
      <c r="Q24" s="1">
        <v>8.1813699999999989E-2</v>
      </c>
      <c r="R24" s="1">
        <v>6.7271600000000001E-2</v>
      </c>
      <c r="U24" s="1">
        <v>2004</v>
      </c>
      <c r="V24" s="23">
        <f t="shared" si="3"/>
        <v>6.9021200000000005E-2</v>
      </c>
      <c r="W24" s="23">
        <f t="shared" si="3"/>
        <v>4.458440000000001E-2</v>
      </c>
      <c r="X24" s="23">
        <f t="shared" si="3"/>
        <v>8.0025349999999995E-2</v>
      </c>
      <c r="Y24" s="23">
        <f t="shared" si="3"/>
        <v>0.115849075</v>
      </c>
      <c r="Z24" s="23">
        <f t="shared" si="3"/>
        <v>8.6011974999999991E-2</v>
      </c>
      <c r="AA24" s="23">
        <f t="shared" si="3"/>
        <v>6.5852975000000008E-2</v>
      </c>
    </row>
    <row r="25" spans="2:27" x14ac:dyDescent="0.2">
      <c r="C25" s="1">
        <v>2005</v>
      </c>
      <c r="D25" s="23">
        <f t="shared" si="2"/>
        <v>9.9121600000000004E-2</v>
      </c>
      <c r="E25" s="23">
        <f t="shared" si="2"/>
        <v>0.1192174</v>
      </c>
      <c r="F25" s="23">
        <f t="shared" si="2"/>
        <v>5.1758100000000008E-2</v>
      </c>
      <c r="G25" s="23">
        <f t="shared" si="2"/>
        <v>0.37078819999999996</v>
      </c>
      <c r="H25" s="23">
        <f t="shared" si="2"/>
        <v>8.9626900000000009E-2</v>
      </c>
      <c r="I25" s="23">
        <f t="shared" si="2"/>
        <v>0.1751163</v>
      </c>
      <c r="L25" s="1">
        <v>2005</v>
      </c>
      <c r="M25" s="1">
        <v>0.101311</v>
      </c>
      <c r="N25" s="1">
        <v>0.12244820000000001</v>
      </c>
      <c r="O25" s="1">
        <v>5.0121200000000005E-2</v>
      </c>
      <c r="P25" s="1">
        <v>0.3811445</v>
      </c>
      <c r="Q25" s="1">
        <v>9.1206999999999996E-2</v>
      </c>
      <c r="R25" s="1">
        <v>0.18111099999999999</v>
      </c>
      <c r="U25" s="1">
        <v>2005</v>
      </c>
      <c r="V25" s="23">
        <f t="shared" si="3"/>
        <v>0.10639507499999999</v>
      </c>
      <c r="W25" s="23">
        <f t="shared" si="3"/>
        <v>0.13713892500000002</v>
      </c>
      <c r="X25" s="23">
        <f t="shared" si="3"/>
        <v>4.598830000000001E-2</v>
      </c>
      <c r="Y25" s="23">
        <f t="shared" si="3"/>
        <v>0.43665669999999995</v>
      </c>
      <c r="Z25" s="23">
        <f t="shared" si="3"/>
        <v>9.1035425000000003E-2</v>
      </c>
      <c r="AA25" s="23">
        <f t="shared" si="3"/>
        <v>0.20271007500000002</v>
      </c>
    </row>
    <row r="26" spans="2:27" x14ac:dyDescent="0.2">
      <c r="C26" s="1">
        <v>2006</v>
      </c>
      <c r="D26" s="23">
        <f t="shared" si="2"/>
        <v>0.14073530000000001</v>
      </c>
      <c r="E26" s="23">
        <f t="shared" si="2"/>
        <v>0.15108649999999998</v>
      </c>
      <c r="F26" s="23">
        <f t="shared" si="2"/>
        <v>0.1596071</v>
      </c>
      <c r="G26" s="23">
        <f t="shared" si="2"/>
        <v>0.21755920000000001</v>
      </c>
      <c r="H26" s="23">
        <f t="shared" si="2"/>
        <v>0.1394532</v>
      </c>
      <c r="I26" s="23">
        <f t="shared" si="2"/>
        <v>0.16361000000000001</v>
      </c>
      <c r="L26" s="1">
        <v>2006</v>
      </c>
      <c r="M26" s="1">
        <v>0.1449183</v>
      </c>
      <c r="N26" s="1">
        <v>0.15605639999999998</v>
      </c>
      <c r="O26" s="1">
        <v>0.16540359999999998</v>
      </c>
      <c r="P26" s="1">
        <v>0.22246680000000002</v>
      </c>
      <c r="Q26" s="1">
        <v>0.14386209999999999</v>
      </c>
      <c r="R26" s="1">
        <v>0.1688489</v>
      </c>
      <c r="U26" s="1">
        <v>2006</v>
      </c>
      <c r="V26" s="23">
        <f t="shared" si="3"/>
        <v>0.15259335000000002</v>
      </c>
      <c r="W26" s="23">
        <f t="shared" si="3"/>
        <v>0.15986407499999999</v>
      </c>
      <c r="X26" s="23">
        <f t="shared" si="3"/>
        <v>0.18591622499999999</v>
      </c>
      <c r="Y26" s="23">
        <f t="shared" si="3"/>
        <v>0.18062007500000002</v>
      </c>
      <c r="Z26" s="23">
        <f t="shared" si="3"/>
        <v>0.15107642499999999</v>
      </c>
      <c r="AA26" s="23">
        <f t="shared" si="3"/>
        <v>0.16161577500000002</v>
      </c>
    </row>
    <row r="27" spans="2:27" x14ac:dyDescent="0.2">
      <c r="C27" s="1">
        <v>2007</v>
      </c>
      <c r="D27" s="23">
        <f t="shared" si="2"/>
        <v>0.125141</v>
      </c>
      <c r="E27" s="23">
        <f t="shared" si="2"/>
        <v>0.10609550000000001</v>
      </c>
      <c r="F27" s="23">
        <f t="shared" si="2"/>
        <v>9.60453E-2</v>
      </c>
      <c r="G27" s="23">
        <f t="shared" si="2"/>
        <v>3.20714E-2</v>
      </c>
      <c r="H27" s="23">
        <f t="shared" si="2"/>
        <v>0.12606620000000002</v>
      </c>
      <c r="I27" s="23">
        <f t="shared" si="2"/>
        <v>9.7335399999999989E-2</v>
      </c>
      <c r="L27" s="1">
        <v>2007</v>
      </c>
      <c r="M27" s="1">
        <v>0.12854450000000001</v>
      </c>
      <c r="N27" s="1">
        <v>0.1086626</v>
      </c>
      <c r="O27" s="1">
        <v>9.8116099999999998E-2</v>
      </c>
      <c r="P27" s="1">
        <v>3.2183999999999997E-2</v>
      </c>
      <c r="Q27" s="1">
        <v>0.12968789999999999</v>
      </c>
      <c r="R27" s="1">
        <v>9.9497500000000003E-2</v>
      </c>
      <c r="U27" s="1">
        <v>2007</v>
      </c>
      <c r="V27" s="23">
        <f t="shared" si="3"/>
        <v>0.12181855</v>
      </c>
      <c r="W27" s="23">
        <f t="shared" si="3"/>
        <v>9.6247374999999996E-2</v>
      </c>
      <c r="X27" s="23">
        <f t="shared" si="3"/>
        <v>8.6130874999999996E-2</v>
      </c>
      <c r="Y27" s="23">
        <f t="shared" si="3"/>
        <v>-1.4058624999999981E-2</v>
      </c>
      <c r="Z27" s="23">
        <f t="shared" si="3"/>
        <v>0.12346680000000002</v>
      </c>
      <c r="AA27" s="23">
        <f t="shared" si="3"/>
        <v>8.1511799999999995E-2</v>
      </c>
    </row>
    <row r="28" spans="2:27" x14ac:dyDescent="0.2">
      <c r="C28" s="1">
        <v>2008</v>
      </c>
      <c r="D28" s="23">
        <f t="shared" si="2"/>
        <v>7.4202600000000007E-2</v>
      </c>
      <c r="E28" s="23">
        <f t="shared" si="2"/>
        <v>3.6959699999999998E-2</v>
      </c>
      <c r="F28" s="23">
        <f t="shared" si="2"/>
        <v>4.4748099999999999E-2</v>
      </c>
      <c r="G28" s="23">
        <f t="shared" si="2"/>
        <v>-6.5311399999999992E-2</v>
      </c>
      <c r="H28" s="23">
        <f t="shared" si="2"/>
        <v>8.366309999999999E-2</v>
      </c>
      <c r="I28" s="23">
        <f t="shared" si="2"/>
        <v>3.19744E-2</v>
      </c>
      <c r="L28" s="1">
        <v>2008</v>
      </c>
      <c r="M28" s="1">
        <v>7.5020799999999999E-2</v>
      </c>
      <c r="N28" s="1">
        <v>3.6089900000000001E-2</v>
      </c>
      <c r="O28" s="1">
        <v>4.3265100000000001E-2</v>
      </c>
      <c r="P28" s="1">
        <v>-6.76644E-2</v>
      </c>
      <c r="Q28" s="1">
        <v>8.5053900000000002E-2</v>
      </c>
      <c r="R28" s="1">
        <v>3.1015500000000001E-2</v>
      </c>
      <c r="U28" s="1">
        <v>2008</v>
      </c>
      <c r="V28" s="23">
        <f t="shared" si="3"/>
        <v>5.8971050000000004E-2</v>
      </c>
      <c r="W28" s="23">
        <f t="shared" si="3"/>
        <v>1.959650000000001E-2</v>
      </c>
      <c r="X28" s="23">
        <f t="shared" si="3"/>
        <v>2.8360375E-2</v>
      </c>
      <c r="Y28" s="23">
        <f t="shared" si="3"/>
        <v>-8.964324999999998E-2</v>
      </c>
      <c r="Z28" s="23">
        <f t="shared" si="3"/>
        <v>7.42926E-2</v>
      </c>
      <c r="AA28" s="23">
        <f t="shared" si="3"/>
        <v>1.4662425000000007E-2</v>
      </c>
    </row>
    <row r="29" spans="2:27" x14ac:dyDescent="0.2">
      <c r="C29" s="1">
        <v>2009</v>
      </c>
      <c r="D29" s="23">
        <f t="shared" si="2"/>
        <v>6.679220000000001E-2</v>
      </c>
      <c r="E29" s="23">
        <f t="shared" si="2"/>
        <v>4.0117699999999992E-2</v>
      </c>
      <c r="F29" s="23">
        <f t="shared" si="2"/>
        <v>2.4580899999999989E-2</v>
      </c>
      <c r="G29" s="23">
        <f t="shared" si="2"/>
        <v>-2.1375999999999999E-2</v>
      </c>
      <c r="H29" s="23">
        <f t="shared" si="2"/>
        <v>3.3623500000000001E-2</v>
      </c>
      <c r="I29" s="23">
        <f t="shared" si="2"/>
        <v>3.8541899999999997E-2</v>
      </c>
      <c r="L29" s="1">
        <v>2009</v>
      </c>
      <c r="M29" s="1">
        <v>6.7400299999999996E-2</v>
      </c>
      <c r="N29" s="1">
        <v>3.9306199999999999E-2</v>
      </c>
      <c r="O29" s="1">
        <v>2.1977799999999999E-2</v>
      </c>
      <c r="P29" s="1">
        <v>-2.2965599999999999E-2</v>
      </c>
      <c r="Q29" s="1">
        <v>3.2053400000000003E-2</v>
      </c>
      <c r="R29" s="1">
        <v>3.7822000000000001E-2</v>
      </c>
      <c r="U29" s="1">
        <v>2009</v>
      </c>
      <c r="V29" s="23">
        <f t="shared" si="3"/>
        <v>6.6046675000000013E-2</v>
      </c>
      <c r="W29" s="23">
        <f t="shared" si="3"/>
        <v>4.0521674999999993E-2</v>
      </c>
      <c r="X29" s="23">
        <f t="shared" si="3"/>
        <v>1.989624999999999E-2</v>
      </c>
      <c r="Y29" s="23">
        <f t="shared" si="3"/>
        <v>-1.1573E-2</v>
      </c>
      <c r="Z29" s="23">
        <f t="shared" si="3"/>
        <v>1.9964300000000011E-2</v>
      </c>
      <c r="AA29" s="23">
        <f t="shared" si="3"/>
        <v>3.9880449999999998E-2</v>
      </c>
    </row>
    <row r="30" spans="2:27" x14ac:dyDescent="0.2">
      <c r="C30" s="1">
        <v>2010</v>
      </c>
      <c r="D30" s="23">
        <f t="shared" si="2"/>
        <v>4.5633300000000002E-2</v>
      </c>
      <c r="E30" s="23">
        <f t="shared" si="2"/>
        <v>6.1384000000000001E-2</v>
      </c>
      <c r="F30" s="23">
        <f t="shared" si="2"/>
        <v>5.0525199999999992E-2</v>
      </c>
      <c r="G30" s="23">
        <f t="shared" si="2"/>
        <v>2.56768E-2</v>
      </c>
      <c r="H30" s="23">
        <f t="shared" si="2"/>
        <v>5.4826600000000003E-2</v>
      </c>
      <c r="I30" s="23">
        <f t="shared" si="2"/>
        <v>5.3024599999999998E-2</v>
      </c>
      <c r="L30" s="1">
        <v>2010</v>
      </c>
      <c r="M30" s="1">
        <v>4.56646E-2</v>
      </c>
      <c r="N30" s="1">
        <v>6.1746299999999997E-2</v>
      </c>
      <c r="O30" s="1">
        <v>4.9438899999999994E-2</v>
      </c>
      <c r="P30" s="1">
        <v>2.5462799999999997E-2</v>
      </c>
      <c r="Q30" s="1">
        <v>5.43632E-2</v>
      </c>
      <c r="R30" s="1">
        <v>5.3173100000000001E-2</v>
      </c>
      <c r="U30" s="1">
        <v>2010</v>
      </c>
      <c r="V30" s="23">
        <f t="shared" si="3"/>
        <v>4.2778925000000002E-2</v>
      </c>
      <c r="W30" s="23">
        <f t="shared" si="3"/>
        <v>6.7178025000000002E-2</v>
      </c>
      <c r="X30" s="23">
        <f t="shared" si="3"/>
        <v>5.6764249999999995E-2</v>
      </c>
      <c r="Y30" s="23">
        <f t="shared" si="3"/>
        <v>3.7311549999999992E-2</v>
      </c>
      <c r="Z30" s="23">
        <f t="shared" si="3"/>
        <v>5.9783474999999996E-2</v>
      </c>
      <c r="AA30" s="23">
        <f t="shared" si="3"/>
        <v>5.7529949999999996E-2</v>
      </c>
    </row>
    <row r="31" spans="2:27" x14ac:dyDescent="0.2">
      <c r="C31" s="1">
        <v>2011</v>
      </c>
      <c r="D31" s="23">
        <f t="shared" si="2"/>
        <v>6.2695699999999993E-2</v>
      </c>
      <c r="E31" s="23">
        <f t="shared" si="2"/>
        <v>4.5343499999999995E-2</v>
      </c>
      <c r="F31" s="23">
        <f t="shared" si="2"/>
        <v>5.184190000000001E-2</v>
      </c>
      <c r="G31" s="23">
        <f t="shared" si="2"/>
        <v>1.7294399999999998E-2</v>
      </c>
      <c r="H31" s="23">
        <f t="shared" si="2"/>
        <v>7.8436900000000004E-2</v>
      </c>
      <c r="I31" s="23">
        <f t="shared" si="2"/>
        <v>4.7619200000000007E-2</v>
      </c>
      <c r="L31" s="1">
        <v>2011</v>
      </c>
      <c r="M31" s="1">
        <v>6.3354799999999989E-2</v>
      </c>
      <c r="N31" s="1">
        <v>4.50997E-2</v>
      </c>
      <c r="O31" s="1">
        <v>5.0319599999999999E-2</v>
      </c>
      <c r="P31" s="1">
        <v>1.6770699999999999E-2</v>
      </c>
      <c r="Q31" s="1">
        <v>7.9365400000000003E-2</v>
      </c>
      <c r="R31" s="1">
        <v>4.7573400000000002E-2</v>
      </c>
      <c r="U31" s="1">
        <v>2011</v>
      </c>
      <c r="V31" s="23">
        <f t="shared" si="3"/>
        <v>6.6295449999999992E-2</v>
      </c>
      <c r="W31" s="23">
        <f t="shared" si="3"/>
        <v>4.2193974999999995E-2</v>
      </c>
      <c r="X31" s="23">
        <f t="shared" si="3"/>
        <v>5.0605250000000011E-2</v>
      </c>
      <c r="Y31" s="23">
        <f t="shared" si="3"/>
        <v>1.488045E-2</v>
      </c>
      <c r="Z31" s="23">
        <f t="shared" si="3"/>
        <v>8.4544299999999989E-2</v>
      </c>
      <c r="AA31" s="23">
        <f t="shared" si="3"/>
        <v>4.6545475000000003E-2</v>
      </c>
    </row>
    <row r="32" spans="2:27" x14ac:dyDescent="0.2">
      <c r="C32" s="1">
        <v>2012</v>
      </c>
      <c r="D32" s="23">
        <f t="shared" si="2"/>
        <v>4.75323E-2</v>
      </c>
      <c r="E32" s="23">
        <f t="shared" si="2"/>
        <v>3.1262700000000004E-2</v>
      </c>
      <c r="F32" s="23">
        <f t="shared" si="2"/>
        <v>1.23505E-2</v>
      </c>
      <c r="G32" s="23">
        <f t="shared" si="2"/>
        <v>6.5591999999999998E-2</v>
      </c>
      <c r="H32" s="23">
        <f t="shared" si="2"/>
        <v>5.0481199999999997E-2</v>
      </c>
      <c r="I32" s="23">
        <f t="shared" si="2"/>
        <v>3.8555699999999998E-2</v>
      </c>
      <c r="L32" s="1">
        <v>2012</v>
      </c>
      <c r="M32" s="1">
        <v>4.7635300000000005E-2</v>
      </c>
      <c r="N32" s="1">
        <v>3.04245E-2</v>
      </c>
      <c r="O32" s="1">
        <v>8.6835999999999997E-3</v>
      </c>
      <c r="P32" s="1">
        <v>6.656659999999999E-2</v>
      </c>
      <c r="Q32" s="1">
        <v>4.9906800000000001E-2</v>
      </c>
      <c r="R32" s="1">
        <v>3.81581E-2</v>
      </c>
      <c r="U32" s="1">
        <v>2012</v>
      </c>
      <c r="V32" s="23">
        <f t="shared" si="3"/>
        <v>4.4366000000000003E-2</v>
      </c>
      <c r="W32" s="23">
        <f t="shared" si="3"/>
        <v>2.79732E-2</v>
      </c>
      <c r="X32" s="23">
        <f t="shared" si="3"/>
        <v>3.607275000000007E-3</v>
      </c>
      <c r="Y32" s="23">
        <f t="shared" si="3"/>
        <v>7.7219174999999987E-2</v>
      </c>
      <c r="Z32" s="23">
        <f t="shared" si="3"/>
        <v>4.3806224999999997E-2</v>
      </c>
      <c r="AA32" s="23">
        <f t="shared" si="3"/>
        <v>3.6534899999999995E-2</v>
      </c>
    </row>
    <row r="34" spans="3:27" x14ac:dyDescent="0.2">
      <c r="C34" s="23" t="s">
        <v>14</v>
      </c>
      <c r="D34" s="23">
        <f>AVERAGE(D20:D32)</f>
        <v>8.3512292307692304E-2</v>
      </c>
      <c r="E34" s="23">
        <f t="shared" ref="E34:I34" si="4">AVERAGE(E20:E32)</f>
        <v>7.6091207692307691E-2</v>
      </c>
      <c r="F34" s="23">
        <f t="shared" si="4"/>
        <v>6.9791623076923076E-2</v>
      </c>
      <c r="G34" s="23">
        <f t="shared" si="4"/>
        <v>9.3751392307692305E-2</v>
      </c>
      <c r="H34" s="23">
        <f t="shared" si="4"/>
        <v>8.8495776923076905E-2</v>
      </c>
      <c r="I34" s="23">
        <f t="shared" si="4"/>
        <v>8.3612907692307697E-2</v>
      </c>
      <c r="L34" s="23" t="s">
        <v>14</v>
      </c>
      <c r="M34" s="23">
        <f>AVERAGE(M20:M32)</f>
        <v>8.4972407692307711E-2</v>
      </c>
      <c r="N34" s="23">
        <f t="shared" ref="N34:R34" si="5">AVERAGE(N20:N32)</f>
        <v>7.704623076923077E-2</v>
      </c>
      <c r="O34" s="23">
        <f t="shared" si="5"/>
        <v>6.9719184615384608E-2</v>
      </c>
      <c r="P34" s="23">
        <f t="shared" si="5"/>
        <v>9.5769115384615383E-2</v>
      </c>
      <c r="Q34" s="23">
        <f t="shared" si="5"/>
        <v>9.0044315384615381E-2</v>
      </c>
      <c r="R34" s="23">
        <f t="shared" si="5"/>
        <v>8.5082438461538457E-2</v>
      </c>
      <c r="U34" s="23" t="s">
        <v>14</v>
      </c>
      <c r="V34" s="23">
        <f>AVERAGE(V20:V32)</f>
        <v>8.202739583333335E-2</v>
      </c>
      <c r="W34" s="23">
        <f t="shared" ref="W34:AA34" si="6">AVERAGE(W20:W32)</f>
        <v>7.1978752083333347E-2</v>
      </c>
      <c r="X34" s="23">
        <f t="shared" si="6"/>
        <v>6.5286454166666674E-2</v>
      </c>
      <c r="Y34" s="23">
        <f t="shared" si="6"/>
        <v>9.5287262500000011E-2</v>
      </c>
      <c r="Z34" s="23">
        <f t="shared" si="6"/>
        <v>8.7826885416666667E-2</v>
      </c>
      <c r="AA34" s="23">
        <f t="shared" si="6"/>
        <v>8.1294018750000016E-2</v>
      </c>
    </row>
    <row r="35" spans="3:27" x14ac:dyDescent="0.2">
      <c r="C35" s="23" t="s">
        <v>15</v>
      </c>
      <c r="D35" s="23">
        <f>VAR(D20:D32)</f>
        <v>7.9315801272410516E-4</v>
      </c>
      <c r="E35" s="23">
        <f t="shared" ref="E35:I35" si="7">VAR(E20:E32)</f>
        <v>1.4555418963407678E-3</v>
      </c>
      <c r="F35" s="23">
        <f t="shared" si="7"/>
        <v>1.5545626374735926E-3</v>
      </c>
      <c r="G35" s="23">
        <f t="shared" si="7"/>
        <v>1.257620509677243E-2</v>
      </c>
      <c r="H35" s="23">
        <f t="shared" si="7"/>
        <v>1.2477130274569277E-3</v>
      </c>
      <c r="I35" s="23">
        <f t="shared" si="7"/>
        <v>2.1184646774657667E-3</v>
      </c>
      <c r="L35" s="23" t="s">
        <v>15</v>
      </c>
      <c r="M35" s="23">
        <f>VAR(M20:M32)</f>
        <v>8.6517354395576737E-4</v>
      </c>
      <c r="N35" s="23">
        <f t="shared" ref="N35:R35" si="8">VAR(N20:N32)</f>
        <v>1.6049144654723079E-3</v>
      </c>
      <c r="O35" s="23">
        <f t="shared" si="8"/>
        <v>1.7599235762580795E-3</v>
      </c>
      <c r="P35" s="23">
        <f t="shared" si="8"/>
        <v>1.3337656517556409E-2</v>
      </c>
      <c r="Q35" s="23">
        <f t="shared" si="8"/>
        <v>1.390690062114745E-3</v>
      </c>
      <c r="R35" s="23">
        <f t="shared" si="8"/>
        <v>2.3230053243742297E-3</v>
      </c>
      <c r="U35" s="23" t="s">
        <v>15</v>
      </c>
      <c r="V35" s="23">
        <f>VAR(V20:V32)</f>
        <v>1.092696479008501E-3</v>
      </c>
      <c r="W35" s="23">
        <f t="shared" ref="W35:AA35" si="9">VAR(W20:W32)</f>
        <v>1.9190875251731175E-3</v>
      </c>
      <c r="X35" s="23">
        <f t="shared" si="9"/>
        <v>2.3200661354774803E-3</v>
      </c>
      <c r="Y35" s="23">
        <f t="shared" si="9"/>
        <v>1.7988443253629263E-2</v>
      </c>
      <c r="Z35" s="23">
        <f t="shared" si="9"/>
        <v>1.8677202224032343E-3</v>
      </c>
      <c r="AA35" s="23">
        <f t="shared" si="9"/>
        <v>2.9636453268279644E-3</v>
      </c>
    </row>
    <row r="36" spans="3:27" x14ac:dyDescent="0.2">
      <c r="C36" s="23" t="s">
        <v>16</v>
      </c>
      <c r="D36" s="23">
        <f>STDEV(D20:D32)</f>
        <v>2.8163061139089712E-2</v>
      </c>
      <c r="E36" s="23">
        <f t="shared" ref="E36:I36" si="10">STDEV(E20:E32)</f>
        <v>3.8151564795441455E-2</v>
      </c>
      <c r="F36" s="23">
        <f t="shared" si="10"/>
        <v>3.9427942343896065E-2</v>
      </c>
      <c r="G36" s="23">
        <f t="shared" si="10"/>
        <v>0.11214368059223145</v>
      </c>
      <c r="H36" s="23">
        <f t="shared" si="10"/>
        <v>3.5322981576544864E-2</v>
      </c>
      <c r="I36" s="23">
        <f t="shared" si="10"/>
        <v>4.6026782175878501E-2</v>
      </c>
      <c r="L36" s="23" t="s">
        <v>16</v>
      </c>
      <c r="M36" s="23">
        <f>STDEV(M20:M32)</f>
        <v>2.9413832527499156E-2</v>
      </c>
      <c r="N36" s="23">
        <f t="shared" ref="N36:R36" si="11">STDEV(N20:N32)</f>
        <v>4.0061383718892035E-2</v>
      </c>
      <c r="O36" s="23">
        <f t="shared" si="11"/>
        <v>4.1951443077182453E-2</v>
      </c>
      <c r="P36" s="23">
        <f t="shared" si="11"/>
        <v>0.11548877225755069</v>
      </c>
      <c r="Q36" s="23">
        <f t="shared" si="11"/>
        <v>3.7291957070053929E-2</v>
      </c>
      <c r="R36" s="23">
        <f t="shared" si="11"/>
        <v>4.81975655440628E-2</v>
      </c>
      <c r="U36" s="23" t="s">
        <v>16</v>
      </c>
      <c r="V36" s="23">
        <f>STDEV(V20:V32)</f>
        <v>3.305595981072855E-2</v>
      </c>
      <c r="W36" s="23">
        <f t="shared" ref="W36:AA36" si="12">STDEV(W20:W32)</f>
        <v>4.3807391216244745E-2</v>
      </c>
      <c r="X36" s="23">
        <f t="shared" si="12"/>
        <v>4.816706484183441E-2</v>
      </c>
      <c r="Y36" s="23">
        <f t="shared" si="12"/>
        <v>0.13412100228386778</v>
      </c>
      <c r="Z36" s="23">
        <f t="shared" si="12"/>
        <v>4.3217128807953385E-2</v>
      </c>
      <c r="AA36" s="23">
        <f t="shared" si="12"/>
        <v>5.4439372946682295E-2</v>
      </c>
    </row>
    <row r="37" spans="3:27" x14ac:dyDescent="0.2">
      <c r="C37" s="23" t="s">
        <v>17</v>
      </c>
      <c r="D37" s="23">
        <f>COVAR(D21:D32,D20:D31)</f>
        <v>4.2902375740416673E-4</v>
      </c>
      <c r="E37" s="23">
        <f t="shared" ref="E37:I37" si="13">COVAR(E21:E32,E20:E31)</f>
        <v>6.9469572289249982E-4</v>
      </c>
      <c r="F37" s="23">
        <f t="shared" si="13"/>
        <v>4.064698172347224E-4</v>
      </c>
      <c r="G37" s="23">
        <f t="shared" si="13"/>
        <v>6.4545475598063199E-3</v>
      </c>
      <c r="H37" s="23">
        <f t="shared" si="13"/>
        <v>4.5853514231798627E-4</v>
      </c>
      <c r="I37" s="23">
        <f t="shared" si="13"/>
        <v>1.1184259207677085E-3</v>
      </c>
      <c r="L37" s="23" t="s">
        <v>17</v>
      </c>
      <c r="M37" s="23">
        <f>COVAR(M21:M32,M20:M31)</f>
        <v>4.668657217547223E-4</v>
      </c>
      <c r="N37" s="23">
        <f t="shared" ref="N37:R37" si="14">COVAR(N21:N32,N20:N31)</f>
        <v>7.6307734124520833E-4</v>
      </c>
      <c r="O37" s="23">
        <f t="shared" si="14"/>
        <v>4.5776230882541686E-4</v>
      </c>
      <c r="P37" s="23">
        <f t="shared" si="14"/>
        <v>6.8421262593331257E-3</v>
      </c>
      <c r="Q37" s="23">
        <f t="shared" si="14"/>
        <v>5.1201913981944438E-4</v>
      </c>
      <c r="R37" s="23">
        <f t="shared" si="14"/>
        <v>1.2234906583708331E-3</v>
      </c>
      <c r="U37" s="23" t="s">
        <v>17</v>
      </c>
      <c r="V37" s="23">
        <f>COVAR(V21:V32,V20:V31)</f>
        <v>5.0248652063432343E-4</v>
      </c>
      <c r="W37" s="23">
        <f t="shared" ref="W37:AA37" si="15">COVAR(W21:W32,W20:W31)</f>
        <v>7.5965288625621391E-4</v>
      </c>
      <c r="X37" s="23">
        <f t="shared" si="15"/>
        <v>2.1246464618364681E-4</v>
      </c>
      <c r="Y37" s="23">
        <f t="shared" si="15"/>
        <v>7.4687197786120407E-3</v>
      </c>
      <c r="Z37" s="23">
        <f t="shared" si="15"/>
        <v>5.2657667588203519E-4</v>
      </c>
      <c r="AA37" s="23">
        <f t="shared" si="15"/>
        <v>1.3115317039932802E-3</v>
      </c>
    </row>
    <row r="38" spans="3:27" x14ac:dyDescent="0.2">
      <c r="C38" s="23" t="s">
        <v>18</v>
      </c>
      <c r="D38" s="24">
        <f>CORREL(D20:D31,D21:D32)</f>
        <v>0.5893594506651717</v>
      </c>
      <c r="E38" s="24">
        <f t="shared" ref="E38:I38" si="16">CORREL(E20:E31,E21:E32)</f>
        <v>0.5302114734120662</v>
      </c>
      <c r="F38" s="24">
        <f t="shared" si="16"/>
        <v>0.3004220257662244</v>
      </c>
      <c r="G38" s="24">
        <f t="shared" si="16"/>
        <v>0.51526649939301494</v>
      </c>
      <c r="H38" s="24">
        <f t="shared" si="16"/>
        <v>0.38836522277871577</v>
      </c>
      <c r="I38" s="24">
        <f t="shared" si="16"/>
        <v>0.55569178098052607</v>
      </c>
      <c r="L38" s="23" t="s">
        <v>18</v>
      </c>
      <c r="M38" s="24">
        <f>CORREL(M20:M31,M21:M32)</f>
        <v>0.58724655537664461</v>
      </c>
      <c r="N38" s="24">
        <f t="shared" ref="N38:R38" si="17">CORREL(N20:N31,N21:N32)</f>
        <v>0.52737289530127851</v>
      </c>
      <c r="O38" s="24">
        <f t="shared" si="17"/>
        <v>0.29866575759952441</v>
      </c>
      <c r="P38" s="24">
        <f t="shared" si="17"/>
        <v>0.51506380619258696</v>
      </c>
      <c r="Q38" s="24">
        <f t="shared" si="17"/>
        <v>0.38908524886520685</v>
      </c>
      <c r="R38" s="24">
        <f t="shared" si="17"/>
        <v>0.55402138244460497</v>
      </c>
      <c r="U38" s="23" t="s">
        <v>18</v>
      </c>
      <c r="V38" s="24">
        <f>CORREL(V20:V31,V21:V32)</f>
        <v>0.49348940766138677</v>
      </c>
      <c r="W38" s="24">
        <f t="shared" ref="W38:AA38" si="18">CORREL(W20:W31,W21:W32)</f>
        <v>0.42874768696123511</v>
      </c>
      <c r="X38" s="24">
        <f t="shared" si="18"/>
        <v>0.10414030841194116</v>
      </c>
      <c r="Y38" s="24">
        <f t="shared" si="18"/>
        <v>0.42045393040721973</v>
      </c>
      <c r="Z38" s="24">
        <f t="shared" si="18"/>
        <v>0.32748749100302066</v>
      </c>
      <c r="AA38" s="24">
        <f t="shared" si="18"/>
        <v>0.46649650138675663</v>
      </c>
    </row>
    <row r="39" spans="3:27" x14ac:dyDescent="0.2">
      <c r="C39" s="23" t="s">
        <v>19</v>
      </c>
      <c r="D39" s="24">
        <f>CORREL(D20:D30,D22:D32)</f>
        <v>5.4661459686648435E-2</v>
      </c>
      <c r="E39" s="24">
        <f t="shared" ref="E39:I39" si="19">CORREL(E20:E30,E22:E32)</f>
        <v>-0.21492901324647157</v>
      </c>
      <c r="F39" s="24">
        <f t="shared" si="19"/>
        <v>-3.9742922481461149E-2</v>
      </c>
      <c r="G39" s="24">
        <f t="shared" si="19"/>
        <v>-8.6382055735877844E-3</v>
      </c>
      <c r="H39" s="24">
        <f t="shared" si="19"/>
        <v>-0.17968972634494951</v>
      </c>
      <c r="I39" s="24">
        <f t="shared" si="19"/>
        <v>-5.571666117996902E-2</v>
      </c>
      <c r="L39" s="23" t="s">
        <v>19</v>
      </c>
      <c r="M39" s="24">
        <f>CORREL(M20:M30,M22:M32)</f>
        <v>4.8819783066578408E-2</v>
      </c>
      <c r="N39" s="24">
        <f t="shared" ref="N39:R39" si="20">CORREL(N20:N30,N22:N32)</f>
        <v>-0.22107845304375603</v>
      </c>
      <c r="O39" s="24">
        <f t="shared" si="20"/>
        <v>-4.2379098205989035E-2</v>
      </c>
      <c r="P39" s="24">
        <f t="shared" si="20"/>
        <v>-6.8505870858011353E-3</v>
      </c>
      <c r="Q39" s="24">
        <f t="shared" si="20"/>
        <v>-0.17811679544796008</v>
      </c>
      <c r="R39" s="24">
        <f t="shared" si="20"/>
        <v>-5.8385612161324589E-2</v>
      </c>
      <c r="U39" s="23" t="s">
        <v>19</v>
      </c>
      <c r="V39" s="24">
        <f>CORREL(V20:V30,V22:V32)</f>
        <v>-1.7659912536649336E-2</v>
      </c>
      <c r="W39" s="24">
        <f t="shared" ref="W39:AA39" si="21">CORREL(W20:W30,W22:W32)</f>
        <v>-0.29530939325753397</v>
      </c>
      <c r="X39" s="24">
        <f t="shared" si="21"/>
        <v>-0.11221410513406972</v>
      </c>
      <c r="Y39" s="24">
        <f t="shared" si="21"/>
        <v>-8.2091604289599787E-2</v>
      </c>
      <c r="Z39" s="24">
        <f t="shared" si="21"/>
        <v>-0.24376112409601211</v>
      </c>
      <c r="AA39" s="24">
        <f t="shared" si="21"/>
        <v>-0.13959231511862244</v>
      </c>
    </row>
    <row r="40" spans="3:27" x14ac:dyDescent="0.2">
      <c r="C40" s="23"/>
      <c r="D40" s="24"/>
      <c r="E40" s="24"/>
      <c r="F40" s="24"/>
      <c r="G40" s="24"/>
      <c r="H40" s="24"/>
      <c r="I40" s="24"/>
      <c r="L40" s="23"/>
      <c r="M40" s="24"/>
      <c r="N40" s="24"/>
      <c r="O40" s="24"/>
      <c r="P40" s="24"/>
      <c r="Q40" s="24"/>
      <c r="R40" s="24"/>
      <c r="U40" s="23"/>
      <c r="V40" s="24"/>
      <c r="W40" s="24"/>
      <c r="X40" s="24"/>
      <c r="Y40" s="24"/>
      <c r="Z40" s="24"/>
      <c r="AA40" s="24"/>
    </row>
    <row r="41" spans="3:27" ht="16" thickBot="1" x14ac:dyDescent="0.25">
      <c r="C41" s="23"/>
      <c r="D41" s="24"/>
      <c r="E41" s="24"/>
      <c r="F41" s="24"/>
      <c r="G41" s="24"/>
      <c r="H41" s="24"/>
      <c r="I41" s="24"/>
      <c r="L41" s="23"/>
      <c r="M41" s="24"/>
      <c r="N41" s="24"/>
      <c r="O41" s="24"/>
      <c r="P41" s="24"/>
      <c r="Q41" s="24"/>
      <c r="R41" s="24"/>
      <c r="U41" s="23"/>
      <c r="V41" s="24"/>
      <c r="W41" s="24"/>
      <c r="X41" s="24"/>
      <c r="Y41" s="24"/>
      <c r="Z41" s="24"/>
      <c r="AA41" s="24"/>
    </row>
    <row r="42" spans="3:27" ht="16" x14ac:dyDescent="0.2">
      <c r="C42" s="3"/>
      <c r="D42" s="3" t="s">
        <v>3</v>
      </c>
      <c r="E42" s="3" t="s">
        <v>4</v>
      </c>
      <c r="F42" s="3" t="s">
        <v>5</v>
      </c>
      <c r="G42" s="3" t="s">
        <v>82</v>
      </c>
      <c r="H42" s="3" t="s">
        <v>6</v>
      </c>
      <c r="I42" s="3" t="s">
        <v>7</v>
      </c>
      <c r="L42" s="3"/>
      <c r="M42" s="3" t="s">
        <v>3</v>
      </c>
      <c r="N42" s="3" t="s">
        <v>4</v>
      </c>
      <c r="O42" s="3" t="s">
        <v>5</v>
      </c>
      <c r="P42" s="3" t="s">
        <v>82</v>
      </c>
      <c r="Q42" s="3" t="s">
        <v>6</v>
      </c>
      <c r="R42" s="3" t="s">
        <v>7</v>
      </c>
      <c r="U42" s="3"/>
      <c r="V42" s="3" t="s">
        <v>3</v>
      </c>
      <c r="W42" s="3" t="s">
        <v>4</v>
      </c>
      <c r="X42" s="3" t="s">
        <v>5</v>
      </c>
      <c r="Y42" s="3" t="s">
        <v>82</v>
      </c>
      <c r="Z42" s="3" t="s">
        <v>6</v>
      </c>
      <c r="AA42" s="3" t="s">
        <v>7</v>
      </c>
    </row>
    <row r="43" spans="3:27" ht="16" x14ac:dyDescent="0.2">
      <c r="C43" s="4" t="s">
        <v>3</v>
      </c>
      <c r="D43" s="5">
        <v>1</v>
      </c>
      <c r="E43" s="5"/>
      <c r="F43" s="5"/>
      <c r="G43" s="5"/>
      <c r="H43" s="5"/>
      <c r="I43" s="5"/>
      <c r="L43" s="4" t="s">
        <v>3</v>
      </c>
      <c r="M43" s="5">
        <v>1</v>
      </c>
      <c r="N43" s="5"/>
      <c r="O43" s="5"/>
      <c r="P43" s="5"/>
      <c r="Q43" s="5"/>
      <c r="R43" s="5"/>
      <c r="U43" s="4" t="s">
        <v>3</v>
      </c>
      <c r="V43" s="5">
        <v>1</v>
      </c>
      <c r="W43" s="5"/>
      <c r="X43" s="5"/>
      <c r="Y43" s="5"/>
      <c r="Z43" s="5"/>
      <c r="AA43" s="5"/>
    </row>
    <row r="44" spans="3:27" ht="16" x14ac:dyDescent="0.2">
      <c r="C44" s="4" t="s">
        <v>4</v>
      </c>
      <c r="D44" s="5">
        <v>0.85350443462193282</v>
      </c>
      <c r="E44" s="5">
        <v>1</v>
      </c>
      <c r="F44" s="5"/>
      <c r="G44" s="5"/>
      <c r="H44" s="5"/>
      <c r="I44" s="5"/>
      <c r="L44" s="4" t="s">
        <v>4</v>
      </c>
      <c r="M44" s="5">
        <v>0.85389747478888944</v>
      </c>
      <c r="N44" s="5">
        <v>1</v>
      </c>
      <c r="O44" s="5"/>
      <c r="P44" s="5"/>
      <c r="Q44" s="5"/>
      <c r="R44" s="5"/>
      <c r="U44" s="4" t="s">
        <v>4</v>
      </c>
      <c r="V44" s="5">
        <v>0.77891835105055174</v>
      </c>
      <c r="W44" s="5">
        <v>1</v>
      </c>
      <c r="X44" s="5"/>
      <c r="Y44" s="5"/>
      <c r="Z44" s="5"/>
      <c r="AA44" s="5"/>
    </row>
    <row r="45" spans="3:27" ht="16" x14ac:dyDescent="0.2">
      <c r="C45" s="4" t="s">
        <v>5</v>
      </c>
      <c r="D45" s="5">
        <v>0.8225006647724733</v>
      </c>
      <c r="E45" s="5">
        <v>0.83551292491556572</v>
      </c>
      <c r="F45" s="5">
        <v>1</v>
      </c>
      <c r="G45" s="5"/>
      <c r="H45" s="5"/>
      <c r="I45" s="5"/>
      <c r="L45" s="4" t="s">
        <v>5</v>
      </c>
      <c r="M45" s="5">
        <v>0.82389348525772521</v>
      </c>
      <c r="N45" s="5">
        <v>0.83342344616960573</v>
      </c>
      <c r="O45" s="5">
        <v>1</v>
      </c>
      <c r="P45" s="5"/>
      <c r="Q45" s="5"/>
      <c r="R45" s="5"/>
      <c r="U45" s="4" t="s">
        <v>5</v>
      </c>
      <c r="V45" s="5">
        <v>0.74809710370445126</v>
      </c>
      <c r="W45" s="5">
        <v>0.60669906515308258</v>
      </c>
      <c r="X45" s="5">
        <v>1</v>
      </c>
      <c r="Y45" s="5"/>
      <c r="Z45" s="5"/>
      <c r="AA45" s="5"/>
    </row>
    <row r="46" spans="3:27" ht="16" x14ac:dyDescent="0.2">
      <c r="C46" s="4" t="s">
        <v>82</v>
      </c>
      <c r="D46" s="5">
        <v>0.46997029141427449</v>
      </c>
      <c r="E46" s="5">
        <v>0.66810674204213916</v>
      </c>
      <c r="F46" s="5">
        <v>0.36878589748383678</v>
      </c>
      <c r="G46" s="5">
        <v>1</v>
      </c>
      <c r="H46" s="5"/>
      <c r="I46" s="5"/>
      <c r="L46" s="4" t="s">
        <v>82</v>
      </c>
      <c r="M46" s="5">
        <v>0.47024021203826993</v>
      </c>
      <c r="N46" s="5">
        <v>0.66627155481937061</v>
      </c>
      <c r="O46" s="5">
        <v>0.36468649647990908</v>
      </c>
      <c r="P46" s="5">
        <v>1</v>
      </c>
      <c r="Q46" s="5"/>
      <c r="R46" s="5"/>
      <c r="U46" s="4" t="s">
        <v>82</v>
      </c>
      <c r="V46" s="5">
        <v>0.30386403666451195</v>
      </c>
      <c r="W46" s="5">
        <v>0.64463656344034503</v>
      </c>
      <c r="X46" s="5">
        <v>1.0814218202336949E-3</v>
      </c>
      <c r="Y46" s="5">
        <v>1</v>
      </c>
      <c r="Z46" s="5"/>
      <c r="AA46" s="5"/>
    </row>
    <row r="47" spans="3:27" ht="16" x14ac:dyDescent="0.2">
      <c r="C47" s="4" t="s">
        <v>6</v>
      </c>
      <c r="D47" s="5">
        <v>0.82057431086773946</v>
      </c>
      <c r="E47" s="5">
        <v>0.71010751488787038</v>
      </c>
      <c r="F47" s="5">
        <v>0.82707382645471472</v>
      </c>
      <c r="G47" s="5">
        <v>0.4048163249690816</v>
      </c>
      <c r="H47" s="5">
        <v>1</v>
      </c>
      <c r="I47" s="5"/>
      <c r="L47" s="4" t="s">
        <v>6</v>
      </c>
      <c r="M47" s="5">
        <v>0.82053160077892084</v>
      </c>
      <c r="N47" s="5">
        <v>0.70805787147468702</v>
      </c>
      <c r="O47" s="5">
        <v>0.82761995900340612</v>
      </c>
      <c r="P47" s="5">
        <v>0.4058196271176876</v>
      </c>
      <c r="Q47" s="5">
        <v>1</v>
      </c>
      <c r="R47" s="5"/>
      <c r="U47" s="4" t="s">
        <v>6</v>
      </c>
      <c r="V47" s="5">
        <v>0.6661646082984225</v>
      </c>
      <c r="W47" s="5">
        <v>0.46429929322894742</v>
      </c>
      <c r="X47" s="5">
        <v>0.75817442529235135</v>
      </c>
      <c r="Y47" s="5">
        <v>0.13135069393044302</v>
      </c>
      <c r="Z47" s="5">
        <v>1</v>
      </c>
      <c r="AA47" s="5"/>
    </row>
    <row r="48" spans="3:27" ht="17" thickBot="1" x14ac:dyDescent="0.25">
      <c r="C48" s="6" t="s">
        <v>7</v>
      </c>
      <c r="D48" s="5">
        <v>0.78084757357318246</v>
      </c>
      <c r="E48" s="5">
        <v>0.92899814985875862</v>
      </c>
      <c r="F48" s="5">
        <v>0.68060657566392413</v>
      </c>
      <c r="G48" s="5">
        <v>0.8851128980965759</v>
      </c>
      <c r="H48" s="5">
        <v>0.6450623165323951</v>
      </c>
      <c r="I48" s="5">
        <v>1</v>
      </c>
      <c r="L48" s="6" t="s">
        <v>7</v>
      </c>
      <c r="M48" s="5">
        <v>0.7808578184128</v>
      </c>
      <c r="N48" s="5">
        <v>0.92828600182640264</v>
      </c>
      <c r="O48" s="5">
        <v>0.67745416005834791</v>
      </c>
      <c r="P48" s="5">
        <v>0.88498509129163183</v>
      </c>
      <c r="Q48" s="5">
        <v>0.64414725880496171</v>
      </c>
      <c r="R48" s="5">
        <v>1</v>
      </c>
      <c r="U48" s="6" t="s">
        <v>7</v>
      </c>
      <c r="V48" s="5">
        <v>0.64172258246501324</v>
      </c>
      <c r="W48" s="5">
        <v>0.90913604286273486</v>
      </c>
      <c r="X48" s="5">
        <v>0.34729967085055813</v>
      </c>
      <c r="Y48" s="5">
        <v>0.89321928634217096</v>
      </c>
      <c r="Z48" s="5">
        <v>0.36899599519854581</v>
      </c>
      <c r="AA48" s="5">
        <v>1</v>
      </c>
    </row>
    <row r="49" spans="2:54" x14ac:dyDescent="0.2">
      <c r="C49" s="23"/>
      <c r="D49" s="24"/>
      <c r="E49" s="24"/>
      <c r="F49" s="24"/>
      <c r="G49" s="24"/>
      <c r="H49" s="24"/>
      <c r="I49" s="24"/>
      <c r="L49" s="23"/>
      <c r="M49" s="24"/>
      <c r="N49" s="24"/>
      <c r="O49" s="24"/>
      <c r="P49" s="24"/>
      <c r="Q49" s="24"/>
      <c r="R49" s="24"/>
      <c r="U49" s="23"/>
      <c r="V49" s="24"/>
      <c r="W49" s="24"/>
      <c r="X49" s="24"/>
      <c r="Y49" s="24"/>
      <c r="Z49" s="24"/>
      <c r="AA49" s="24"/>
    </row>
    <row r="50" spans="2:54" x14ac:dyDescent="0.2">
      <c r="C50" s="1" t="s">
        <v>20</v>
      </c>
      <c r="E50" s="1">
        <f>COUNT(D43:I48)</f>
        <v>21</v>
      </c>
      <c r="F50" s="24"/>
      <c r="G50" s="24"/>
      <c r="H50" s="24"/>
      <c r="I50" s="24"/>
      <c r="L50" s="1" t="s">
        <v>20</v>
      </c>
      <c r="N50" s="1">
        <f>COUNT(M43:R48)</f>
        <v>21</v>
      </c>
      <c r="O50" s="24"/>
      <c r="P50" s="24"/>
      <c r="Q50" s="24"/>
      <c r="R50" s="24"/>
      <c r="U50" s="1" t="s">
        <v>20</v>
      </c>
      <c r="W50" s="1">
        <f>COUNT(V43:AA48)</f>
        <v>21</v>
      </c>
      <c r="X50" s="24"/>
      <c r="Y50" s="24"/>
      <c r="Z50" s="24"/>
      <c r="AA50" s="24"/>
    </row>
    <row r="51" spans="2:54" x14ac:dyDescent="0.2">
      <c r="C51" s="1" t="s">
        <v>21</v>
      </c>
      <c r="E51" s="1">
        <f>E50-E52-E53</f>
        <v>3</v>
      </c>
      <c r="F51" s="24"/>
      <c r="G51" s="24"/>
      <c r="H51" s="24"/>
      <c r="I51" s="24"/>
      <c r="L51" s="1" t="s">
        <v>21</v>
      </c>
      <c r="N51" s="1">
        <f>N50-N52-N53</f>
        <v>3</v>
      </c>
      <c r="O51" s="24"/>
      <c r="P51" s="24"/>
      <c r="Q51" s="24"/>
      <c r="R51" s="24"/>
      <c r="U51" s="1" t="s">
        <v>21</v>
      </c>
      <c r="W51" s="1">
        <f>W50-W52-W53</f>
        <v>6</v>
      </c>
      <c r="X51" s="24"/>
      <c r="Y51" s="24"/>
      <c r="Z51" s="24"/>
      <c r="AA51" s="24"/>
    </row>
    <row r="52" spans="2:54" x14ac:dyDescent="0.2">
      <c r="C52" s="1" t="s">
        <v>22</v>
      </c>
      <c r="E52" s="1">
        <f>COUNTIF(D43:I48,"&gt;0,5")</f>
        <v>18</v>
      </c>
      <c r="F52" s="24"/>
      <c r="G52" s="24"/>
      <c r="H52" s="24"/>
      <c r="I52" s="24"/>
      <c r="L52" s="1" t="s">
        <v>22</v>
      </c>
      <c r="N52" s="1">
        <f>COUNTIF(M43:R48,"&gt;0,5")</f>
        <v>18</v>
      </c>
      <c r="O52" s="24"/>
      <c r="P52" s="24"/>
      <c r="Q52" s="24"/>
      <c r="R52" s="24"/>
      <c r="U52" s="1" t="s">
        <v>22</v>
      </c>
      <c r="W52" s="1">
        <f>COUNTIF(V43:AA48,"&gt;0,5")</f>
        <v>15</v>
      </c>
      <c r="X52" s="24"/>
      <c r="Y52" s="24"/>
      <c r="Z52" s="24"/>
      <c r="AA52" s="24"/>
    </row>
    <row r="53" spans="2:54" x14ac:dyDescent="0.2">
      <c r="C53" s="1" t="s">
        <v>23</v>
      </c>
      <c r="E53" s="1">
        <f>COUNTIF(D43:I48,"&lt;0")</f>
        <v>0</v>
      </c>
      <c r="F53" s="24"/>
      <c r="G53" s="24"/>
      <c r="H53" s="24"/>
      <c r="I53" s="24"/>
      <c r="L53" s="1" t="s">
        <v>23</v>
      </c>
      <c r="N53" s="1">
        <f>COUNTIF(M43:R48,"&lt;0")</f>
        <v>0</v>
      </c>
      <c r="O53" s="24"/>
      <c r="P53" s="24"/>
      <c r="Q53" s="24"/>
      <c r="R53" s="24"/>
      <c r="U53" s="1" t="s">
        <v>23</v>
      </c>
      <c r="W53" s="1">
        <f>COUNTIF(V43:AA48,"&lt;0")</f>
        <v>0</v>
      </c>
      <c r="X53" s="24"/>
      <c r="Y53" s="24"/>
      <c r="Z53" s="24"/>
      <c r="AA53" s="24"/>
    </row>
    <row r="56" spans="2:54" x14ac:dyDescent="0.2">
      <c r="B56" s="1" t="s">
        <v>2</v>
      </c>
      <c r="D56" s="1" t="s">
        <v>99</v>
      </c>
      <c r="E56" s="1" t="s">
        <v>100</v>
      </c>
      <c r="F56" s="1" t="s">
        <v>113</v>
      </c>
      <c r="G56" s="1" t="s">
        <v>114</v>
      </c>
      <c r="H56" s="1" t="s">
        <v>115</v>
      </c>
      <c r="I56" s="1" t="s">
        <v>116</v>
      </c>
      <c r="J56" s="1" t="s">
        <v>117</v>
      </c>
      <c r="K56" s="1" t="s">
        <v>118</v>
      </c>
      <c r="L56" s="1" t="s">
        <v>119</v>
      </c>
      <c r="M56" s="1" t="s">
        <v>120</v>
      </c>
      <c r="N56" s="1" t="s">
        <v>5</v>
      </c>
      <c r="O56" s="1" t="s">
        <v>121</v>
      </c>
      <c r="P56" s="1" t="s">
        <v>122</v>
      </c>
      <c r="Q56" s="1" t="s">
        <v>123</v>
      </c>
      <c r="R56" s="1" t="s">
        <v>6</v>
      </c>
      <c r="T56" s="1" t="s">
        <v>8</v>
      </c>
      <c r="V56" s="1" t="s">
        <v>99</v>
      </c>
      <c r="W56" s="1" t="s">
        <v>100</v>
      </c>
      <c r="X56" s="1" t="s">
        <v>113</v>
      </c>
      <c r="Y56" s="1" t="s">
        <v>114</v>
      </c>
      <c r="Z56" s="1" t="s">
        <v>115</v>
      </c>
      <c r="AA56" s="1" t="s">
        <v>116</v>
      </c>
      <c r="AB56" s="1" t="s">
        <v>117</v>
      </c>
      <c r="AC56" s="1" t="s">
        <v>118</v>
      </c>
      <c r="AD56" s="1" t="s">
        <v>119</v>
      </c>
      <c r="AE56" s="1" t="s">
        <v>120</v>
      </c>
      <c r="AF56" s="1" t="s">
        <v>5</v>
      </c>
      <c r="AG56" s="1" t="s">
        <v>121</v>
      </c>
      <c r="AH56" s="1" t="s">
        <v>122</v>
      </c>
      <c r="AI56" s="1" t="s">
        <v>123</v>
      </c>
      <c r="AJ56" s="1" t="s">
        <v>6</v>
      </c>
      <c r="AL56" s="1" t="s">
        <v>9</v>
      </c>
      <c r="AN56" s="1" t="s">
        <v>99</v>
      </c>
      <c r="AO56" s="1" t="s">
        <v>100</v>
      </c>
      <c r="AP56" s="1" t="s">
        <v>113</v>
      </c>
      <c r="AQ56" s="1" t="s">
        <v>114</v>
      </c>
      <c r="AR56" s="1" t="s">
        <v>115</v>
      </c>
      <c r="AS56" s="1" t="s">
        <v>116</v>
      </c>
      <c r="AT56" s="1" t="s">
        <v>117</v>
      </c>
      <c r="AU56" s="1" t="s">
        <v>118</v>
      </c>
      <c r="AV56" s="1" t="s">
        <v>119</v>
      </c>
      <c r="AW56" s="1" t="s">
        <v>120</v>
      </c>
      <c r="AX56" s="1" t="s">
        <v>5</v>
      </c>
      <c r="AY56" s="1" t="s">
        <v>121</v>
      </c>
      <c r="AZ56" s="1" t="s">
        <v>122</v>
      </c>
      <c r="BA56" s="1" t="s">
        <v>123</v>
      </c>
      <c r="BB56" s="1" t="s">
        <v>6</v>
      </c>
    </row>
    <row r="57" spans="2:54" x14ac:dyDescent="0.2">
      <c r="B57" s="22"/>
      <c r="C57" s="1">
        <v>2000</v>
      </c>
      <c r="D57" s="1">
        <v>3.3160500000000002E-2</v>
      </c>
      <c r="E57" s="1">
        <v>3.1934200000000003E-2</v>
      </c>
      <c r="F57" s="1">
        <v>6.0456799999999998E-2</v>
      </c>
      <c r="G57" s="1">
        <v>3.8896300000000002E-2</v>
      </c>
      <c r="H57" s="1">
        <v>4.5736699999999998E-2</v>
      </c>
      <c r="I57" s="1">
        <v>2.3592399999999999E-2</v>
      </c>
      <c r="J57" s="1">
        <v>3.1816299999999999E-2</v>
      </c>
      <c r="K57" s="1">
        <v>5.09434E-2</v>
      </c>
      <c r="L57" s="1">
        <v>4.9276099999999996E-2</v>
      </c>
      <c r="M57" s="1">
        <v>1.2625E-3</v>
      </c>
      <c r="N57" s="1">
        <v>2.7152699999999998E-2</v>
      </c>
      <c r="O57" s="1">
        <v>3.7894000000000004E-2</v>
      </c>
      <c r="P57" s="1">
        <v>1.4922400000000001E-2</v>
      </c>
      <c r="Q57" s="1">
        <v>2.8788000000000004E-3</v>
      </c>
      <c r="R57" s="1">
        <v>2.2567799999999999E-2</v>
      </c>
      <c r="U57" s="1">
        <v>2000</v>
      </c>
      <c r="AM57" s="1">
        <v>2000</v>
      </c>
      <c r="AN57" s="1">
        <v>6.2539600000000001E-2</v>
      </c>
      <c r="AO57" s="1">
        <v>6.01649E-2</v>
      </c>
      <c r="AP57" s="1">
        <v>5.8291000000000003E-2</v>
      </c>
      <c r="AQ57" s="1">
        <v>6.2308199999999994E-2</v>
      </c>
      <c r="AR57" s="1">
        <v>7.16416E-2</v>
      </c>
      <c r="AS57" s="1">
        <v>7.9168700000000009E-2</v>
      </c>
      <c r="AT57" s="1">
        <v>7.8487899999999999E-2</v>
      </c>
      <c r="AU57" s="1">
        <v>6.7808999999999994E-2</v>
      </c>
      <c r="AV57" s="1">
        <v>6.51003E-2</v>
      </c>
      <c r="AW57" s="1">
        <v>8.5488400000000006E-2</v>
      </c>
      <c r="AX57" s="1">
        <v>7.5566800000000003E-2</v>
      </c>
      <c r="AY57" s="1">
        <v>4.85161E-2</v>
      </c>
      <c r="AZ57" s="1">
        <v>5.2012900000000001E-2</v>
      </c>
      <c r="BA57" s="1">
        <v>5.4229100000000002E-2</v>
      </c>
      <c r="BB57" s="1">
        <v>6.5730999999999998E-2</v>
      </c>
    </row>
    <row r="58" spans="2:54" x14ac:dyDescent="0.2">
      <c r="B58" s="22"/>
      <c r="C58" s="1">
        <v>2001</v>
      </c>
      <c r="D58" s="1">
        <v>2.2514300000000001E-2</v>
      </c>
      <c r="E58" s="1">
        <v>3.4049700000000002E-2</v>
      </c>
      <c r="F58" s="1">
        <v>3.8813300000000002E-2</v>
      </c>
      <c r="G58" s="1">
        <v>2.1376800000000001E-2</v>
      </c>
      <c r="H58" s="1">
        <v>2.6289600000000003E-2</v>
      </c>
      <c r="I58" s="1">
        <v>-3.787E-3</v>
      </c>
      <c r="J58" s="1">
        <v>3.5546300000000003E-2</v>
      </c>
      <c r="K58" s="1">
        <v>4.2321600000000001E-2</v>
      </c>
      <c r="L58" s="1">
        <v>5.0140900000000002E-2</v>
      </c>
      <c r="M58" s="1">
        <v>5.2359099999999999E-2</v>
      </c>
      <c r="N58" s="1">
        <v>2.8547099999999999E-2</v>
      </c>
      <c r="O58" s="1">
        <v>0.11211019999999999</v>
      </c>
      <c r="P58" s="1">
        <v>3.8928400000000002E-2</v>
      </c>
      <c r="Q58" s="1">
        <v>6.15647E-2</v>
      </c>
      <c r="R58" s="1">
        <v>6.5536399999999995E-2</v>
      </c>
      <c r="U58" s="1">
        <v>2001</v>
      </c>
      <c r="V58" s="23">
        <f>(D58-((1-$A$6)*D57))/$A$6</f>
        <v>1.9852750000000002E-2</v>
      </c>
      <c r="W58" s="23">
        <f t="shared" ref="W58:AJ69" si="22">(E58-((1-$A$6)*E57))/$A$6</f>
        <v>3.4578575E-2</v>
      </c>
      <c r="X58" s="23">
        <f t="shared" si="22"/>
        <v>3.3402425000000006E-2</v>
      </c>
      <c r="Y58" s="23">
        <f t="shared" si="22"/>
        <v>1.6996925E-2</v>
      </c>
      <c r="Z58" s="23">
        <f t="shared" si="22"/>
        <v>2.1427825000000008E-2</v>
      </c>
      <c r="AA58" s="23">
        <f t="shared" si="22"/>
        <v>-1.0631849999999998E-2</v>
      </c>
      <c r="AB58" s="23">
        <f t="shared" si="22"/>
        <v>3.6478800000000006E-2</v>
      </c>
      <c r="AC58" s="23">
        <f t="shared" si="22"/>
        <v>4.0166149999999998E-2</v>
      </c>
      <c r="AD58" s="23">
        <f t="shared" si="22"/>
        <v>5.0357100000000002E-2</v>
      </c>
      <c r="AE58" s="23">
        <f t="shared" si="22"/>
        <v>6.513324999999999E-2</v>
      </c>
      <c r="AF58" s="23">
        <f t="shared" si="22"/>
        <v>2.88957E-2</v>
      </c>
      <c r="AG58" s="23">
        <f t="shared" si="22"/>
        <v>0.13066424999999998</v>
      </c>
      <c r="AH58" s="23">
        <f t="shared" si="22"/>
        <v>4.4929900000000002E-2</v>
      </c>
      <c r="AI58" s="23">
        <f t="shared" si="22"/>
        <v>7.6236174999999989E-2</v>
      </c>
      <c r="AJ58" s="23">
        <f t="shared" si="22"/>
        <v>7.6278549999999987E-2</v>
      </c>
      <c r="AM58" s="1">
        <v>2001</v>
      </c>
      <c r="AN58" s="1">
        <v>6.0199800000000005E-2</v>
      </c>
      <c r="AO58" s="1">
        <v>6.08005E-2</v>
      </c>
      <c r="AP58" s="1">
        <v>6.3744399999999993E-2</v>
      </c>
      <c r="AQ58" s="1">
        <v>5.8799599999999994E-2</v>
      </c>
      <c r="AR58" s="1">
        <v>7.0895899999999998E-2</v>
      </c>
      <c r="AS58" s="1">
        <v>8.1557600000000008E-2</v>
      </c>
      <c r="AT58" s="1">
        <v>7.6208799999999993E-2</v>
      </c>
      <c r="AU58" s="1">
        <v>7.9601100000000008E-2</v>
      </c>
      <c r="AV58" s="1">
        <v>7.6529899999999998E-2</v>
      </c>
      <c r="AW58" s="1">
        <v>8.3806499999999992E-2</v>
      </c>
      <c r="AX58" s="1">
        <v>7.8709500000000002E-2</v>
      </c>
      <c r="AY58" s="1">
        <v>5.0056799999999999E-2</v>
      </c>
      <c r="AZ58" s="1">
        <v>5.42201E-2</v>
      </c>
      <c r="BA58" s="1">
        <v>5.4393999999999998E-2</v>
      </c>
      <c r="BB58" s="1">
        <v>6.8765400000000004E-2</v>
      </c>
    </row>
    <row r="59" spans="2:54" x14ac:dyDescent="0.2">
      <c r="B59" s="22"/>
      <c r="C59" s="1">
        <v>2002</v>
      </c>
      <c r="D59" s="1">
        <v>2.6838299999999999E-2</v>
      </c>
      <c r="E59" s="1">
        <v>4.5994E-2</v>
      </c>
      <c r="F59" s="1">
        <v>-8.0248000000000003E-3</v>
      </c>
      <c r="G59" s="1">
        <v>1.95841E-2</v>
      </c>
      <c r="H59" s="1">
        <v>1.08538E-2</v>
      </c>
      <c r="I59" s="1">
        <v>3.3402599999999998E-2</v>
      </c>
      <c r="J59" s="1">
        <v>8.7940000000000002E-4</v>
      </c>
      <c r="K59" s="1">
        <v>-1.6951299999999999E-2</v>
      </c>
      <c r="L59" s="1">
        <v>2.4815999999999998E-2</v>
      </c>
      <c r="M59" s="1">
        <v>-1.4839E-3</v>
      </c>
      <c r="N59" s="1">
        <v>1.5679700000000001E-2</v>
      </c>
      <c r="O59" s="1">
        <v>9.1156299999999996E-2</v>
      </c>
      <c r="P59" s="1">
        <v>0.10316549999999999</v>
      </c>
      <c r="Q59" s="1">
        <v>6.5474599999999994E-2</v>
      </c>
      <c r="R59" s="1">
        <v>6.7534400000000008E-2</v>
      </c>
      <c r="U59" s="1">
        <v>2002</v>
      </c>
      <c r="V59" s="23">
        <f t="shared" ref="V59:V69" si="23">(D59-((1-$A$6)*D58))/$A$6</f>
        <v>2.7919299999999998E-2</v>
      </c>
      <c r="W59" s="23">
        <f t="shared" si="22"/>
        <v>4.8980074999999998E-2</v>
      </c>
      <c r="X59" s="23">
        <f t="shared" si="22"/>
        <v>-1.9734324999999997E-2</v>
      </c>
      <c r="Y59" s="23">
        <f t="shared" si="22"/>
        <v>1.9135925000000002E-2</v>
      </c>
      <c r="Z59" s="23">
        <f t="shared" si="22"/>
        <v>6.9948500000000012E-3</v>
      </c>
      <c r="AA59" s="23">
        <f t="shared" si="22"/>
        <v>4.2699999999999995E-2</v>
      </c>
      <c r="AB59" s="23">
        <f t="shared" si="22"/>
        <v>-7.7873249999999986E-3</v>
      </c>
      <c r="AC59" s="23">
        <f t="shared" si="22"/>
        <v>-3.1769525E-2</v>
      </c>
      <c r="AD59" s="23">
        <f t="shared" si="22"/>
        <v>1.8484774999999998E-2</v>
      </c>
      <c r="AE59" s="23">
        <f t="shared" si="22"/>
        <v>-1.4944649999999997E-2</v>
      </c>
      <c r="AF59" s="23">
        <f t="shared" si="22"/>
        <v>1.2462850000000001E-2</v>
      </c>
      <c r="AG59" s="23">
        <f t="shared" si="22"/>
        <v>8.5917825000000003E-2</v>
      </c>
      <c r="AH59" s="23">
        <f t="shared" si="22"/>
        <v>0.11922477499999998</v>
      </c>
      <c r="AI59" s="23">
        <f t="shared" si="22"/>
        <v>6.6452074999999999E-2</v>
      </c>
      <c r="AJ59" s="23">
        <f t="shared" si="22"/>
        <v>6.8033900000000008E-2</v>
      </c>
      <c r="AM59" s="1">
        <v>2002</v>
      </c>
      <c r="AN59" s="1">
        <v>6.0449400000000007E-2</v>
      </c>
      <c r="AO59" s="1">
        <v>6.2840999999999994E-2</v>
      </c>
      <c r="AP59" s="1">
        <v>5.7335200000000003E-2</v>
      </c>
      <c r="AQ59" s="1">
        <v>6.3793299999999997E-2</v>
      </c>
      <c r="AR59" s="1">
        <v>6.4278799999999997E-2</v>
      </c>
      <c r="AS59" s="1">
        <v>7.9551899999999995E-2</v>
      </c>
      <c r="AT59" s="1">
        <v>7.2671700000000006E-2</v>
      </c>
      <c r="AU59" s="1">
        <v>7.1819300000000003E-2</v>
      </c>
      <c r="AV59" s="1">
        <v>6.9973599999999997E-2</v>
      </c>
      <c r="AW59" s="1">
        <v>8.0127799999999999E-2</v>
      </c>
      <c r="AX59" s="1">
        <v>6.3620700000000002E-2</v>
      </c>
      <c r="AY59" s="1">
        <v>4.5700399999999995E-2</v>
      </c>
      <c r="AZ59" s="1">
        <v>5.20908E-2</v>
      </c>
      <c r="BA59" s="1">
        <v>5.20416E-2</v>
      </c>
      <c r="BB59" s="1">
        <v>6.6653500000000004E-2</v>
      </c>
    </row>
    <row r="60" spans="2:54" x14ac:dyDescent="0.2">
      <c r="B60" s="22"/>
      <c r="C60" s="1">
        <v>2003</v>
      </c>
      <c r="D60" s="1">
        <v>8.5059000000000003E-3</v>
      </c>
      <c r="E60" s="1">
        <v>1.94269E-2</v>
      </c>
      <c r="F60" s="1">
        <v>-1.03841E-2</v>
      </c>
      <c r="G60" s="1">
        <v>-6.1363999999999993E-3</v>
      </c>
      <c r="H60" s="1">
        <v>4.8398999999999994E-3</v>
      </c>
      <c r="I60" s="1">
        <v>-2.2825600000000001E-2</v>
      </c>
      <c r="J60" s="1">
        <v>-6.5889E-3</v>
      </c>
      <c r="K60" s="1">
        <v>-1.616E-4</v>
      </c>
      <c r="L60" s="1">
        <v>2.0228599999999999E-2</v>
      </c>
      <c r="M60" s="1">
        <v>1.2954200000000001E-2</v>
      </c>
      <c r="N60" s="1">
        <v>-2.32289E-2</v>
      </c>
      <c r="O60" s="1">
        <v>7.0131899999999997E-2</v>
      </c>
      <c r="P60" s="1">
        <v>5.8909000000000003E-2</v>
      </c>
      <c r="Q60" s="1">
        <v>4.3071700000000004E-2</v>
      </c>
      <c r="R60" s="1">
        <v>9.3260000000000001E-4</v>
      </c>
      <c r="U60" s="1">
        <v>2003</v>
      </c>
      <c r="V60" s="23">
        <f t="shared" si="23"/>
        <v>3.9228000000000015E-3</v>
      </c>
      <c r="W60" s="23">
        <f t="shared" si="22"/>
        <v>1.2785125000000001E-2</v>
      </c>
      <c r="X60" s="23">
        <f t="shared" si="22"/>
        <v>-1.0973925000000001E-2</v>
      </c>
      <c r="Y60" s="23">
        <f t="shared" si="22"/>
        <v>-1.2566524999999997E-2</v>
      </c>
      <c r="Z60" s="23">
        <f t="shared" si="22"/>
        <v>3.3364249999999996E-3</v>
      </c>
      <c r="AA60" s="23">
        <f t="shared" si="22"/>
        <v>-3.6882649999999996E-2</v>
      </c>
      <c r="AB60" s="23">
        <f t="shared" si="22"/>
        <v>-8.4559749999999993E-3</v>
      </c>
      <c r="AC60" s="23">
        <f t="shared" si="22"/>
        <v>4.035824999999999E-3</v>
      </c>
      <c r="AD60" s="23">
        <f t="shared" si="22"/>
        <v>1.9081750000000001E-2</v>
      </c>
      <c r="AE60" s="23">
        <f t="shared" si="22"/>
        <v>1.6563725000000001E-2</v>
      </c>
      <c r="AF60" s="23">
        <f t="shared" si="22"/>
        <v>-3.2956050000000001E-2</v>
      </c>
      <c r="AG60" s="23">
        <f t="shared" si="22"/>
        <v>6.4875799999999997E-2</v>
      </c>
      <c r="AH60" s="23">
        <f t="shared" si="22"/>
        <v>4.7844875000000009E-2</v>
      </c>
      <c r="AI60" s="23">
        <f t="shared" si="22"/>
        <v>3.7470975000000011E-2</v>
      </c>
      <c r="AJ60" s="23">
        <f t="shared" si="22"/>
        <v>-1.5717849999999998E-2</v>
      </c>
      <c r="AM60" s="1">
        <v>2003</v>
      </c>
      <c r="AN60" s="1">
        <v>5.7658300000000003E-2</v>
      </c>
      <c r="AO60" s="1">
        <v>5.5656200000000003E-2</v>
      </c>
      <c r="AP60" s="1">
        <v>6.2257800000000002E-2</v>
      </c>
      <c r="AQ60" s="1">
        <v>6.362269999999999E-2</v>
      </c>
      <c r="AR60" s="1">
        <v>5.9500700000000004E-2</v>
      </c>
      <c r="AS60" s="1">
        <v>7.2874599999999998E-2</v>
      </c>
      <c r="AT60" s="1">
        <v>6.8199999999999997E-2</v>
      </c>
      <c r="AU60" s="1">
        <v>6.0716799999999994E-2</v>
      </c>
      <c r="AV60" s="1">
        <v>6.8957900000000003E-2</v>
      </c>
      <c r="AW60" s="1">
        <v>6.7643399999999992E-2</v>
      </c>
      <c r="AX60" s="1">
        <v>7.5410599999999994E-2</v>
      </c>
      <c r="AY60" s="1">
        <v>4.02613E-2</v>
      </c>
      <c r="AZ60" s="1">
        <v>4.5380399999999994E-2</v>
      </c>
      <c r="BA60" s="1">
        <v>4.8813000000000002E-2</v>
      </c>
      <c r="BB60" s="1">
        <v>5.5927600000000001E-2</v>
      </c>
    </row>
    <row r="61" spans="2:54" x14ac:dyDescent="0.2">
      <c r="B61" s="22"/>
      <c r="C61" s="1">
        <v>2004</v>
      </c>
      <c r="D61" s="1">
        <v>1.84396E-2</v>
      </c>
      <c r="E61" s="1">
        <v>7.5212999999999999E-3</v>
      </c>
      <c r="F61" s="1">
        <v>-2.6377799999999996E-2</v>
      </c>
      <c r="G61" s="1">
        <v>-1.81113E-2</v>
      </c>
      <c r="H61" s="1">
        <v>-1.93254E-2</v>
      </c>
      <c r="I61" s="1">
        <v>-4.22557E-2</v>
      </c>
      <c r="J61" s="1">
        <v>-2.6173799999999997E-2</v>
      </c>
      <c r="K61" s="1">
        <v>2.3072499999999999E-2</v>
      </c>
      <c r="L61" s="1">
        <v>2.4459E-3</v>
      </c>
      <c r="M61" s="1">
        <v>2.0750999999999999E-2</v>
      </c>
      <c r="N61" s="1">
        <v>-6.3069999999999999E-4</v>
      </c>
      <c r="O61" s="1">
        <v>7.83967E-2</v>
      </c>
      <c r="P61" s="1">
        <v>6.4870799999999992E-2</v>
      </c>
      <c r="Q61" s="1">
        <v>6.4867999999999995E-2</v>
      </c>
      <c r="R61" s="1">
        <v>2.2505299999999999E-2</v>
      </c>
      <c r="U61" s="1">
        <v>2004</v>
      </c>
      <c r="V61" s="23">
        <f t="shared" si="23"/>
        <v>2.0923024999999998E-2</v>
      </c>
      <c r="W61" s="23">
        <f t="shared" si="22"/>
        <v>4.544900000000001E-3</v>
      </c>
      <c r="X61" s="23">
        <f t="shared" si="22"/>
        <v>-3.0376224999999993E-2</v>
      </c>
      <c r="Y61" s="23">
        <f t="shared" si="22"/>
        <v>-2.1105024999999999E-2</v>
      </c>
      <c r="Z61" s="23">
        <f t="shared" si="22"/>
        <v>-2.5366725E-2</v>
      </c>
      <c r="AA61" s="23">
        <f t="shared" si="22"/>
        <v>-4.7113225000000002E-2</v>
      </c>
      <c r="AB61" s="23">
        <f t="shared" si="22"/>
        <v>-3.1070024999999994E-2</v>
      </c>
      <c r="AC61" s="23">
        <f t="shared" si="22"/>
        <v>2.8881024999999998E-2</v>
      </c>
      <c r="AD61" s="23">
        <f t="shared" si="22"/>
        <v>-1.9997749999999988E-3</v>
      </c>
      <c r="AE61" s="23">
        <f t="shared" si="22"/>
        <v>2.2700199999999997E-2</v>
      </c>
      <c r="AF61" s="23">
        <f t="shared" si="22"/>
        <v>5.0188499999999983E-3</v>
      </c>
      <c r="AG61" s="23">
        <f t="shared" si="22"/>
        <v>8.0462900000000004E-2</v>
      </c>
      <c r="AH61" s="23">
        <f t="shared" si="22"/>
        <v>6.6361249999999997E-2</v>
      </c>
      <c r="AI61" s="23">
        <f t="shared" si="22"/>
        <v>7.0317074999999993E-2</v>
      </c>
      <c r="AJ61" s="23">
        <f t="shared" si="22"/>
        <v>2.7898474999999999E-2</v>
      </c>
      <c r="AM61" s="1">
        <v>2004</v>
      </c>
      <c r="AN61" s="1">
        <v>5.81261E-2</v>
      </c>
      <c r="AO61" s="1">
        <v>5.5397999999999996E-2</v>
      </c>
      <c r="AP61" s="1">
        <v>6.2502500000000003E-2</v>
      </c>
      <c r="AQ61" s="1">
        <v>6.3500100000000004E-2</v>
      </c>
      <c r="AR61" s="1">
        <v>5.4051200000000001E-2</v>
      </c>
      <c r="AS61" s="1">
        <v>6.0818299999999999E-2</v>
      </c>
      <c r="AT61" s="1">
        <v>6.6132999999999997E-2</v>
      </c>
      <c r="AU61" s="1">
        <v>6.0410199999999997E-2</v>
      </c>
      <c r="AV61" s="1">
        <v>6.8192299999999997E-2</v>
      </c>
      <c r="AW61" s="1">
        <v>7.3486300000000004E-2</v>
      </c>
      <c r="AX61" s="1">
        <v>7.5006500000000004E-2</v>
      </c>
      <c r="AY61" s="1">
        <v>3.8429600000000001E-2</v>
      </c>
      <c r="AZ61" s="1">
        <v>4.31975E-2</v>
      </c>
      <c r="BA61" s="1">
        <v>4.2667499999999997E-2</v>
      </c>
      <c r="BB61" s="1">
        <v>5.8113499999999998E-2</v>
      </c>
    </row>
    <row r="62" spans="2:54" x14ac:dyDescent="0.2">
      <c r="B62" s="22"/>
      <c r="C62" s="1">
        <v>2005</v>
      </c>
      <c r="D62" s="1">
        <v>3.6663100000000004E-2</v>
      </c>
      <c r="E62" s="1">
        <v>4.6896100000000003E-2</v>
      </c>
      <c r="F62" s="1">
        <v>6.4840999999999996E-2</v>
      </c>
      <c r="G62" s="1">
        <v>5.9308300000000001E-2</v>
      </c>
      <c r="H62" s="1">
        <v>6.7757499999999998E-2</v>
      </c>
      <c r="I62" s="1">
        <v>5.5960700000000002E-2</v>
      </c>
      <c r="J62" s="1">
        <v>1.4038600000000002E-2</v>
      </c>
      <c r="K62" s="1">
        <v>7.5840500000000005E-2</v>
      </c>
      <c r="L62" s="1">
        <v>6.3958600000000004E-2</v>
      </c>
      <c r="M62" s="1">
        <v>6.68271E-2</v>
      </c>
      <c r="N62" s="1">
        <v>-2.3709899999999999E-2</v>
      </c>
      <c r="O62" s="1">
        <v>0.43635309999999999</v>
      </c>
      <c r="P62" s="1">
        <v>0.19608419999999999</v>
      </c>
      <c r="Q62" s="1">
        <v>0.145283</v>
      </c>
      <c r="R62" s="1">
        <v>2.8139400000000002E-2</v>
      </c>
      <c r="U62" s="1">
        <v>2005</v>
      </c>
      <c r="V62" s="23">
        <f t="shared" si="23"/>
        <v>4.1218975000000005E-2</v>
      </c>
      <c r="W62" s="23">
        <f t="shared" si="22"/>
        <v>5.67398E-2</v>
      </c>
      <c r="X62" s="23">
        <f t="shared" si="22"/>
        <v>8.7645699999999993E-2</v>
      </c>
      <c r="Y62" s="23">
        <f t="shared" si="22"/>
        <v>7.8663199999999989E-2</v>
      </c>
      <c r="Z62" s="23">
        <f t="shared" si="22"/>
        <v>8.9528224999999989E-2</v>
      </c>
      <c r="AA62" s="23">
        <f t="shared" si="22"/>
        <v>8.0514799999999997E-2</v>
      </c>
      <c r="AB62" s="23">
        <f t="shared" si="22"/>
        <v>2.4091699999999997E-2</v>
      </c>
      <c r="AC62" s="23">
        <f t="shared" si="22"/>
        <v>8.9032500000000014E-2</v>
      </c>
      <c r="AD62" s="23">
        <f t="shared" si="22"/>
        <v>7.9336774999999998E-2</v>
      </c>
      <c r="AE62" s="23">
        <f t="shared" si="22"/>
        <v>7.8346125000000003E-2</v>
      </c>
      <c r="AF62" s="23">
        <f t="shared" si="22"/>
        <v>-2.9479699999999998E-2</v>
      </c>
      <c r="AG62" s="23">
        <f t="shared" si="22"/>
        <v>0.52584219999999993</v>
      </c>
      <c r="AH62" s="23">
        <f t="shared" si="22"/>
        <v>0.22888755</v>
      </c>
      <c r="AI62" s="23">
        <f t="shared" si="22"/>
        <v>0.16538674999999997</v>
      </c>
      <c r="AJ62" s="23">
        <f t="shared" si="22"/>
        <v>2.9547925000000003E-2</v>
      </c>
      <c r="AM62" s="1">
        <v>2005</v>
      </c>
      <c r="AN62" s="1">
        <v>5.6484899999999998E-2</v>
      </c>
      <c r="AO62" s="1">
        <v>5.7817199999999999E-2</v>
      </c>
      <c r="AP62" s="1">
        <v>6.1325600000000001E-2</v>
      </c>
      <c r="AQ62" s="1">
        <v>5.9608499999999995E-2</v>
      </c>
      <c r="AR62" s="1">
        <v>5.9664599999999998E-2</v>
      </c>
      <c r="AS62" s="1">
        <v>5.7284699999999994E-2</v>
      </c>
      <c r="AT62" s="1">
        <v>6.8294499999999994E-2</v>
      </c>
      <c r="AU62" s="1">
        <v>5.9168200000000004E-2</v>
      </c>
      <c r="AV62" s="1">
        <v>6.9484299999999999E-2</v>
      </c>
      <c r="AW62" s="1">
        <v>7.7534199999999998E-2</v>
      </c>
      <c r="AX62" s="1">
        <v>7.5468000000000007E-2</v>
      </c>
      <c r="AY62" s="1">
        <v>3.0843500000000003E-2</v>
      </c>
      <c r="AZ62" s="1">
        <v>3.8726099999999999E-2</v>
      </c>
      <c r="BA62" s="1">
        <v>4.1569599999999998E-2</v>
      </c>
      <c r="BB62" s="1">
        <v>6.14875E-2</v>
      </c>
    </row>
    <row r="63" spans="2:54" x14ac:dyDescent="0.2">
      <c r="B63" s="22"/>
      <c r="C63" s="1">
        <v>2006</v>
      </c>
      <c r="D63" s="1">
        <v>8.5457500000000006E-2</v>
      </c>
      <c r="E63" s="1">
        <v>9.7654599999999994E-2</v>
      </c>
      <c r="F63" s="1">
        <v>0.1022207</v>
      </c>
      <c r="G63" s="1">
        <v>0.13006039999999999</v>
      </c>
      <c r="H63" s="1">
        <v>0.1000553</v>
      </c>
      <c r="I63" s="1">
        <v>7.5221299999999991E-2</v>
      </c>
      <c r="J63" s="1">
        <v>5.69956E-2</v>
      </c>
      <c r="K63" s="1">
        <v>0.10317259999999999</v>
      </c>
      <c r="L63" s="1">
        <v>8.1144900000000006E-2</v>
      </c>
      <c r="M63" s="1">
        <v>5.2480100000000002E-2</v>
      </c>
      <c r="N63" s="1">
        <v>8.1526599999999991E-2</v>
      </c>
      <c r="O63" s="1">
        <v>0.219806</v>
      </c>
      <c r="P63" s="1">
        <v>0.14301079999999999</v>
      </c>
      <c r="Q63" s="1">
        <v>6.9759700000000008E-2</v>
      </c>
      <c r="R63" s="1">
        <v>7.4632299999999999E-2</v>
      </c>
      <c r="U63" s="1">
        <v>2006</v>
      </c>
      <c r="V63" s="23">
        <f t="shared" si="23"/>
        <v>9.765610000000001E-2</v>
      </c>
      <c r="W63" s="23">
        <f t="shared" si="22"/>
        <v>0.11034422499999999</v>
      </c>
      <c r="X63" s="23">
        <f t="shared" si="22"/>
        <v>0.11156562499999999</v>
      </c>
      <c r="Y63" s="23">
        <f t="shared" si="22"/>
        <v>0.14774842499999999</v>
      </c>
      <c r="Z63" s="23">
        <f t="shared" si="22"/>
        <v>0.10812975</v>
      </c>
      <c r="AA63" s="23">
        <f t="shared" si="22"/>
        <v>8.0036449999999981E-2</v>
      </c>
      <c r="AB63" s="23">
        <f t="shared" si="22"/>
        <v>6.7734849999999999E-2</v>
      </c>
      <c r="AC63" s="23">
        <f t="shared" si="22"/>
        <v>0.11000562499999998</v>
      </c>
      <c r="AD63" s="23">
        <f t="shared" si="22"/>
        <v>8.5441475000000017E-2</v>
      </c>
      <c r="AE63" s="23">
        <f t="shared" si="22"/>
        <v>4.8893350000000002E-2</v>
      </c>
      <c r="AF63" s="23">
        <f t="shared" si="22"/>
        <v>0.10783572499999998</v>
      </c>
      <c r="AG63" s="23">
        <f t="shared" si="22"/>
        <v>0.16566922500000003</v>
      </c>
      <c r="AH63" s="23">
        <f t="shared" si="22"/>
        <v>0.12974245000000001</v>
      </c>
      <c r="AI63" s="23">
        <f t="shared" si="22"/>
        <v>5.0878875000000025E-2</v>
      </c>
      <c r="AJ63" s="23">
        <f t="shared" si="22"/>
        <v>8.6255524999999986E-2</v>
      </c>
      <c r="AM63" s="1">
        <v>2006</v>
      </c>
      <c r="AN63" s="1">
        <v>4.8933200000000003E-2</v>
      </c>
      <c r="AO63" s="1">
        <v>5.6457499999999994E-2</v>
      </c>
      <c r="AP63" s="1">
        <v>4.9746199999999997E-2</v>
      </c>
      <c r="AQ63" s="1">
        <v>5.8779000000000005E-2</v>
      </c>
      <c r="AR63" s="1">
        <v>5.09668E-2</v>
      </c>
      <c r="AS63" s="1">
        <v>5.8444799999999998E-2</v>
      </c>
      <c r="AT63" s="1">
        <v>6.821640000000001E-2</v>
      </c>
      <c r="AU63" s="1">
        <v>6.1005200000000002E-2</v>
      </c>
      <c r="AV63" s="1">
        <v>6.6697100000000009E-2</v>
      </c>
      <c r="AW63" s="1">
        <v>6.6800600000000002E-2</v>
      </c>
      <c r="AX63" s="1">
        <v>7.8080499999999997E-2</v>
      </c>
      <c r="AY63" s="1">
        <v>2.5708399999999999E-2</v>
      </c>
      <c r="AZ63" s="1">
        <v>3.6045399999999998E-2</v>
      </c>
      <c r="BA63" s="1">
        <v>3.6910899999999996E-2</v>
      </c>
      <c r="BB63" s="1">
        <v>6.4820900000000001E-2</v>
      </c>
    </row>
    <row r="64" spans="2:54" x14ac:dyDescent="0.2">
      <c r="B64" s="22"/>
      <c r="C64" s="1">
        <v>2007</v>
      </c>
      <c r="D64" s="1">
        <v>7.8979499999999994E-2</v>
      </c>
      <c r="E64" s="1">
        <v>6.4514299999999997E-2</v>
      </c>
      <c r="F64" s="1">
        <v>8.2434300000000002E-2</v>
      </c>
      <c r="G64" s="1">
        <v>3.2260299999999999E-2</v>
      </c>
      <c r="H64" s="1">
        <v>6.4546199999999998E-2</v>
      </c>
      <c r="I64" s="1">
        <v>7.1699799999999994E-2</v>
      </c>
      <c r="J64" s="1">
        <v>3.8502599999999998E-2</v>
      </c>
      <c r="K64" s="1">
        <v>5.8967400000000003E-2</v>
      </c>
      <c r="L64" s="1">
        <v>4.3893000000000001E-2</v>
      </c>
      <c r="M64" s="1">
        <v>2.1452399999999996E-2</v>
      </c>
      <c r="N64" s="1">
        <v>4.1868900000000001E-2</v>
      </c>
      <c r="O64" s="1">
        <v>2.1941099999999998E-2</v>
      </c>
      <c r="P64" s="1">
        <v>-2.09465E-2</v>
      </c>
      <c r="Q64" s="1">
        <v>-6.8663100000000005E-2</v>
      </c>
      <c r="R64" s="1">
        <v>6.4234700000000006E-2</v>
      </c>
      <c r="U64" s="1">
        <v>2007</v>
      </c>
      <c r="V64" s="23">
        <f t="shared" si="23"/>
        <v>7.7359999999999998E-2</v>
      </c>
      <c r="W64" s="23">
        <f t="shared" si="22"/>
        <v>5.6229225000000001E-2</v>
      </c>
      <c r="X64" s="23">
        <f t="shared" si="22"/>
        <v>7.7487699999999993E-2</v>
      </c>
      <c r="Y64" s="23">
        <f t="shared" si="22"/>
        <v>7.8102750000000071E-3</v>
      </c>
      <c r="Z64" s="23">
        <f t="shared" si="22"/>
        <v>5.5668925000000001E-2</v>
      </c>
      <c r="AA64" s="23">
        <f t="shared" si="22"/>
        <v>7.0819424999999991E-2</v>
      </c>
      <c r="AB64" s="23">
        <f t="shared" si="22"/>
        <v>3.3879349999999996E-2</v>
      </c>
      <c r="AC64" s="23">
        <f t="shared" si="22"/>
        <v>4.7916100000000017E-2</v>
      </c>
      <c r="AD64" s="23">
        <f t="shared" si="22"/>
        <v>3.4580025E-2</v>
      </c>
      <c r="AE64" s="23">
        <f t="shared" si="22"/>
        <v>1.3695474999999997E-2</v>
      </c>
      <c r="AF64" s="23">
        <f t="shared" si="22"/>
        <v>3.1954475000000003E-2</v>
      </c>
      <c r="AG64" s="23">
        <f t="shared" si="22"/>
        <v>-2.7525124999999991E-2</v>
      </c>
      <c r="AH64" s="23">
        <f t="shared" si="22"/>
        <v>-6.1935824999999993E-2</v>
      </c>
      <c r="AI64" s="23">
        <f t="shared" si="22"/>
        <v>-0.10326879999999999</v>
      </c>
      <c r="AJ64" s="23">
        <f t="shared" si="22"/>
        <v>6.1635300000000011E-2</v>
      </c>
      <c r="AM64" s="1">
        <v>2007</v>
      </c>
      <c r="AN64" s="1">
        <v>4.8925999999999997E-2</v>
      </c>
      <c r="AO64" s="1">
        <v>4.95612E-2</v>
      </c>
      <c r="AP64" s="1">
        <v>5.0321999999999999E-2</v>
      </c>
      <c r="AQ64" s="1">
        <v>5.4083699999999998E-2</v>
      </c>
      <c r="AR64" s="1">
        <v>5.3558799999999997E-2</v>
      </c>
      <c r="AS64" s="1">
        <v>4.7756899999999998E-2</v>
      </c>
      <c r="AT64" s="1">
        <v>5.5569E-2</v>
      </c>
      <c r="AU64" s="1">
        <v>5.6770899999999999E-2</v>
      </c>
      <c r="AV64" s="1">
        <v>5.8805699999999995E-2</v>
      </c>
      <c r="AW64" s="1">
        <v>5.9779799999999994E-2</v>
      </c>
      <c r="AX64" s="1">
        <v>5.4176399999999993E-2</v>
      </c>
      <c r="AY64" s="1">
        <v>2.5093600000000001E-2</v>
      </c>
      <c r="AZ64" s="1">
        <v>3.37871E-2</v>
      </c>
      <c r="BA64" s="1">
        <v>3.5610300000000004E-2</v>
      </c>
      <c r="BB64" s="1">
        <v>6.1831500000000005E-2</v>
      </c>
    </row>
    <row r="65" spans="2:54" x14ac:dyDescent="0.2">
      <c r="B65" s="22"/>
      <c r="C65" s="1">
        <v>2008</v>
      </c>
      <c r="D65" s="1">
        <v>2.0932300000000001E-2</v>
      </c>
      <c r="E65" s="1">
        <v>-6.9816000000000001E-3</v>
      </c>
      <c r="F65" s="1">
        <v>-2.28889E-2</v>
      </c>
      <c r="G65" s="1">
        <v>-2.3652199999999998E-2</v>
      </c>
      <c r="H65" s="1">
        <v>2.1714699999999997E-2</v>
      </c>
      <c r="I65" s="1">
        <v>-4.0119499999999995E-2</v>
      </c>
      <c r="J65" s="1">
        <v>-4.19794E-2</v>
      </c>
      <c r="K65" s="1">
        <v>2.5462000000000002E-3</v>
      </c>
      <c r="L65" s="1">
        <v>-8.1186999999999995E-3</v>
      </c>
      <c r="M65" s="1">
        <v>1.6420000000000002E-3</v>
      </c>
      <c r="N65" s="1">
        <v>-2.3681999999999998E-2</v>
      </c>
      <c r="O65" s="1">
        <v>-0.1017607</v>
      </c>
      <c r="P65" s="1">
        <v>-7.7518599999999993E-2</v>
      </c>
      <c r="Q65" s="1">
        <v>-2.22195E-2</v>
      </c>
      <c r="R65" s="1">
        <v>2.6752699999999997E-2</v>
      </c>
      <c r="U65" s="1">
        <v>2008</v>
      </c>
      <c r="V65" s="23">
        <f t="shared" si="23"/>
        <v>6.4205000000000078E-3</v>
      </c>
      <c r="W65" s="23">
        <f t="shared" si="22"/>
        <v>-2.4855574999999994E-2</v>
      </c>
      <c r="X65" s="23">
        <f t="shared" si="22"/>
        <v>-4.9219699999999991E-2</v>
      </c>
      <c r="Y65" s="23">
        <f t="shared" si="22"/>
        <v>-3.7630324999999992E-2</v>
      </c>
      <c r="Z65" s="23">
        <f t="shared" si="22"/>
        <v>1.1006824999999998E-2</v>
      </c>
      <c r="AA65" s="23">
        <f t="shared" si="22"/>
        <v>-6.8074324999999977E-2</v>
      </c>
      <c r="AB65" s="23">
        <f t="shared" si="22"/>
        <v>-6.2099899999999993E-2</v>
      </c>
      <c r="AC65" s="23">
        <f t="shared" si="22"/>
        <v>-1.1559099999999998E-2</v>
      </c>
      <c r="AD65" s="23">
        <f t="shared" si="22"/>
        <v>-2.1121624999999995E-2</v>
      </c>
      <c r="AE65" s="23">
        <f t="shared" si="22"/>
        <v>-3.3105999999999977E-3</v>
      </c>
      <c r="AF65" s="23">
        <f t="shared" si="22"/>
        <v>-4.0069724999999994E-2</v>
      </c>
      <c r="AG65" s="23">
        <f t="shared" si="22"/>
        <v>-0.13268614999999997</v>
      </c>
      <c r="AH65" s="23">
        <f t="shared" si="22"/>
        <v>-9.1661624999999997E-2</v>
      </c>
      <c r="AI65" s="23">
        <f t="shared" si="22"/>
        <v>-1.0608600000000003E-2</v>
      </c>
      <c r="AJ65" s="23">
        <f t="shared" si="22"/>
        <v>1.7382199999999997E-2</v>
      </c>
      <c r="AM65" s="1">
        <v>2008</v>
      </c>
      <c r="AN65" s="1">
        <v>6.1494299999999995E-2</v>
      </c>
      <c r="AO65" s="1">
        <v>4.9550900000000002E-2</v>
      </c>
      <c r="AP65" s="1">
        <v>4.7104799999999995E-2</v>
      </c>
      <c r="AQ65" s="1">
        <v>5.4819100000000003E-2</v>
      </c>
      <c r="AR65" s="1">
        <v>4.6666100000000002E-2</v>
      </c>
      <c r="AS65" s="1">
        <v>5.0811500000000002E-2</v>
      </c>
      <c r="AT65" s="1">
        <v>6.0661500000000007E-2</v>
      </c>
      <c r="AU65" s="1">
        <v>5.8551700000000005E-2</v>
      </c>
      <c r="AV65" s="1">
        <v>6.0342800000000002E-2</v>
      </c>
      <c r="AW65" s="1">
        <v>6.1974600000000005E-2</v>
      </c>
      <c r="AX65" s="1">
        <v>6.8430099999999994E-2</v>
      </c>
      <c r="AY65" s="1">
        <v>2.4223700000000001E-2</v>
      </c>
      <c r="AZ65" s="1">
        <v>3.7745600000000004E-2</v>
      </c>
      <c r="BA65" s="1">
        <v>4.2131000000000002E-2</v>
      </c>
      <c r="BB65" s="1">
        <v>5.69104E-2</v>
      </c>
    </row>
    <row r="66" spans="2:54" x14ac:dyDescent="0.2">
      <c r="B66" s="22"/>
      <c r="C66" s="1">
        <v>2009</v>
      </c>
      <c r="D66" s="1">
        <v>1.6628199999999999E-2</v>
      </c>
      <c r="E66" s="1">
        <v>-3.5433999999999999E-3</v>
      </c>
      <c r="F66" s="1">
        <v>-2.0812499999999998E-2</v>
      </c>
      <c r="G66" s="1">
        <v>-6.2051999999999993E-3</v>
      </c>
      <c r="H66" s="1">
        <v>-1.25481E-2</v>
      </c>
      <c r="I66" s="1">
        <v>-3.5845999999999999E-3</v>
      </c>
      <c r="J66" s="1">
        <v>-4.2248299999999996E-2</v>
      </c>
      <c r="K66" s="1">
        <v>-3.6759199999999999E-2</v>
      </c>
      <c r="L66" s="1">
        <v>-3.1341999999999997E-3</v>
      </c>
      <c r="M66" s="1">
        <v>2.6678199999999999E-2</v>
      </c>
      <c r="N66" s="1">
        <v>-4.2420600000000003E-2</v>
      </c>
      <c r="O66" s="1">
        <v>-6.3996200000000003E-2</v>
      </c>
      <c r="P66" s="1">
        <v>-1.9514199999999999E-2</v>
      </c>
      <c r="Q66" s="1">
        <v>-2.85166E-2</v>
      </c>
      <c r="R66" s="1">
        <v>-2.7884099999999998E-2</v>
      </c>
      <c r="U66" s="1">
        <v>2009</v>
      </c>
      <c r="V66" s="23">
        <f t="shared" si="23"/>
        <v>1.5552175E-2</v>
      </c>
      <c r="W66" s="23">
        <f t="shared" si="22"/>
        <v>-2.6838499999999998E-3</v>
      </c>
      <c r="X66" s="23">
        <f t="shared" si="22"/>
        <v>-2.0293399999999996E-2</v>
      </c>
      <c r="Y66" s="23">
        <f t="shared" si="22"/>
        <v>-1.8434500000000004E-3</v>
      </c>
      <c r="Z66" s="23">
        <f t="shared" si="22"/>
        <v>-2.1113799999999995E-2</v>
      </c>
      <c r="AA66" s="23">
        <f t="shared" si="22"/>
        <v>5.5491249999999959E-3</v>
      </c>
      <c r="AB66" s="23">
        <f t="shared" si="22"/>
        <v>-4.2315524999999993E-2</v>
      </c>
      <c r="AC66" s="23">
        <f t="shared" si="22"/>
        <v>-4.6585549999999996E-2</v>
      </c>
      <c r="AD66" s="23">
        <f t="shared" si="22"/>
        <v>-1.8880750000000001E-3</v>
      </c>
      <c r="AE66" s="23">
        <f t="shared" si="22"/>
        <v>3.2937249999999994E-2</v>
      </c>
      <c r="AF66" s="23">
        <f t="shared" si="22"/>
        <v>-4.7105250000000001E-2</v>
      </c>
      <c r="AG66" s="23">
        <f t="shared" si="22"/>
        <v>-5.4555075000000015E-2</v>
      </c>
      <c r="AH66" s="23">
        <f t="shared" si="22"/>
        <v>-5.0131000000000047E-3</v>
      </c>
      <c r="AI66" s="23">
        <f t="shared" si="22"/>
        <v>-3.0090875000000003E-2</v>
      </c>
      <c r="AJ66" s="23">
        <f t="shared" si="22"/>
        <v>-4.1543299999999991E-2</v>
      </c>
      <c r="AM66" s="1">
        <v>2009</v>
      </c>
      <c r="AN66" s="1">
        <v>5.4363099999999998E-2</v>
      </c>
      <c r="AO66" s="1">
        <v>5.5499300000000001E-2</v>
      </c>
      <c r="AP66" s="1">
        <v>4.9923099999999998E-2</v>
      </c>
      <c r="AQ66" s="1">
        <v>5.5253199999999995E-2</v>
      </c>
      <c r="AR66" s="1">
        <v>5.1265999999999999E-2</v>
      </c>
      <c r="AS66" s="1">
        <v>5.0684199999999999E-2</v>
      </c>
      <c r="AT66" s="1">
        <v>6.3113500000000003E-2</v>
      </c>
      <c r="AU66" s="1">
        <v>6.12206E-2</v>
      </c>
      <c r="AV66" s="1">
        <v>6.0899000000000002E-2</v>
      </c>
      <c r="AW66" s="1">
        <v>6.1064100000000003E-2</v>
      </c>
      <c r="AX66" s="1">
        <v>6.7001499999999992E-2</v>
      </c>
      <c r="AY66" s="1">
        <v>2.9582299999999999E-2</v>
      </c>
      <c r="AZ66" s="1">
        <v>3.8248900000000002E-2</v>
      </c>
      <c r="BA66" s="1">
        <v>4.5821500000000001E-2</v>
      </c>
      <c r="BB66" s="1">
        <v>6.1507600000000003E-2</v>
      </c>
    </row>
    <row r="67" spans="2:54" x14ac:dyDescent="0.2">
      <c r="B67" s="22"/>
      <c r="C67" s="1">
        <v>2010</v>
      </c>
      <c r="D67" s="1">
        <v>-2.9285000000000001E-3</v>
      </c>
      <c r="E67" s="1">
        <v>1.7679899999999998E-2</v>
      </c>
      <c r="F67" s="1">
        <v>1.8872099999999999E-2</v>
      </c>
      <c r="G67" s="1">
        <v>2.44148E-2</v>
      </c>
      <c r="H67" s="1">
        <v>2.38091E-2</v>
      </c>
      <c r="I67" s="1">
        <v>4.5104000000000003E-3</v>
      </c>
      <c r="J67" s="1">
        <v>-2.1549800000000001E-2</v>
      </c>
      <c r="K67" s="1">
        <v>-1.14982E-2</v>
      </c>
      <c r="L67" s="1">
        <v>2.0413000000000002E-3</v>
      </c>
      <c r="M67" s="1">
        <v>-1.45092E-2</v>
      </c>
      <c r="N67" s="1">
        <v>-1.7464400000000001E-2</v>
      </c>
      <c r="O67" s="1">
        <v>-8.7755000000000003E-3</v>
      </c>
      <c r="P67" s="1">
        <v>3.3173999999999999E-3</v>
      </c>
      <c r="Q67" s="1">
        <v>-1.63424E-2</v>
      </c>
      <c r="R67" s="1">
        <v>-8.0566000000000006E-3</v>
      </c>
      <c r="U67" s="1">
        <v>2010</v>
      </c>
      <c r="V67" s="23">
        <f t="shared" si="23"/>
        <v>-7.8176749999999979E-3</v>
      </c>
      <c r="W67" s="23">
        <f t="shared" si="22"/>
        <v>2.2985724999999995E-2</v>
      </c>
      <c r="X67" s="23">
        <f t="shared" si="22"/>
        <v>2.8793249999999996E-2</v>
      </c>
      <c r="Y67" s="23">
        <f t="shared" si="22"/>
        <v>3.2069799999999996E-2</v>
      </c>
      <c r="Z67" s="23">
        <f t="shared" si="22"/>
        <v>3.2898400000000001E-2</v>
      </c>
      <c r="AA67" s="23">
        <f t="shared" si="22"/>
        <v>6.5341500000000007E-3</v>
      </c>
      <c r="AB67" s="23">
        <f t="shared" si="22"/>
        <v>-1.6375175000000002E-2</v>
      </c>
      <c r="AC67" s="23">
        <f t="shared" si="22"/>
        <v>-5.1829500000000021E-3</v>
      </c>
      <c r="AD67" s="23">
        <f t="shared" si="22"/>
        <v>3.3351750000000001E-3</v>
      </c>
      <c r="AE67" s="23">
        <f t="shared" si="22"/>
        <v>-2.4806049999999996E-2</v>
      </c>
      <c r="AF67" s="23">
        <f t="shared" si="22"/>
        <v>-1.1225350000000002E-2</v>
      </c>
      <c r="AG67" s="23">
        <f t="shared" si="22"/>
        <v>5.0296749999999973E-3</v>
      </c>
      <c r="AH67" s="23">
        <f t="shared" si="22"/>
        <v>9.0252999999999983E-3</v>
      </c>
      <c r="AI67" s="23">
        <f t="shared" si="22"/>
        <v>-1.3298850000000003E-2</v>
      </c>
      <c r="AJ67" s="23">
        <f t="shared" si="22"/>
        <v>-3.099725000000002E-3</v>
      </c>
      <c r="AM67" s="1">
        <v>2010</v>
      </c>
      <c r="AN67" s="1">
        <v>4.3757499999999998E-2</v>
      </c>
      <c r="AO67" s="1">
        <v>4.9929500000000002E-2</v>
      </c>
      <c r="AP67" s="1">
        <v>4.7238200000000001E-2</v>
      </c>
      <c r="AQ67" s="1">
        <v>5.2245100000000003E-2</v>
      </c>
      <c r="AR67" s="1">
        <v>5.1156699999999999E-2</v>
      </c>
      <c r="AS67" s="1">
        <v>5.5403000000000001E-2</v>
      </c>
      <c r="AT67" s="1">
        <v>6.0814899999999998E-2</v>
      </c>
      <c r="AU67" s="1">
        <v>5.3698300000000004E-2</v>
      </c>
      <c r="AV67" s="1">
        <v>6.0061499999999997E-2</v>
      </c>
      <c r="AW67" s="1">
        <v>5.92192E-2</v>
      </c>
      <c r="AX67" s="1">
        <v>6.7989599999999997E-2</v>
      </c>
      <c r="AY67" s="1">
        <v>3.0191599999999999E-2</v>
      </c>
      <c r="AZ67" s="1">
        <v>3.8782999999999998E-2</v>
      </c>
      <c r="BA67" s="1">
        <v>4.6805300000000001E-2</v>
      </c>
      <c r="BB67" s="1">
        <v>6.28832E-2</v>
      </c>
    </row>
    <row r="68" spans="2:54" x14ac:dyDescent="0.2">
      <c r="B68" s="22"/>
      <c r="C68" s="1">
        <v>2011</v>
      </c>
      <c r="D68" s="1">
        <v>1.50029E-2</v>
      </c>
      <c r="E68" s="1">
        <v>1.5693200000000001E-2</v>
      </c>
      <c r="F68" s="1">
        <v>3.1690400000000001E-2</v>
      </c>
      <c r="G68" s="1">
        <v>-1.0922E-3</v>
      </c>
      <c r="H68" s="1">
        <v>3.7488E-3</v>
      </c>
      <c r="I68" s="1">
        <v>-2.6900499999999997E-2</v>
      </c>
      <c r="J68" s="1">
        <v>-2.3689100000000001E-2</v>
      </c>
      <c r="K68" s="1">
        <v>-2.6889E-2</v>
      </c>
      <c r="L68" s="1">
        <v>-9.5282000000000006E-3</v>
      </c>
      <c r="M68" s="1">
        <v>-1.8769999999999998E-4</v>
      </c>
      <c r="N68" s="1">
        <v>-2.2411E-2</v>
      </c>
      <c r="O68" s="1">
        <v>-1.48655E-2</v>
      </c>
      <c r="P68" s="1">
        <v>-2.4813000000000002E-2</v>
      </c>
      <c r="Q68" s="1">
        <v>-1.87669E-2</v>
      </c>
      <c r="R68" s="1">
        <v>1.6372999999999999E-2</v>
      </c>
      <c r="U68" s="1">
        <v>2011</v>
      </c>
      <c r="V68" s="23">
        <f t="shared" si="23"/>
        <v>1.948575E-2</v>
      </c>
      <c r="W68" s="23">
        <f t="shared" si="22"/>
        <v>1.5196525000000001E-2</v>
      </c>
      <c r="X68" s="23">
        <f t="shared" si="22"/>
        <v>3.4894974999999995E-2</v>
      </c>
      <c r="Y68" s="23">
        <f t="shared" si="22"/>
        <v>-7.4689499999999976E-3</v>
      </c>
      <c r="Z68" s="23">
        <f t="shared" si="22"/>
        <v>-1.2662749999999988E-3</v>
      </c>
      <c r="AA68" s="23">
        <f t="shared" si="22"/>
        <v>-3.4753224999999992E-2</v>
      </c>
      <c r="AB68" s="23">
        <f t="shared" si="22"/>
        <v>-2.4223925000000004E-2</v>
      </c>
      <c r="AC68" s="23">
        <f t="shared" si="22"/>
        <v>-3.0736699999999999E-2</v>
      </c>
      <c r="AD68" s="23">
        <f t="shared" si="22"/>
        <v>-1.2420575000000001E-2</v>
      </c>
      <c r="AE68" s="23">
        <f t="shared" si="22"/>
        <v>3.3926749999999991E-3</v>
      </c>
      <c r="AF68" s="23">
        <f t="shared" si="22"/>
        <v>-2.3647649999999999E-2</v>
      </c>
      <c r="AG68" s="23">
        <f t="shared" si="22"/>
        <v>-1.6388E-2</v>
      </c>
      <c r="AH68" s="23">
        <f t="shared" si="22"/>
        <v>-3.1845600000000002E-2</v>
      </c>
      <c r="AI68" s="23">
        <f t="shared" si="22"/>
        <v>-1.9373024999999999E-2</v>
      </c>
      <c r="AJ68" s="23">
        <f t="shared" si="22"/>
        <v>2.2480399999999998E-2</v>
      </c>
      <c r="AM68" s="1">
        <v>2011</v>
      </c>
      <c r="AN68" s="1">
        <v>4.6769699999999997E-2</v>
      </c>
      <c r="AO68" s="1">
        <v>5.0060500000000001E-2</v>
      </c>
      <c r="AP68" s="1">
        <v>4.63217E-2</v>
      </c>
      <c r="AQ68" s="1">
        <v>5.0738100000000001E-2</v>
      </c>
      <c r="AR68" s="1">
        <v>5.0733899999999998E-2</v>
      </c>
      <c r="AS68" s="1">
        <v>4.4829399999999998E-2</v>
      </c>
      <c r="AT68" s="1">
        <v>5.9891E-2</v>
      </c>
      <c r="AU68" s="1">
        <v>4.6905700000000002E-2</v>
      </c>
      <c r="AV68" s="1">
        <v>5.4513899999999997E-2</v>
      </c>
      <c r="AW68" s="1">
        <v>5.4176399999999993E-2</v>
      </c>
      <c r="AX68" s="1">
        <v>7.4252900000000011E-2</v>
      </c>
      <c r="AY68" s="1">
        <v>3.1447799999999998E-2</v>
      </c>
      <c r="AZ68" s="1">
        <v>4.0451399999999998E-2</v>
      </c>
      <c r="BA68" s="1">
        <v>4.8771399999999999E-2</v>
      </c>
      <c r="BB68" s="1">
        <v>6.2063899999999998E-2</v>
      </c>
    </row>
    <row r="69" spans="2:54" x14ac:dyDescent="0.2">
      <c r="B69" s="22"/>
      <c r="C69" s="1">
        <v>2012</v>
      </c>
      <c r="D69" s="1">
        <v>1.16066E-2</v>
      </c>
      <c r="E69" s="1">
        <v>-2.92638E-2</v>
      </c>
      <c r="F69" s="1">
        <v>8.5678000000000004E-3</v>
      </c>
      <c r="G69" s="1">
        <v>1.5681799999999999E-2</v>
      </c>
      <c r="H69" s="1">
        <v>-4.8678999999999997E-3</v>
      </c>
      <c r="I69" s="1">
        <v>-1.1195500000000001E-2</v>
      </c>
      <c r="J69" s="1">
        <v>-6.6197499999999992E-2</v>
      </c>
      <c r="K69" s="1">
        <v>-5.5824600000000002E-2</v>
      </c>
      <c r="L69" s="1">
        <v>-5.3710500000000001E-2</v>
      </c>
      <c r="M69" s="1">
        <v>-3.4228299999999996E-2</v>
      </c>
      <c r="N69" s="1">
        <v>-5.7383900000000002E-2</v>
      </c>
      <c r="O69" s="1">
        <v>3.4386300000000002E-2</v>
      </c>
      <c r="P69" s="1">
        <v>1.0770200000000001E-2</v>
      </c>
      <c r="Q69" s="1">
        <v>7.5190000000000012E-4</v>
      </c>
      <c r="R69" s="1">
        <v>-1.0326900000000002E-2</v>
      </c>
      <c r="U69" s="1">
        <v>2012</v>
      </c>
      <c r="V69" s="23">
        <f t="shared" si="23"/>
        <v>1.0757525E-2</v>
      </c>
      <c r="W69" s="23">
        <f t="shared" si="22"/>
        <v>-4.0503049999999992E-2</v>
      </c>
      <c r="X69" s="23">
        <f t="shared" si="22"/>
        <v>2.7871500000000021E-3</v>
      </c>
      <c r="Y69" s="23">
        <f t="shared" si="22"/>
        <v>1.9875299999999999E-2</v>
      </c>
      <c r="Z69" s="23">
        <f t="shared" si="22"/>
        <v>-7.0220749999999983E-3</v>
      </c>
      <c r="AA69" s="23">
        <f t="shared" si="22"/>
        <v>-7.2692500000000031E-3</v>
      </c>
      <c r="AB69" s="23">
        <f t="shared" si="22"/>
        <v>-7.6824599999999993E-2</v>
      </c>
      <c r="AC69" s="23">
        <f t="shared" si="22"/>
        <v>-6.305849999999999E-2</v>
      </c>
      <c r="AD69" s="23">
        <f t="shared" si="22"/>
        <v>-6.4756074999999996E-2</v>
      </c>
      <c r="AE69" s="23">
        <f t="shared" si="22"/>
        <v>-4.273844999999999E-2</v>
      </c>
      <c r="AF69" s="23">
        <f t="shared" si="22"/>
        <v>-6.6127124999999995E-2</v>
      </c>
      <c r="AG69" s="23">
        <f t="shared" si="22"/>
        <v>4.6699249999999998E-2</v>
      </c>
      <c r="AH69" s="23">
        <f t="shared" si="22"/>
        <v>1.9665999999999996E-2</v>
      </c>
      <c r="AI69" s="23">
        <f t="shared" si="22"/>
        <v>5.6315999999999979E-3</v>
      </c>
      <c r="AJ69" s="23">
        <f t="shared" si="22"/>
        <v>-1.7001875E-2</v>
      </c>
      <c r="AM69" s="1">
        <v>2012</v>
      </c>
      <c r="AN69" s="1">
        <v>4.3454899999999998E-2</v>
      </c>
      <c r="AO69" s="1">
        <v>5.0672699999999994E-2</v>
      </c>
      <c r="AP69" s="1">
        <v>4.3205400000000005E-2</v>
      </c>
      <c r="AQ69" s="1">
        <v>5.41197E-2</v>
      </c>
      <c r="AR69" s="1">
        <v>5.0612299999999999E-2</v>
      </c>
      <c r="AS69" s="1">
        <v>4.9925799999999999E-2</v>
      </c>
      <c r="AT69" s="1">
        <v>4.9080700000000005E-2</v>
      </c>
      <c r="AU69" s="1">
        <v>3.6307600000000002E-2</v>
      </c>
      <c r="AV69" s="1">
        <v>5.8251900000000002E-2</v>
      </c>
      <c r="AW69" s="1">
        <v>5.8967200000000004E-2</v>
      </c>
      <c r="AX69" s="1">
        <v>6.9734400000000002E-2</v>
      </c>
      <c r="AY69" s="1">
        <v>3.4119799999999999E-2</v>
      </c>
      <c r="AZ69" s="1">
        <v>4.3991200000000001E-2</v>
      </c>
      <c r="BA69" s="1">
        <v>4.52293E-2</v>
      </c>
      <c r="BB69" s="1">
        <v>6.0808099999999997E-2</v>
      </c>
    </row>
    <row r="72" spans="2:54" x14ac:dyDescent="0.2">
      <c r="B72" s="1" t="s">
        <v>11</v>
      </c>
      <c r="D72" s="1" t="s">
        <v>99</v>
      </c>
      <c r="E72" s="1" t="s">
        <v>100</v>
      </c>
      <c r="F72" s="1" t="s">
        <v>113</v>
      </c>
      <c r="G72" s="1" t="s">
        <v>114</v>
      </c>
      <c r="H72" s="1" t="s">
        <v>115</v>
      </c>
      <c r="I72" s="1" t="s">
        <v>116</v>
      </c>
      <c r="J72" s="1" t="s">
        <v>117</v>
      </c>
      <c r="K72" s="1" t="s">
        <v>118</v>
      </c>
      <c r="L72" s="1" t="s">
        <v>119</v>
      </c>
      <c r="M72" s="1" t="s">
        <v>120</v>
      </c>
      <c r="N72" s="1" t="s">
        <v>5</v>
      </c>
      <c r="O72" s="1" t="s">
        <v>121</v>
      </c>
      <c r="P72" s="1" t="s">
        <v>122</v>
      </c>
      <c r="Q72" s="1" t="s">
        <v>123</v>
      </c>
      <c r="R72" s="1" t="s">
        <v>6</v>
      </c>
      <c r="T72" s="1" t="s">
        <v>12</v>
      </c>
      <c r="V72" s="1" t="s">
        <v>99</v>
      </c>
      <c r="W72" s="1" t="s">
        <v>100</v>
      </c>
      <c r="X72" s="1" t="s">
        <v>113</v>
      </c>
      <c r="Y72" s="1" t="s">
        <v>114</v>
      </c>
      <c r="Z72" s="1" t="s">
        <v>115</v>
      </c>
      <c r="AA72" s="1" t="s">
        <v>116</v>
      </c>
      <c r="AB72" s="1" t="s">
        <v>117</v>
      </c>
      <c r="AC72" s="1" t="s">
        <v>118</v>
      </c>
      <c r="AD72" s="1" t="s">
        <v>119</v>
      </c>
      <c r="AE72" s="1" t="s">
        <v>120</v>
      </c>
      <c r="AF72" s="1" t="s">
        <v>5</v>
      </c>
      <c r="AG72" s="1" t="s">
        <v>121</v>
      </c>
      <c r="AH72" s="1" t="s">
        <v>122</v>
      </c>
      <c r="AI72" s="1" t="s">
        <v>123</v>
      </c>
      <c r="AJ72" s="1" t="s">
        <v>6</v>
      </c>
      <c r="AL72" s="1" t="s">
        <v>13</v>
      </c>
      <c r="AN72" s="1" t="s">
        <v>99</v>
      </c>
      <c r="AO72" s="1" t="s">
        <v>100</v>
      </c>
      <c r="AP72" s="1" t="s">
        <v>113</v>
      </c>
      <c r="AQ72" s="1" t="s">
        <v>114</v>
      </c>
      <c r="AR72" s="1" t="s">
        <v>115</v>
      </c>
      <c r="AS72" s="1" t="s">
        <v>116</v>
      </c>
      <c r="AT72" s="1" t="s">
        <v>117</v>
      </c>
      <c r="AU72" s="1" t="s">
        <v>118</v>
      </c>
      <c r="AV72" s="1" t="s">
        <v>119</v>
      </c>
      <c r="AW72" s="1" t="s">
        <v>120</v>
      </c>
      <c r="AX72" s="1" t="s">
        <v>5</v>
      </c>
      <c r="AY72" s="1" t="s">
        <v>121</v>
      </c>
      <c r="AZ72" s="1" t="s">
        <v>122</v>
      </c>
      <c r="BA72" s="1" t="s">
        <v>123</v>
      </c>
      <c r="BB72" s="1" t="s">
        <v>6</v>
      </c>
    </row>
    <row r="73" spans="2:54" x14ac:dyDescent="0.2">
      <c r="C73" s="1">
        <v>2000</v>
      </c>
      <c r="D73" s="23">
        <f t="shared" ref="D73:R85" si="24">(D57+AN57)</f>
        <v>9.570010000000001E-2</v>
      </c>
      <c r="E73" s="23">
        <f t="shared" si="24"/>
        <v>9.2099100000000003E-2</v>
      </c>
      <c r="F73" s="23">
        <f t="shared" si="24"/>
        <v>0.1187478</v>
      </c>
      <c r="G73" s="23">
        <f t="shared" si="24"/>
        <v>0.1012045</v>
      </c>
      <c r="H73" s="23">
        <f t="shared" si="24"/>
        <v>0.11737829999999999</v>
      </c>
      <c r="I73" s="23">
        <f t="shared" si="24"/>
        <v>0.10276110000000001</v>
      </c>
      <c r="J73" s="23">
        <f t="shared" si="24"/>
        <v>0.11030419999999999</v>
      </c>
      <c r="K73" s="23">
        <f t="shared" si="24"/>
        <v>0.11875239999999999</v>
      </c>
      <c r="L73" s="23">
        <f t="shared" si="24"/>
        <v>0.11437639999999999</v>
      </c>
      <c r="M73" s="23">
        <f t="shared" si="24"/>
        <v>8.6750900000000006E-2</v>
      </c>
      <c r="N73" s="23">
        <f t="shared" si="24"/>
        <v>0.10271950000000001</v>
      </c>
      <c r="O73" s="23">
        <f t="shared" si="24"/>
        <v>8.6410100000000004E-2</v>
      </c>
      <c r="P73" s="23">
        <f t="shared" si="24"/>
        <v>6.6935300000000003E-2</v>
      </c>
      <c r="Q73" s="23">
        <f t="shared" si="24"/>
        <v>5.7107900000000003E-2</v>
      </c>
      <c r="R73" s="23">
        <f t="shared" si="24"/>
        <v>8.8298799999999997E-2</v>
      </c>
      <c r="U73" s="1">
        <v>2000</v>
      </c>
      <c r="V73" s="1">
        <v>9.7593599999999989E-2</v>
      </c>
      <c r="W73" s="1">
        <v>9.3853600000000009E-2</v>
      </c>
      <c r="X73" s="1">
        <v>0.1219623</v>
      </c>
      <c r="Y73" s="1">
        <v>0.1034168</v>
      </c>
      <c r="Z73" s="1">
        <v>0.12036730000000001</v>
      </c>
      <c r="AA73" s="1">
        <v>0.1044659</v>
      </c>
      <c r="AB73" s="1">
        <v>0.112583</v>
      </c>
      <c r="AC73" s="1">
        <v>0.12190340000000001</v>
      </c>
      <c r="AD73" s="1">
        <v>0.11730299999999999</v>
      </c>
      <c r="AE73" s="1">
        <v>8.684950000000001E-2</v>
      </c>
      <c r="AF73" s="1">
        <v>0.1045925</v>
      </c>
      <c r="AG73" s="1">
        <v>8.8089399999999998E-2</v>
      </c>
      <c r="AH73" s="1">
        <v>6.7644900000000008E-2</v>
      </c>
      <c r="AI73" s="1">
        <v>5.7250699999999995E-2</v>
      </c>
      <c r="AJ73" s="1">
        <v>8.9653700000000003E-2</v>
      </c>
      <c r="AM73" s="1">
        <v>2000</v>
      </c>
    </row>
    <row r="74" spans="2:54" x14ac:dyDescent="0.2">
      <c r="C74" s="1">
        <v>2001</v>
      </c>
      <c r="D74" s="23">
        <f t="shared" si="24"/>
        <v>8.2714100000000013E-2</v>
      </c>
      <c r="E74" s="23">
        <f t="shared" si="24"/>
        <v>9.4850199999999996E-2</v>
      </c>
      <c r="F74" s="23">
        <f t="shared" si="24"/>
        <v>0.1025577</v>
      </c>
      <c r="G74" s="23">
        <f t="shared" si="24"/>
        <v>8.0176399999999995E-2</v>
      </c>
      <c r="H74" s="23">
        <f t="shared" si="24"/>
        <v>9.7185500000000008E-2</v>
      </c>
      <c r="I74" s="23">
        <f t="shared" si="24"/>
        <v>7.7770600000000009E-2</v>
      </c>
      <c r="J74" s="23">
        <f t="shared" si="24"/>
        <v>0.1117551</v>
      </c>
      <c r="K74" s="23">
        <f t="shared" si="24"/>
        <v>0.12192270000000001</v>
      </c>
      <c r="L74" s="23">
        <f t="shared" si="24"/>
        <v>0.1266708</v>
      </c>
      <c r="M74" s="23">
        <f t="shared" si="24"/>
        <v>0.1361656</v>
      </c>
      <c r="N74" s="23">
        <f t="shared" si="24"/>
        <v>0.10725660000000001</v>
      </c>
      <c r="O74" s="23">
        <f t="shared" si="24"/>
        <v>0.16216700000000001</v>
      </c>
      <c r="P74" s="23">
        <f t="shared" si="24"/>
        <v>9.3148499999999995E-2</v>
      </c>
      <c r="Q74" s="23">
        <f t="shared" si="24"/>
        <v>0.1159587</v>
      </c>
      <c r="R74" s="23">
        <f t="shared" si="24"/>
        <v>0.1343018</v>
      </c>
      <c r="U74" s="1">
        <v>2001</v>
      </c>
      <c r="V74" s="1">
        <v>8.3952200000000005E-2</v>
      </c>
      <c r="W74" s="1">
        <v>9.6740499999999993E-2</v>
      </c>
      <c r="X74" s="1">
        <v>0.10481600000000001</v>
      </c>
      <c r="Y74" s="1">
        <v>8.1324799999999989E-2</v>
      </c>
      <c r="Z74" s="1">
        <v>9.8887099999999992E-2</v>
      </c>
      <c r="AA74" s="1">
        <v>7.7488399999999999E-2</v>
      </c>
      <c r="AB74" s="1">
        <v>0.11422689999999999</v>
      </c>
      <c r="AC74" s="1">
        <v>0.1249953</v>
      </c>
      <c r="AD74" s="1">
        <v>0.13016990000000001</v>
      </c>
      <c r="AE74" s="1">
        <v>0.1401654</v>
      </c>
      <c r="AF74" s="1">
        <v>0.10930720000000001</v>
      </c>
      <c r="AG74" s="1">
        <v>0.1672766</v>
      </c>
      <c r="AH74" s="1">
        <v>9.5075900000000005E-2</v>
      </c>
      <c r="AI74" s="1">
        <v>0.1190136</v>
      </c>
      <c r="AJ74" s="1">
        <v>0.1384099</v>
      </c>
      <c r="AM74" s="1">
        <v>2001</v>
      </c>
      <c r="AN74" s="1">
        <f t="shared" ref="AN74:BB85" si="25">V58+AN58</f>
        <v>8.005255E-2</v>
      </c>
      <c r="AO74" s="1">
        <f t="shared" si="25"/>
        <v>9.5379075000000008E-2</v>
      </c>
      <c r="AP74" s="1">
        <f t="shared" si="25"/>
        <v>9.7146824999999992E-2</v>
      </c>
      <c r="AQ74" s="1">
        <f t="shared" si="25"/>
        <v>7.579652499999999E-2</v>
      </c>
      <c r="AR74" s="1">
        <f t="shared" si="25"/>
        <v>9.2323725000000009E-2</v>
      </c>
      <c r="AS74" s="1">
        <f t="shared" si="25"/>
        <v>7.092575000000001E-2</v>
      </c>
      <c r="AT74" s="1">
        <f t="shared" si="25"/>
        <v>0.1126876</v>
      </c>
      <c r="AU74" s="1">
        <f t="shared" si="25"/>
        <v>0.11976725000000001</v>
      </c>
      <c r="AV74" s="1">
        <f t="shared" si="25"/>
        <v>0.126887</v>
      </c>
      <c r="AW74" s="1">
        <f t="shared" si="25"/>
        <v>0.14893974999999998</v>
      </c>
      <c r="AX74" s="1">
        <f t="shared" si="25"/>
        <v>0.1076052</v>
      </c>
      <c r="AY74" s="1">
        <f t="shared" si="25"/>
        <v>0.18072104999999999</v>
      </c>
      <c r="AZ74" s="1">
        <f t="shared" si="25"/>
        <v>9.9150000000000002E-2</v>
      </c>
      <c r="BA74" s="1">
        <f t="shared" si="25"/>
        <v>0.13063017499999999</v>
      </c>
      <c r="BB74" s="1">
        <f t="shared" si="25"/>
        <v>0.14504394999999998</v>
      </c>
    </row>
    <row r="75" spans="2:54" x14ac:dyDescent="0.2">
      <c r="C75" s="1">
        <v>2002</v>
      </c>
      <c r="D75" s="23">
        <f t="shared" si="24"/>
        <v>8.728770000000001E-2</v>
      </c>
      <c r="E75" s="23">
        <f t="shared" si="24"/>
        <v>0.10883499999999999</v>
      </c>
      <c r="F75" s="23">
        <f t="shared" si="24"/>
        <v>4.9310400000000004E-2</v>
      </c>
      <c r="G75" s="23">
        <f t="shared" si="24"/>
        <v>8.337739999999999E-2</v>
      </c>
      <c r="H75" s="23">
        <f t="shared" si="24"/>
        <v>7.5132599999999994E-2</v>
      </c>
      <c r="I75" s="23">
        <f t="shared" si="24"/>
        <v>0.11295449999999999</v>
      </c>
      <c r="J75" s="23">
        <f t="shared" si="24"/>
        <v>7.3551100000000008E-2</v>
      </c>
      <c r="K75" s="23">
        <f t="shared" si="24"/>
        <v>5.4868E-2</v>
      </c>
      <c r="L75" s="23">
        <f t="shared" si="24"/>
        <v>9.4789600000000002E-2</v>
      </c>
      <c r="M75" s="23">
        <f t="shared" si="24"/>
        <v>7.8643900000000003E-2</v>
      </c>
      <c r="N75" s="23">
        <f t="shared" si="24"/>
        <v>7.9300400000000007E-2</v>
      </c>
      <c r="O75" s="23">
        <f t="shared" si="24"/>
        <v>0.1368567</v>
      </c>
      <c r="P75" s="23">
        <f t="shared" si="24"/>
        <v>0.15525629999999999</v>
      </c>
      <c r="Q75" s="23">
        <f t="shared" si="24"/>
        <v>0.11751619999999999</v>
      </c>
      <c r="R75" s="23">
        <f t="shared" si="24"/>
        <v>0.13418790000000003</v>
      </c>
      <c r="U75" s="1">
        <v>2002</v>
      </c>
      <c r="V75" s="1">
        <v>8.8769500000000001E-2</v>
      </c>
      <c r="W75" s="1">
        <v>0.11147259999999999</v>
      </c>
      <c r="X75" s="1">
        <v>4.88894E-2</v>
      </c>
      <c r="Y75" s="1">
        <v>8.4518700000000002E-2</v>
      </c>
      <c r="Z75" s="1">
        <v>7.5770199999999996E-2</v>
      </c>
      <c r="AA75" s="1">
        <v>0.11537890000000001</v>
      </c>
      <c r="AB75" s="1">
        <v>7.3609599999999997E-2</v>
      </c>
      <c r="AC75" s="1">
        <v>5.3754499999999997E-2</v>
      </c>
      <c r="AD75" s="1">
        <v>9.6374899999999999E-2</v>
      </c>
      <c r="AE75" s="1">
        <v>7.8535300000000002E-2</v>
      </c>
      <c r="AF75" s="1">
        <v>8.0211900000000003E-2</v>
      </c>
      <c r="AG75" s="1">
        <v>0.14065369999999999</v>
      </c>
      <c r="AH75" s="1">
        <v>0.16015080000000001</v>
      </c>
      <c r="AI75" s="1">
        <v>0.12062440000000001</v>
      </c>
      <c r="AJ75" s="1">
        <v>0.1382912</v>
      </c>
      <c r="AM75" s="1">
        <v>2002</v>
      </c>
      <c r="AN75" s="1">
        <f t="shared" si="25"/>
        <v>8.8368700000000008E-2</v>
      </c>
      <c r="AO75" s="1">
        <f t="shared" si="25"/>
        <v>0.11182107499999999</v>
      </c>
      <c r="AP75" s="1">
        <f t="shared" si="25"/>
        <v>3.7600875000000006E-2</v>
      </c>
      <c r="AQ75" s="1">
        <f t="shared" si="25"/>
        <v>8.2929224999999995E-2</v>
      </c>
      <c r="AR75" s="1">
        <f t="shared" si="25"/>
        <v>7.1273649999999994E-2</v>
      </c>
      <c r="AS75" s="1">
        <f t="shared" si="25"/>
        <v>0.1222519</v>
      </c>
      <c r="AT75" s="1">
        <f t="shared" si="25"/>
        <v>6.4884375000000008E-2</v>
      </c>
      <c r="AU75" s="1">
        <f t="shared" si="25"/>
        <v>4.0049775000000003E-2</v>
      </c>
      <c r="AV75" s="1">
        <f t="shared" si="25"/>
        <v>8.8458374999999992E-2</v>
      </c>
      <c r="AW75" s="1">
        <f t="shared" si="25"/>
        <v>6.5183149999999995E-2</v>
      </c>
      <c r="AX75" s="1">
        <f t="shared" si="25"/>
        <v>7.608355E-2</v>
      </c>
      <c r="AY75" s="1">
        <f t="shared" si="25"/>
        <v>0.13161822500000001</v>
      </c>
      <c r="AZ75" s="1">
        <f t="shared" si="25"/>
        <v>0.17131557499999997</v>
      </c>
      <c r="BA75" s="1">
        <f t="shared" si="25"/>
        <v>0.11849367499999999</v>
      </c>
      <c r="BB75" s="1">
        <f t="shared" si="25"/>
        <v>0.13468740000000001</v>
      </c>
    </row>
    <row r="76" spans="2:54" x14ac:dyDescent="0.2">
      <c r="C76" s="1">
        <v>2003</v>
      </c>
      <c r="D76" s="23">
        <f t="shared" si="24"/>
        <v>6.6164200000000006E-2</v>
      </c>
      <c r="E76" s="23">
        <f t="shared" si="24"/>
        <v>7.50831E-2</v>
      </c>
      <c r="F76" s="23">
        <f t="shared" si="24"/>
        <v>5.1873700000000002E-2</v>
      </c>
      <c r="G76" s="23">
        <f t="shared" si="24"/>
        <v>5.748629999999999E-2</v>
      </c>
      <c r="H76" s="23">
        <f t="shared" si="24"/>
        <v>6.4340599999999998E-2</v>
      </c>
      <c r="I76" s="23">
        <f t="shared" si="24"/>
        <v>5.0048999999999996E-2</v>
      </c>
      <c r="J76" s="23">
        <f t="shared" si="24"/>
        <v>6.1611099999999995E-2</v>
      </c>
      <c r="K76" s="23">
        <f t="shared" si="24"/>
        <v>6.0555199999999997E-2</v>
      </c>
      <c r="L76" s="23">
        <f t="shared" si="24"/>
        <v>8.9186500000000002E-2</v>
      </c>
      <c r="M76" s="23">
        <f t="shared" si="24"/>
        <v>8.0597599999999991E-2</v>
      </c>
      <c r="N76" s="23">
        <f t="shared" si="24"/>
        <v>5.2181699999999998E-2</v>
      </c>
      <c r="O76" s="23">
        <f t="shared" si="24"/>
        <v>0.1103932</v>
      </c>
      <c r="P76" s="23">
        <f t="shared" si="24"/>
        <v>0.1042894</v>
      </c>
      <c r="Q76" s="23">
        <f t="shared" si="24"/>
        <v>9.1884700000000014E-2</v>
      </c>
      <c r="R76" s="23">
        <f t="shared" si="24"/>
        <v>5.68602E-2</v>
      </c>
      <c r="U76" s="1">
        <v>2003</v>
      </c>
      <c r="V76" s="1">
        <v>6.6612600000000008E-2</v>
      </c>
      <c r="W76" s="1">
        <v>7.6071200000000005E-2</v>
      </c>
      <c r="X76" s="1">
        <v>5.1282399999999999E-2</v>
      </c>
      <c r="Y76" s="1">
        <v>5.7129300000000001E-2</v>
      </c>
      <c r="Z76" s="1">
        <v>6.4603900000000006E-2</v>
      </c>
      <c r="AA76" s="1">
        <v>4.85272E-2</v>
      </c>
      <c r="AB76" s="1">
        <v>6.1200299999999999E-2</v>
      </c>
      <c r="AC76" s="1">
        <v>6.0546200000000001E-2</v>
      </c>
      <c r="AD76" s="1">
        <v>9.0460499999999999E-2</v>
      </c>
      <c r="AE76" s="1">
        <v>8.1398200000000004E-2</v>
      </c>
      <c r="AF76" s="1">
        <v>5.0579300000000001E-2</v>
      </c>
      <c r="AG76" s="1">
        <v>0.1129696</v>
      </c>
      <c r="AH76" s="1">
        <v>0.10672929999999999</v>
      </c>
      <c r="AI76" s="1">
        <v>9.3804599999999988E-2</v>
      </c>
      <c r="AJ76" s="1">
        <v>5.6907899999999997E-2</v>
      </c>
      <c r="AM76" s="1">
        <v>2003</v>
      </c>
      <c r="AN76" s="1">
        <f t="shared" si="25"/>
        <v>6.1581100000000007E-2</v>
      </c>
      <c r="AO76" s="1">
        <f t="shared" si="25"/>
        <v>6.8441324999999997E-2</v>
      </c>
      <c r="AP76" s="1">
        <f t="shared" si="25"/>
        <v>5.1283875E-2</v>
      </c>
      <c r="AQ76" s="1">
        <f t="shared" si="25"/>
        <v>5.1056174999999995E-2</v>
      </c>
      <c r="AR76" s="1">
        <f t="shared" si="25"/>
        <v>6.2837125000000008E-2</v>
      </c>
      <c r="AS76" s="1">
        <f t="shared" si="25"/>
        <v>3.5991950000000002E-2</v>
      </c>
      <c r="AT76" s="1">
        <f t="shared" si="25"/>
        <v>5.9744024999999999E-2</v>
      </c>
      <c r="AU76" s="1">
        <f t="shared" si="25"/>
        <v>6.4752624999999994E-2</v>
      </c>
      <c r="AV76" s="1">
        <f t="shared" si="25"/>
        <v>8.8039649999999997E-2</v>
      </c>
      <c r="AW76" s="1">
        <f t="shared" si="25"/>
        <v>8.4207124999999994E-2</v>
      </c>
      <c r="AX76" s="1">
        <f t="shared" si="25"/>
        <v>4.2454549999999994E-2</v>
      </c>
      <c r="AY76" s="1">
        <f t="shared" si="25"/>
        <v>0.1051371</v>
      </c>
      <c r="AZ76" s="1">
        <f t="shared" si="25"/>
        <v>9.3225274999999996E-2</v>
      </c>
      <c r="BA76" s="1">
        <f t="shared" si="25"/>
        <v>8.6283975000000013E-2</v>
      </c>
      <c r="BB76" s="1">
        <f t="shared" si="25"/>
        <v>4.0209750000000002E-2</v>
      </c>
    </row>
    <row r="77" spans="2:54" x14ac:dyDescent="0.2">
      <c r="C77" s="1">
        <v>2004</v>
      </c>
      <c r="D77" s="23">
        <f t="shared" si="24"/>
        <v>7.65657E-2</v>
      </c>
      <c r="E77" s="23">
        <f t="shared" si="24"/>
        <v>6.2919299999999997E-2</v>
      </c>
      <c r="F77" s="23">
        <f t="shared" si="24"/>
        <v>3.612470000000001E-2</v>
      </c>
      <c r="G77" s="23">
        <f t="shared" si="24"/>
        <v>4.5388800000000007E-2</v>
      </c>
      <c r="H77" s="23">
        <f t="shared" si="24"/>
        <v>3.4725800000000001E-2</v>
      </c>
      <c r="I77" s="23">
        <f t="shared" si="24"/>
        <v>1.8562599999999999E-2</v>
      </c>
      <c r="J77" s="23">
        <f t="shared" si="24"/>
        <v>3.99592E-2</v>
      </c>
      <c r="K77" s="23">
        <f t="shared" si="24"/>
        <v>8.3482699999999993E-2</v>
      </c>
      <c r="L77" s="23">
        <f t="shared" si="24"/>
        <v>7.0638199999999998E-2</v>
      </c>
      <c r="M77" s="23">
        <f t="shared" si="24"/>
        <v>9.4237299999999996E-2</v>
      </c>
      <c r="N77" s="23">
        <f t="shared" si="24"/>
        <v>7.4375800000000006E-2</v>
      </c>
      <c r="O77" s="23">
        <f t="shared" si="24"/>
        <v>0.11682629999999999</v>
      </c>
      <c r="P77" s="23">
        <f t="shared" si="24"/>
        <v>0.10806829999999999</v>
      </c>
      <c r="Q77" s="23">
        <f t="shared" si="24"/>
        <v>0.10753549999999999</v>
      </c>
      <c r="R77" s="23">
        <f t="shared" si="24"/>
        <v>8.061879999999999E-2</v>
      </c>
      <c r="U77" s="1">
        <v>2004</v>
      </c>
      <c r="V77" s="1">
        <v>7.7545000000000003E-2</v>
      </c>
      <c r="W77" s="1">
        <v>6.3300300000000004E-2</v>
      </c>
      <c r="X77" s="1">
        <v>3.46155E-2</v>
      </c>
      <c r="Y77" s="1">
        <v>4.4336500000000001E-2</v>
      </c>
      <c r="Z77" s="1">
        <v>3.37697E-2</v>
      </c>
      <c r="AA77" s="1">
        <v>1.6208400000000001E-2</v>
      </c>
      <c r="AB77" s="1">
        <v>3.8375100000000002E-2</v>
      </c>
      <c r="AC77" s="1">
        <v>8.4755900000000009E-2</v>
      </c>
      <c r="AD77" s="1">
        <v>7.0790599999999995E-2</v>
      </c>
      <c r="AE77" s="1">
        <v>9.5629699999999998E-2</v>
      </c>
      <c r="AF77" s="1">
        <v>7.4332599999999999E-2</v>
      </c>
      <c r="AG77" s="1">
        <v>0.1195745</v>
      </c>
      <c r="AH77" s="1">
        <v>0.1106255</v>
      </c>
      <c r="AI77" s="1">
        <v>0.1100613</v>
      </c>
      <c r="AJ77" s="1">
        <v>8.1813699999999989E-2</v>
      </c>
      <c r="AM77" s="1">
        <v>2004</v>
      </c>
      <c r="AN77" s="1">
        <f t="shared" si="25"/>
        <v>7.9049124999999998E-2</v>
      </c>
      <c r="AO77" s="1">
        <f t="shared" si="25"/>
        <v>5.9942899999999993E-2</v>
      </c>
      <c r="AP77" s="1">
        <f t="shared" si="25"/>
        <v>3.212627500000001E-2</v>
      </c>
      <c r="AQ77" s="1">
        <f t="shared" si="25"/>
        <v>4.2395075000000004E-2</v>
      </c>
      <c r="AR77" s="1">
        <f t="shared" si="25"/>
        <v>2.8684475000000001E-2</v>
      </c>
      <c r="AS77" s="1">
        <f t="shared" si="25"/>
        <v>1.3705074999999997E-2</v>
      </c>
      <c r="AT77" s="1">
        <f t="shared" si="25"/>
        <v>3.5062975000000003E-2</v>
      </c>
      <c r="AU77" s="1">
        <f t="shared" si="25"/>
        <v>8.9291225000000002E-2</v>
      </c>
      <c r="AV77" s="1">
        <f t="shared" si="25"/>
        <v>6.6192525000000002E-2</v>
      </c>
      <c r="AW77" s="1">
        <f t="shared" si="25"/>
        <v>9.6186500000000008E-2</v>
      </c>
      <c r="AX77" s="1">
        <f t="shared" si="25"/>
        <v>8.0025349999999995E-2</v>
      </c>
      <c r="AY77" s="1">
        <f t="shared" si="25"/>
        <v>0.11889250000000001</v>
      </c>
      <c r="AZ77" s="1">
        <f t="shared" si="25"/>
        <v>0.10955875</v>
      </c>
      <c r="BA77" s="1">
        <f t="shared" si="25"/>
        <v>0.11298457499999999</v>
      </c>
      <c r="BB77" s="1">
        <f t="shared" si="25"/>
        <v>8.6011974999999991E-2</v>
      </c>
    </row>
    <row r="78" spans="2:54" x14ac:dyDescent="0.2">
      <c r="C78" s="1">
        <v>2005</v>
      </c>
      <c r="D78" s="23">
        <f t="shared" si="24"/>
        <v>9.3148000000000009E-2</v>
      </c>
      <c r="E78" s="23">
        <f t="shared" si="24"/>
        <v>0.10471330000000001</v>
      </c>
      <c r="F78" s="23">
        <f t="shared" si="24"/>
        <v>0.12616659999999999</v>
      </c>
      <c r="G78" s="23">
        <f t="shared" si="24"/>
        <v>0.11891679999999999</v>
      </c>
      <c r="H78" s="23">
        <f t="shared" si="24"/>
        <v>0.12742209999999998</v>
      </c>
      <c r="I78" s="23">
        <f t="shared" si="24"/>
        <v>0.1132454</v>
      </c>
      <c r="J78" s="23">
        <f t="shared" si="24"/>
        <v>8.2333099999999992E-2</v>
      </c>
      <c r="K78" s="23">
        <f t="shared" si="24"/>
        <v>0.13500870000000001</v>
      </c>
      <c r="L78" s="23">
        <f t="shared" si="24"/>
        <v>0.1334429</v>
      </c>
      <c r="M78" s="23">
        <f t="shared" si="24"/>
        <v>0.1443613</v>
      </c>
      <c r="N78" s="23">
        <f t="shared" si="24"/>
        <v>5.1758100000000008E-2</v>
      </c>
      <c r="O78" s="23">
        <f t="shared" si="24"/>
        <v>0.46719660000000002</v>
      </c>
      <c r="P78" s="23">
        <f t="shared" si="24"/>
        <v>0.23481029999999997</v>
      </c>
      <c r="Q78" s="23">
        <f t="shared" si="24"/>
        <v>0.18685259999999998</v>
      </c>
      <c r="R78" s="23">
        <f t="shared" si="24"/>
        <v>8.9626900000000009E-2</v>
      </c>
      <c r="U78" s="1">
        <v>2005</v>
      </c>
      <c r="V78" s="1">
        <v>9.5039099999999987E-2</v>
      </c>
      <c r="W78" s="1">
        <v>0.1071879</v>
      </c>
      <c r="X78" s="1">
        <v>0.12979250000000001</v>
      </c>
      <c r="Y78" s="1">
        <v>0.1221415</v>
      </c>
      <c r="Z78" s="1">
        <v>0.13110830000000001</v>
      </c>
      <c r="AA78" s="1">
        <v>0.1161701</v>
      </c>
      <c r="AB78" s="1">
        <v>8.3209000000000005E-2</v>
      </c>
      <c r="AC78" s="1">
        <v>0.1390991</v>
      </c>
      <c r="AD78" s="1">
        <v>0.13749420000000001</v>
      </c>
      <c r="AE78" s="1">
        <v>0.14908260000000001</v>
      </c>
      <c r="AF78" s="1">
        <v>5.0121200000000005E-2</v>
      </c>
      <c r="AG78" s="1">
        <v>0.47930600000000001</v>
      </c>
      <c r="AH78" s="1">
        <v>0.24170420000000001</v>
      </c>
      <c r="AI78" s="1">
        <v>0.19234600000000002</v>
      </c>
      <c r="AJ78" s="1">
        <v>9.1206999999999996E-2</v>
      </c>
      <c r="AM78" s="1">
        <v>2005</v>
      </c>
      <c r="AN78" s="1">
        <f t="shared" si="25"/>
        <v>9.7703874999999996E-2</v>
      </c>
      <c r="AO78" s="1">
        <f t="shared" si="25"/>
        <v>0.11455699999999999</v>
      </c>
      <c r="AP78" s="1">
        <f t="shared" si="25"/>
        <v>0.1489713</v>
      </c>
      <c r="AQ78" s="1">
        <f t="shared" si="25"/>
        <v>0.1382717</v>
      </c>
      <c r="AR78" s="1">
        <f t="shared" si="25"/>
        <v>0.14919282499999997</v>
      </c>
      <c r="AS78" s="1">
        <f t="shared" si="25"/>
        <v>0.13779949999999999</v>
      </c>
      <c r="AT78" s="1">
        <f t="shared" si="25"/>
        <v>9.2386199999999988E-2</v>
      </c>
      <c r="AU78" s="1">
        <f t="shared" si="25"/>
        <v>0.14820070000000002</v>
      </c>
      <c r="AV78" s="1">
        <f t="shared" si="25"/>
        <v>0.148821075</v>
      </c>
      <c r="AW78" s="1">
        <f t="shared" si="25"/>
        <v>0.15588032499999999</v>
      </c>
      <c r="AX78" s="1">
        <f t="shared" si="25"/>
        <v>4.598830000000001E-2</v>
      </c>
      <c r="AY78" s="1">
        <f t="shared" si="25"/>
        <v>0.55668569999999995</v>
      </c>
      <c r="AZ78" s="1">
        <f t="shared" si="25"/>
        <v>0.26761364999999998</v>
      </c>
      <c r="BA78" s="1">
        <f t="shared" si="25"/>
        <v>0.20695634999999996</v>
      </c>
      <c r="BB78" s="1">
        <f t="shared" si="25"/>
        <v>9.1035425000000003E-2</v>
      </c>
    </row>
    <row r="79" spans="2:54" x14ac:dyDescent="0.2">
      <c r="C79" s="1">
        <v>2006</v>
      </c>
      <c r="D79" s="23">
        <f t="shared" si="24"/>
        <v>0.1343907</v>
      </c>
      <c r="E79" s="23">
        <f t="shared" si="24"/>
        <v>0.15411209999999997</v>
      </c>
      <c r="F79" s="23">
        <f t="shared" si="24"/>
        <v>0.15196689999999999</v>
      </c>
      <c r="G79" s="23">
        <f t="shared" si="24"/>
        <v>0.18883939999999999</v>
      </c>
      <c r="H79" s="23">
        <f t="shared" si="24"/>
        <v>0.15102209999999999</v>
      </c>
      <c r="I79" s="23">
        <f t="shared" si="24"/>
        <v>0.13366609999999998</v>
      </c>
      <c r="J79" s="23">
        <f t="shared" si="24"/>
        <v>0.12521200000000002</v>
      </c>
      <c r="K79" s="23">
        <f t="shared" si="24"/>
        <v>0.16417779999999998</v>
      </c>
      <c r="L79" s="23">
        <f t="shared" si="24"/>
        <v>0.14784200000000003</v>
      </c>
      <c r="M79" s="23">
        <f t="shared" si="24"/>
        <v>0.1192807</v>
      </c>
      <c r="N79" s="23">
        <f t="shared" si="24"/>
        <v>0.1596071</v>
      </c>
      <c r="O79" s="23">
        <f t="shared" si="24"/>
        <v>0.24551439999999999</v>
      </c>
      <c r="P79" s="23">
        <f t="shared" si="24"/>
        <v>0.1790562</v>
      </c>
      <c r="Q79" s="23">
        <f t="shared" si="24"/>
        <v>0.1066706</v>
      </c>
      <c r="R79" s="23">
        <f t="shared" si="24"/>
        <v>0.1394532</v>
      </c>
      <c r="U79" s="1">
        <v>2006</v>
      </c>
      <c r="V79" s="1">
        <v>0.13820250000000001</v>
      </c>
      <c r="W79" s="1">
        <v>0.15913360000000001</v>
      </c>
      <c r="X79" s="1">
        <v>0.15659970000000001</v>
      </c>
      <c r="Y79" s="1">
        <v>0.19579239999999998</v>
      </c>
      <c r="Z79" s="1">
        <v>0.15566730000000001</v>
      </c>
      <c r="AA79" s="1">
        <v>0.13767379999999999</v>
      </c>
      <c r="AB79" s="1">
        <v>0.1287575</v>
      </c>
      <c r="AC79" s="1">
        <v>0.169908</v>
      </c>
      <c r="AD79" s="1">
        <v>0.15277269999999998</v>
      </c>
      <c r="AE79" s="1">
        <v>0.12247820000000001</v>
      </c>
      <c r="AF79" s="1">
        <v>0.16540359999999998</v>
      </c>
      <c r="AG79" s="1">
        <v>0.2506427</v>
      </c>
      <c r="AH79" s="1">
        <v>0.18374669999999999</v>
      </c>
      <c r="AI79" s="1">
        <v>0.10902049999999999</v>
      </c>
      <c r="AJ79" s="1">
        <v>0.14386209999999999</v>
      </c>
      <c r="AM79" s="1">
        <v>2006</v>
      </c>
      <c r="AN79" s="1">
        <f t="shared" si="25"/>
        <v>0.14658930000000001</v>
      </c>
      <c r="AO79" s="1">
        <f t="shared" si="25"/>
        <v>0.16680172499999998</v>
      </c>
      <c r="AP79" s="1">
        <f t="shared" si="25"/>
        <v>0.16131182499999999</v>
      </c>
      <c r="AQ79" s="1">
        <f t="shared" si="25"/>
        <v>0.20652742499999999</v>
      </c>
      <c r="AR79" s="1">
        <f t="shared" si="25"/>
        <v>0.15909655</v>
      </c>
      <c r="AS79" s="1">
        <f t="shared" si="25"/>
        <v>0.13848124999999997</v>
      </c>
      <c r="AT79" s="1">
        <f t="shared" si="25"/>
        <v>0.13595125000000002</v>
      </c>
      <c r="AU79" s="1">
        <f t="shared" si="25"/>
        <v>0.17101082499999998</v>
      </c>
      <c r="AV79" s="1">
        <f t="shared" si="25"/>
        <v>0.15213857500000003</v>
      </c>
      <c r="AW79" s="1">
        <f t="shared" si="25"/>
        <v>0.11569395</v>
      </c>
      <c r="AX79" s="1">
        <f t="shared" si="25"/>
        <v>0.18591622499999999</v>
      </c>
      <c r="AY79" s="1">
        <f t="shared" si="25"/>
        <v>0.19137762500000002</v>
      </c>
      <c r="AZ79" s="1">
        <f t="shared" si="25"/>
        <v>0.16578785000000001</v>
      </c>
      <c r="BA79" s="1">
        <f t="shared" si="25"/>
        <v>8.7789775000000014E-2</v>
      </c>
      <c r="BB79" s="1">
        <f t="shared" si="25"/>
        <v>0.15107642499999999</v>
      </c>
    </row>
    <row r="80" spans="2:54" x14ac:dyDescent="0.2">
      <c r="C80" s="1">
        <v>2007</v>
      </c>
      <c r="D80" s="23">
        <f t="shared" si="24"/>
        <v>0.12790550000000001</v>
      </c>
      <c r="E80" s="23">
        <f t="shared" si="24"/>
        <v>0.1140755</v>
      </c>
      <c r="F80" s="23">
        <f t="shared" si="24"/>
        <v>0.13275629999999999</v>
      </c>
      <c r="G80" s="23">
        <f t="shared" si="24"/>
        <v>8.6344000000000004E-2</v>
      </c>
      <c r="H80" s="23">
        <f t="shared" si="24"/>
        <v>0.11810499999999999</v>
      </c>
      <c r="I80" s="23">
        <f t="shared" si="24"/>
        <v>0.1194567</v>
      </c>
      <c r="J80" s="23">
        <f t="shared" si="24"/>
        <v>9.4071600000000005E-2</v>
      </c>
      <c r="K80" s="23">
        <f t="shared" si="24"/>
        <v>0.1157383</v>
      </c>
      <c r="L80" s="23">
        <f t="shared" si="24"/>
        <v>0.1026987</v>
      </c>
      <c r="M80" s="23">
        <f t="shared" si="24"/>
        <v>8.1232199999999991E-2</v>
      </c>
      <c r="N80" s="23">
        <f t="shared" si="24"/>
        <v>9.60453E-2</v>
      </c>
      <c r="O80" s="23">
        <f t="shared" si="24"/>
        <v>4.7034699999999999E-2</v>
      </c>
      <c r="P80" s="23">
        <f t="shared" si="24"/>
        <v>1.2840600000000001E-2</v>
      </c>
      <c r="Q80" s="23">
        <f t="shared" si="24"/>
        <v>-3.30528E-2</v>
      </c>
      <c r="R80" s="23">
        <f t="shared" si="24"/>
        <v>0.12606620000000002</v>
      </c>
      <c r="U80" s="1">
        <v>2007</v>
      </c>
      <c r="V80" s="1">
        <v>0.13142870000000001</v>
      </c>
      <c r="W80" s="1">
        <v>0.11699270000000001</v>
      </c>
      <c r="X80" s="1">
        <v>0.13653790000000002</v>
      </c>
      <c r="Y80" s="1">
        <v>8.7937600000000005E-2</v>
      </c>
      <c r="Z80" s="1">
        <v>0.1212584</v>
      </c>
      <c r="AA80" s="1">
        <v>0.12257989999999999</v>
      </c>
      <c r="AB80" s="1">
        <v>9.6025200000000005E-2</v>
      </c>
      <c r="AC80" s="1">
        <v>0.1187922</v>
      </c>
      <c r="AD80" s="1">
        <v>0.1050547</v>
      </c>
      <c r="AE80" s="1">
        <v>8.2403799999999999E-2</v>
      </c>
      <c r="AF80" s="1">
        <v>9.8116099999999998E-2</v>
      </c>
      <c r="AG80" s="1">
        <v>4.7538400000000001E-2</v>
      </c>
      <c r="AH80" s="1">
        <v>1.2192099999999999E-2</v>
      </c>
      <c r="AI80" s="1">
        <v>-3.5297500000000002E-2</v>
      </c>
      <c r="AJ80" s="1">
        <v>0.12968789999999999</v>
      </c>
      <c r="AM80" s="1">
        <v>2007</v>
      </c>
      <c r="AN80" s="1">
        <f t="shared" si="25"/>
        <v>0.12628600000000001</v>
      </c>
      <c r="AO80" s="1">
        <f t="shared" si="25"/>
        <v>0.10579042499999999</v>
      </c>
      <c r="AP80" s="1">
        <f t="shared" si="25"/>
        <v>0.1278097</v>
      </c>
      <c r="AQ80" s="1">
        <f t="shared" si="25"/>
        <v>6.1893975000000004E-2</v>
      </c>
      <c r="AR80" s="1">
        <f t="shared" si="25"/>
        <v>0.109227725</v>
      </c>
      <c r="AS80" s="1">
        <f t="shared" si="25"/>
        <v>0.11857632499999998</v>
      </c>
      <c r="AT80" s="1">
        <f t="shared" si="25"/>
        <v>8.9448349999999996E-2</v>
      </c>
      <c r="AU80" s="1">
        <f t="shared" si="25"/>
        <v>0.10468700000000002</v>
      </c>
      <c r="AV80" s="1">
        <f t="shared" si="25"/>
        <v>9.3385725000000003E-2</v>
      </c>
      <c r="AW80" s="1">
        <f t="shared" si="25"/>
        <v>7.3475274999999993E-2</v>
      </c>
      <c r="AX80" s="1">
        <f t="shared" si="25"/>
        <v>8.6130874999999996E-2</v>
      </c>
      <c r="AY80" s="1">
        <f t="shared" si="25"/>
        <v>-2.4315249999999899E-3</v>
      </c>
      <c r="AZ80" s="1">
        <f t="shared" si="25"/>
        <v>-2.8148724999999993E-2</v>
      </c>
      <c r="BA80" s="1">
        <f t="shared" si="25"/>
        <v>-6.7658499999999983E-2</v>
      </c>
      <c r="BB80" s="1">
        <f t="shared" si="25"/>
        <v>0.12346680000000002</v>
      </c>
    </row>
    <row r="81" spans="3:54" x14ac:dyDescent="0.2">
      <c r="C81" s="1">
        <v>2008</v>
      </c>
      <c r="D81" s="23">
        <f t="shared" si="24"/>
        <v>8.2426599999999989E-2</v>
      </c>
      <c r="E81" s="23">
        <f t="shared" si="24"/>
        <v>4.2569300000000004E-2</v>
      </c>
      <c r="F81" s="23">
        <f t="shared" si="24"/>
        <v>2.4215899999999995E-2</v>
      </c>
      <c r="G81" s="23">
        <f t="shared" si="24"/>
        <v>3.1166900000000004E-2</v>
      </c>
      <c r="H81" s="23">
        <f t="shared" si="24"/>
        <v>6.8380799999999992E-2</v>
      </c>
      <c r="I81" s="23">
        <f t="shared" si="24"/>
        <v>1.0692000000000007E-2</v>
      </c>
      <c r="J81" s="23">
        <f t="shared" si="24"/>
        <v>1.8682100000000007E-2</v>
      </c>
      <c r="K81" s="23">
        <f t="shared" si="24"/>
        <v>6.1097900000000004E-2</v>
      </c>
      <c r="L81" s="23">
        <f t="shared" si="24"/>
        <v>5.2224100000000002E-2</v>
      </c>
      <c r="M81" s="23">
        <f t="shared" si="24"/>
        <v>6.3616600000000009E-2</v>
      </c>
      <c r="N81" s="23">
        <f t="shared" si="24"/>
        <v>4.4748099999999999E-2</v>
      </c>
      <c r="O81" s="23">
        <f t="shared" si="24"/>
        <v>-7.7536999999999995E-2</v>
      </c>
      <c r="P81" s="23">
        <f t="shared" si="24"/>
        <v>-3.9772999999999989E-2</v>
      </c>
      <c r="Q81" s="23">
        <f t="shared" si="24"/>
        <v>1.9911500000000002E-2</v>
      </c>
      <c r="R81" s="23">
        <f t="shared" si="24"/>
        <v>8.366309999999999E-2</v>
      </c>
      <c r="U81" s="1">
        <v>2008</v>
      </c>
      <c r="V81" s="1">
        <v>8.3602399999999993E-2</v>
      </c>
      <c r="W81" s="1">
        <v>4.2252700000000004E-2</v>
      </c>
      <c r="X81" s="1">
        <v>2.3228499999999999E-2</v>
      </c>
      <c r="Y81" s="1">
        <v>2.9979800000000001E-2</v>
      </c>
      <c r="Z81" s="1">
        <v>6.9306999999999994E-2</v>
      </c>
      <c r="AA81" s="1">
        <v>8.8240000000000002E-3</v>
      </c>
      <c r="AB81" s="1">
        <v>1.63494E-2</v>
      </c>
      <c r="AC81" s="1">
        <v>6.1234200000000003E-2</v>
      </c>
      <c r="AD81" s="1">
        <v>5.1776000000000003E-2</v>
      </c>
      <c r="AE81" s="1">
        <v>6.3709600000000005E-2</v>
      </c>
      <c r="AF81" s="1">
        <v>4.3265100000000001E-2</v>
      </c>
      <c r="AG81" s="1">
        <v>-7.9804199999999992E-2</v>
      </c>
      <c r="AH81" s="1">
        <v>-4.2459900000000002E-2</v>
      </c>
      <c r="AI81" s="1">
        <v>1.9054000000000001E-2</v>
      </c>
      <c r="AJ81" s="1">
        <v>8.5053900000000002E-2</v>
      </c>
      <c r="AM81" s="1">
        <v>2008</v>
      </c>
      <c r="AN81" s="1">
        <f t="shared" si="25"/>
        <v>6.7914799999999997E-2</v>
      </c>
      <c r="AO81" s="1">
        <f t="shared" si="25"/>
        <v>2.4695325000000008E-2</v>
      </c>
      <c r="AP81" s="1">
        <f t="shared" si="25"/>
        <v>-2.1148999999999959E-3</v>
      </c>
      <c r="AQ81" s="1">
        <f t="shared" si="25"/>
        <v>1.718877500000001E-2</v>
      </c>
      <c r="AR81" s="1">
        <f t="shared" si="25"/>
        <v>5.7672925E-2</v>
      </c>
      <c r="AS81" s="1">
        <f t="shared" si="25"/>
        <v>-1.7262824999999975E-2</v>
      </c>
      <c r="AT81" s="1">
        <f t="shared" si="25"/>
        <v>-1.4383999999999855E-3</v>
      </c>
      <c r="AU81" s="1">
        <f t="shared" si="25"/>
        <v>4.6992600000000009E-2</v>
      </c>
      <c r="AV81" s="1">
        <f t="shared" si="25"/>
        <v>3.9221175000000011E-2</v>
      </c>
      <c r="AW81" s="1">
        <f t="shared" si="25"/>
        <v>5.8664000000000008E-2</v>
      </c>
      <c r="AX81" s="1">
        <f t="shared" si="25"/>
        <v>2.8360375E-2</v>
      </c>
      <c r="AY81" s="1">
        <f t="shared" si="25"/>
        <v>-0.10846244999999997</v>
      </c>
      <c r="AZ81" s="1">
        <f t="shared" si="25"/>
        <v>-5.3916024999999992E-2</v>
      </c>
      <c r="BA81" s="1">
        <f t="shared" si="25"/>
        <v>3.1522399999999999E-2</v>
      </c>
      <c r="BB81" s="1">
        <f t="shared" si="25"/>
        <v>7.42926E-2</v>
      </c>
    </row>
    <row r="82" spans="3:54" x14ac:dyDescent="0.2">
      <c r="C82" s="1">
        <v>2009</v>
      </c>
      <c r="D82" s="23">
        <f t="shared" si="24"/>
        <v>7.0991299999999993E-2</v>
      </c>
      <c r="E82" s="23">
        <f t="shared" si="24"/>
        <v>5.1955899999999999E-2</v>
      </c>
      <c r="F82" s="23">
        <f t="shared" si="24"/>
        <v>2.91106E-2</v>
      </c>
      <c r="G82" s="23">
        <f t="shared" si="24"/>
        <v>4.9047999999999994E-2</v>
      </c>
      <c r="H82" s="23">
        <f t="shared" si="24"/>
        <v>3.87179E-2</v>
      </c>
      <c r="I82" s="23">
        <f t="shared" si="24"/>
        <v>4.7099599999999998E-2</v>
      </c>
      <c r="J82" s="23">
        <f t="shared" si="24"/>
        <v>2.0865200000000007E-2</v>
      </c>
      <c r="K82" s="23">
        <f t="shared" si="24"/>
        <v>2.4461400000000001E-2</v>
      </c>
      <c r="L82" s="23">
        <f t="shared" si="24"/>
        <v>5.7764800000000005E-2</v>
      </c>
      <c r="M82" s="23">
        <f t="shared" si="24"/>
        <v>8.7742299999999995E-2</v>
      </c>
      <c r="N82" s="23">
        <f t="shared" si="24"/>
        <v>2.4580899999999989E-2</v>
      </c>
      <c r="O82" s="23">
        <f t="shared" si="24"/>
        <v>-3.4413900000000004E-2</v>
      </c>
      <c r="P82" s="23">
        <f t="shared" si="24"/>
        <v>1.8734700000000003E-2</v>
      </c>
      <c r="Q82" s="23">
        <f t="shared" si="24"/>
        <v>1.7304900000000002E-2</v>
      </c>
      <c r="R82" s="23">
        <f t="shared" si="24"/>
        <v>3.3623500000000001E-2</v>
      </c>
      <c r="U82" s="1">
        <v>2009</v>
      </c>
      <c r="V82" s="1">
        <v>7.1817500000000006E-2</v>
      </c>
      <c r="W82" s="1">
        <v>5.1776000000000003E-2</v>
      </c>
      <c r="X82" s="1">
        <v>2.8159200000000002E-2</v>
      </c>
      <c r="Y82" s="1">
        <v>4.8734400000000004E-2</v>
      </c>
      <c r="Z82" s="1">
        <v>3.8129099999999999E-2</v>
      </c>
      <c r="AA82" s="1">
        <v>4.6933499999999996E-2</v>
      </c>
      <c r="AB82" s="1">
        <v>1.84228E-2</v>
      </c>
      <c r="AC82" s="1">
        <v>2.2400400000000001E-2</v>
      </c>
      <c r="AD82" s="1">
        <v>5.7590300000000004E-2</v>
      </c>
      <c r="AE82" s="1">
        <v>8.9230300000000012E-2</v>
      </c>
      <c r="AF82" s="1">
        <v>2.1977799999999999E-2</v>
      </c>
      <c r="AG82" s="1">
        <v>-3.6152000000000004E-2</v>
      </c>
      <c r="AH82" s="1">
        <v>1.80511E-2</v>
      </c>
      <c r="AI82" s="1">
        <v>1.6107899999999998E-2</v>
      </c>
      <c r="AJ82" s="1">
        <v>3.2053400000000003E-2</v>
      </c>
      <c r="AM82" s="1">
        <v>2009</v>
      </c>
      <c r="AN82" s="1">
        <f t="shared" si="25"/>
        <v>6.9915274999999999E-2</v>
      </c>
      <c r="AO82" s="1">
        <f t="shared" si="25"/>
        <v>5.281545E-2</v>
      </c>
      <c r="AP82" s="1">
        <f t="shared" si="25"/>
        <v>2.9629700000000002E-2</v>
      </c>
      <c r="AQ82" s="1">
        <f t="shared" si="25"/>
        <v>5.3409749999999992E-2</v>
      </c>
      <c r="AR82" s="1">
        <f t="shared" si="25"/>
        <v>3.0152200000000004E-2</v>
      </c>
      <c r="AS82" s="1">
        <f t="shared" si="25"/>
        <v>5.6233324999999994E-2</v>
      </c>
      <c r="AT82" s="1">
        <f t="shared" si="25"/>
        <v>2.079797500000001E-2</v>
      </c>
      <c r="AU82" s="1">
        <f t="shared" si="25"/>
        <v>1.4635050000000004E-2</v>
      </c>
      <c r="AV82" s="1">
        <f t="shared" si="25"/>
        <v>5.9010924999999999E-2</v>
      </c>
      <c r="AW82" s="1">
        <f t="shared" si="25"/>
        <v>9.4001349999999997E-2</v>
      </c>
      <c r="AX82" s="1">
        <f t="shared" si="25"/>
        <v>1.989624999999999E-2</v>
      </c>
      <c r="AY82" s="1">
        <f t="shared" si="25"/>
        <v>-2.4972775000000016E-2</v>
      </c>
      <c r="AZ82" s="1">
        <f t="shared" si="25"/>
        <v>3.3235799999999996E-2</v>
      </c>
      <c r="BA82" s="1">
        <f t="shared" si="25"/>
        <v>1.5730624999999998E-2</v>
      </c>
      <c r="BB82" s="1">
        <f t="shared" si="25"/>
        <v>1.9964300000000011E-2</v>
      </c>
    </row>
    <row r="83" spans="3:54" x14ac:dyDescent="0.2">
      <c r="C83" s="1">
        <v>2010</v>
      </c>
      <c r="D83" s="23">
        <f t="shared" si="24"/>
        <v>4.0828999999999997E-2</v>
      </c>
      <c r="E83" s="23">
        <f t="shared" si="24"/>
        <v>6.76094E-2</v>
      </c>
      <c r="F83" s="23">
        <f t="shared" si="24"/>
        <v>6.6110299999999997E-2</v>
      </c>
      <c r="G83" s="23">
        <f t="shared" si="24"/>
        <v>7.6659900000000003E-2</v>
      </c>
      <c r="H83" s="23">
        <f t="shared" si="24"/>
        <v>7.4965799999999999E-2</v>
      </c>
      <c r="I83" s="23">
        <f t="shared" si="24"/>
        <v>5.9913399999999999E-2</v>
      </c>
      <c r="J83" s="23">
        <f t="shared" si="24"/>
        <v>3.9265099999999997E-2</v>
      </c>
      <c r="K83" s="23">
        <f t="shared" si="24"/>
        <v>4.2200100000000004E-2</v>
      </c>
      <c r="L83" s="23">
        <f t="shared" si="24"/>
        <v>6.21028E-2</v>
      </c>
      <c r="M83" s="23">
        <f t="shared" si="24"/>
        <v>4.471E-2</v>
      </c>
      <c r="N83" s="23">
        <f t="shared" si="24"/>
        <v>5.0525199999999992E-2</v>
      </c>
      <c r="O83" s="23">
        <f t="shared" si="24"/>
        <v>2.14161E-2</v>
      </c>
      <c r="P83" s="23">
        <f t="shared" si="24"/>
        <v>4.2100399999999996E-2</v>
      </c>
      <c r="Q83" s="23">
        <f t="shared" si="24"/>
        <v>3.0462900000000001E-2</v>
      </c>
      <c r="R83" s="23">
        <f t="shared" si="24"/>
        <v>5.4826600000000003E-2</v>
      </c>
      <c r="U83" s="1">
        <v>2010</v>
      </c>
      <c r="V83" s="1">
        <v>4.0711700000000003E-2</v>
      </c>
      <c r="W83" s="1">
        <v>6.8416299999999999E-2</v>
      </c>
      <c r="X83" s="1">
        <v>6.6925299999999993E-2</v>
      </c>
      <c r="Y83" s="1">
        <v>7.7825499999999992E-2</v>
      </c>
      <c r="Z83" s="1">
        <v>7.6078900000000005E-2</v>
      </c>
      <c r="AA83" s="1">
        <v>6.0141899999999998E-2</v>
      </c>
      <c r="AB83" s="1">
        <v>3.8065500000000002E-2</v>
      </c>
      <c r="AC83" s="1">
        <v>4.1635200000000004E-2</v>
      </c>
      <c r="AD83" s="1">
        <v>6.2214799999999994E-2</v>
      </c>
      <c r="AE83" s="1">
        <v>4.3923799999999999E-2</v>
      </c>
      <c r="AF83" s="1">
        <v>4.9438899999999994E-2</v>
      </c>
      <c r="AG83" s="1">
        <v>2.1173500000000001E-2</v>
      </c>
      <c r="AH83" s="1">
        <v>4.2218099999999995E-2</v>
      </c>
      <c r="AI83" s="1">
        <v>2.9762499999999997E-2</v>
      </c>
      <c r="AJ83" s="1">
        <v>5.43632E-2</v>
      </c>
      <c r="AM83" s="1">
        <v>2010</v>
      </c>
      <c r="AN83" s="1">
        <f t="shared" si="25"/>
        <v>3.5939825000000002E-2</v>
      </c>
      <c r="AO83" s="1">
        <f t="shared" si="25"/>
        <v>7.2915225E-2</v>
      </c>
      <c r="AP83" s="1">
        <f t="shared" si="25"/>
        <v>7.603145E-2</v>
      </c>
      <c r="AQ83" s="1">
        <f t="shared" si="25"/>
        <v>8.4314899999999998E-2</v>
      </c>
      <c r="AR83" s="1">
        <f t="shared" si="25"/>
        <v>8.4055099999999994E-2</v>
      </c>
      <c r="AS83" s="1">
        <f t="shared" si="25"/>
        <v>6.1937150000000003E-2</v>
      </c>
      <c r="AT83" s="1">
        <f t="shared" si="25"/>
        <v>4.4439724999999999E-2</v>
      </c>
      <c r="AU83" s="1">
        <f t="shared" si="25"/>
        <v>4.8515349999999999E-2</v>
      </c>
      <c r="AV83" s="1">
        <f t="shared" si="25"/>
        <v>6.3396675E-2</v>
      </c>
      <c r="AW83" s="1">
        <f t="shared" si="25"/>
        <v>3.4413150000000003E-2</v>
      </c>
      <c r="AX83" s="1">
        <f t="shared" si="25"/>
        <v>5.6764249999999995E-2</v>
      </c>
      <c r="AY83" s="1">
        <f t="shared" si="25"/>
        <v>3.5221274999999996E-2</v>
      </c>
      <c r="AZ83" s="1">
        <f t="shared" si="25"/>
        <v>4.7808299999999998E-2</v>
      </c>
      <c r="BA83" s="1">
        <f t="shared" si="25"/>
        <v>3.350645E-2</v>
      </c>
      <c r="BB83" s="1">
        <f t="shared" si="25"/>
        <v>5.9783474999999996E-2</v>
      </c>
    </row>
    <row r="84" spans="3:54" x14ac:dyDescent="0.2">
      <c r="C84" s="1">
        <v>2011</v>
      </c>
      <c r="D84" s="23">
        <f t="shared" si="24"/>
        <v>6.1772599999999997E-2</v>
      </c>
      <c r="E84" s="23">
        <f t="shared" si="24"/>
        <v>6.5753699999999998E-2</v>
      </c>
      <c r="F84" s="23">
        <f t="shared" si="24"/>
        <v>7.8012100000000001E-2</v>
      </c>
      <c r="G84" s="23">
        <f t="shared" si="24"/>
        <v>4.96459E-2</v>
      </c>
      <c r="H84" s="23">
        <f t="shared" si="24"/>
        <v>5.4482699999999995E-2</v>
      </c>
      <c r="I84" s="23">
        <f t="shared" si="24"/>
        <v>1.7928900000000001E-2</v>
      </c>
      <c r="J84" s="23">
        <f t="shared" si="24"/>
        <v>3.6201899999999995E-2</v>
      </c>
      <c r="K84" s="23">
        <f t="shared" si="24"/>
        <v>2.0016700000000002E-2</v>
      </c>
      <c r="L84" s="23">
        <f t="shared" si="24"/>
        <v>4.4985699999999997E-2</v>
      </c>
      <c r="M84" s="23">
        <f t="shared" si="24"/>
        <v>5.3988699999999994E-2</v>
      </c>
      <c r="N84" s="23">
        <f t="shared" si="24"/>
        <v>5.184190000000001E-2</v>
      </c>
      <c r="O84" s="23">
        <f t="shared" si="24"/>
        <v>1.6582299999999998E-2</v>
      </c>
      <c r="P84" s="23">
        <f t="shared" si="24"/>
        <v>1.5638399999999997E-2</v>
      </c>
      <c r="Q84" s="23">
        <f t="shared" si="24"/>
        <v>3.00045E-2</v>
      </c>
      <c r="R84" s="23">
        <f t="shared" si="24"/>
        <v>7.8436900000000004E-2</v>
      </c>
      <c r="U84" s="1">
        <v>2011</v>
      </c>
      <c r="V84" s="1">
        <v>6.24141E-2</v>
      </c>
      <c r="W84" s="1">
        <v>6.64719E-2</v>
      </c>
      <c r="X84" s="1">
        <v>7.9353300000000002E-2</v>
      </c>
      <c r="Y84" s="1">
        <v>4.9595200000000006E-2</v>
      </c>
      <c r="Z84" s="1">
        <v>5.46566E-2</v>
      </c>
      <c r="AA84" s="1">
        <v>1.6824200000000001E-2</v>
      </c>
      <c r="AB84" s="1">
        <v>3.4903299999999998E-2</v>
      </c>
      <c r="AC84" s="1">
        <v>1.88615E-2</v>
      </c>
      <c r="AD84" s="1">
        <v>4.4510500000000001E-2</v>
      </c>
      <c r="AE84" s="1">
        <v>5.3979299999999994E-2</v>
      </c>
      <c r="AF84" s="1">
        <v>5.0319599999999999E-2</v>
      </c>
      <c r="AG84" s="1">
        <v>1.6154100000000001E-2</v>
      </c>
      <c r="AH84" s="1">
        <v>1.4718800000000001E-2</v>
      </c>
      <c r="AI84" s="1">
        <v>2.9166500000000001E-2</v>
      </c>
      <c r="AJ84" s="1">
        <v>7.9365400000000003E-2</v>
      </c>
      <c r="AM84" s="1">
        <v>2011</v>
      </c>
      <c r="AN84" s="1">
        <f t="shared" si="25"/>
        <v>6.6255449999999994E-2</v>
      </c>
      <c r="AO84" s="1">
        <f t="shared" si="25"/>
        <v>6.5257024999999996E-2</v>
      </c>
      <c r="AP84" s="1">
        <f t="shared" si="25"/>
        <v>8.1216674999999988E-2</v>
      </c>
      <c r="AQ84" s="1">
        <f t="shared" si="25"/>
        <v>4.3269150000000006E-2</v>
      </c>
      <c r="AR84" s="1">
        <f t="shared" si="25"/>
        <v>4.9467625000000001E-2</v>
      </c>
      <c r="AS84" s="1">
        <f t="shared" si="25"/>
        <v>1.0076175000000007E-2</v>
      </c>
      <c r="AT84" s="1">
        <f t="shared" si="25"/>
        <v>3.5667074999999993E-2</v>
      </c>
      <c r="AU84" s="1">
        <f t="shared" si="25"/>
        <v>1.6169000000000003E-2</v>
      </c>
      <c r="AV84" s="1">
        <f t="shared" si="25"/>
        <v>4.2093324999999994E-2</v>
      </c>
      <c r="AW84" s="1">
        <f t="shared" si="25"/>
        <v>5.756907499999999E-2</v>
      </c>
      <c r="AX84" s="1">
        <f t="shared" si="25"/>
        <v>5.0605250000000011E-2</v>
      </c>
      <c r="AY84" s="1">
        <f t="shared" si="25"/>
        <v>1.5059799999999998E-2</v>
      </c>
      <c r="AZ84" s="1">
        <f t="shared" si="25"/>
        <v>8.6057999999999968E-3</v>
      </c>
      <c r="BA84" s="1">
        <f t="shared" si="25"/>
        <v>2.9398375000000001E-2</v>
      </c>
      <c r="BB84" s="1">
        <f t="shared" si="25"/>
        <v>8.4544299999999989E-2</v>
      </c>
    </row>
    <row r="85" spans="3:54" x14ac:dyDescent="0.2">
      <c r="C85" s="1">
        <v>2012</v>
      </c>
      <c r="D85" s="23">
        <f t="shared" si="24"/>
        <v>5.5061499999999999E-2</v>
      </c>
      <c r="E85" s="23">
        <f t="shared" si="24"/>
        <v>2.1408899999999995E-2</v>
      </c>
      <c r="F85" s="23">
        <f t="shared" si="24"/>
        <v>5.1773200000000005E-2</v>
      </c>
      <c r="G85" s="23">
        <f t="shared" si="24"/>
        <v>6.9801500000000002E-2</v>
      </c>
      <c r="H85" s="23">
        <f t="shared" si="24"/>
        <v>4.5744399999999998E-2</v>
      </c>
      <c r="I85" s="23">
        <f t="shared" si="24"/>
        <v>3.8730299999999995E-2</v>
      </c>
      <c r="J85" s="23">
        <f t="shared" si="24"/>
        <v>-1.7116799999999988E-2</v>
      </c>
      <c r="K85" s="23">
        <f t="shared" si="24"/>
        <v>-1.9517E-2</v>
      </c>
      <c r="L85" s="23">
        <f t="shared" si="24"/>
        <v>4.541400000000001E-3</v>
      </c>
      <c r="M85" s="23">
        <f t="shared" si="24"/>
        <v>2.4738900000000008E-2</v>
      </c>
      <c r="N85" s="23">
        <f t="shared" si="24"/>
        <v>1.23505E-2</v>
      </c>
      <c r="O85" s="23">
        <f t="shared" si="24"/>
        <v>6.85061E-2</v>
      </c>
      <c r="P85" s="23">
        <f t="shared" si="24"/>
        <v>5.4761400000000002E-2</v>
      </c>
      <c r="Q85" s="23">
        <f t="shared" si="24"/>
        <v>4.59812E-2</v>
      </c>
      <c r="R85" s="23">
        <f t="shared" si="24"/>
        <v>5.0481199999999997E-2</v>
      </c>
      <c r="U85" s="1">
        <v>2012</v>
      </c>
      <c r="V85" s="1">
        <v>5.5522799999999997E-2</v>
      </c>
      <c r="W85" s="1">
        <v>2.0050699999999998E-2</v>
      </c>
      <c r="X85" s="1">
        <v>5.21118E-2</v>
      </c>
      <c r="Y85" s="1">
        <v>7.0577199999999993E-2</v>
      </c>
      <c r="Z85" s="1">
        <v>4.5518999999999997E-2</v>
      </c>
      <c r="AA85" s="1">
        <v>3.8218800000000004E-2</v>
      </c>
      <c r="AB85" s="1">
        <v>-2.0097500000000001E-2</v>
      </c>
      <c r="AC85" s="1">
        <v>-2.1376599999999999E-2</v>
      </c>
      <c r="AD85" s="1">
        <v>1.6736000000000001E-3</v>
      </c>
      <c r="AE85" s="1">
        <v>2.2890500000000001E-2</v>
      </c>
      <c r="AF85" s="1">
        <v>8.6835999999999997E-3</v>
      </c>
      <c r="AG85" s="1">
        <v>6.9578600000000004E-2</v>
      </c>
      <c r="AH85" s="1">
        <v>5.5194699999999999E-2</v>
      </c>
      <c r="AI85" s="1">
        <v>4.6012299999999999E-2</v>
      </c>
      <c r="AJ85" s="1">
        <v>4.9906800000000001E-2</v>
      </c>
      <c r="AM85" s="1">
        <v>2012</v>
      </c>
      <c r="AN85" s="1">
        <f t="shared" si="25"/>
        <v>5.4212424999999995E-2</v>
      </c>
      <c r="AO85" s="1">
        <f t="shared" si="25"/>
        <v>1.0169650000000002E-2</v>
      </c>
      <c r="AP85" s="1">
        <f t="shared" si="25"/>
        <v>4.5992550000000007E-2</v>
      </c>
      <c r="AQ85" s="1">
        <f t="shared" si="25"/>
        <v>7.3995000000000005E-2</v>
      </c>
      <c r="AR85" s="1">
        <f t="shared" si="25"/>
        <v>4.3590225000000003E-2</v>
      </c>
      <c r="AS85" s="1">
        <f t="shared" si="25"/>
        <v>4.2656549999999994E-2</v>
      </c>
      <c r="AT85" s="1">
        <f t="shared" si="25"/>
        <v>-2.7743899999999988E-2</v>
      </c>
      <c r="AU85" s="1">
        <f t="shared" si="25"/>
        <v>-2.6750899999999987E-2</v>
      </c>
      <c r="AV85" s="1">
        <f t="shared" si="25"/>
        <v>-6.504174999999994E-3</v>
      </c>
      <c r="AW85" s="1">
        <f t="shared" si="25"/>
        <v>1.6228750000000014E-2</v>
      </c>
      <c r="AX85" s="1">
        <f t="shared" si="25"/>
        <v>3.607275000000007E-3</v>
      </c>
      <c r="AY85" s="1">
        <f t="shared" si="25"/>
        <v>8.0819050000000003E-2</v>
      </c>
      <c r="AZ85" s="1">
        <f t="shared" si="25"/>
        <v>6.3657199999999997E-2</v>
      </c>
      <c r="BA85" s="1">
        <f t="shared" si="25"/>
        <v>5.0860900000000001E-2</v>
      </c>
      <c r="BB85" s="1">
        <f t="shared" si="25"/>
        <v>4.3806224999999997E-2</v>
      </c>
    </row>
    <row r="87" spans="3:54" x14ac:dyDescent="0.2">
      <c r="C87" s="23" t="s">
        <v>14</v>
      </c>
      <c r="D87" s="23">
        <f>AVERAGE(D73:D85)</f>
        <v>8.2689000000000012E-2</v>
      </c>
      <c r="E87" s="23">
        <f t="shared" ref="E87:R87" si="26">AVERAGE(E73:E85)</f>
        <v>8.1229599999999985E-2</v>
      </c>
      <c r="F87" s="23">
        <f t="shared" si="26"/>
        <v>7.8363553846153844E-2</v>
      </c>
      <c r="G87" s="23">
        <f t="shared" si="26"/>
        <v>7.985044615384615E-2</v>
      </c>
      <c r="H87" s="23">
        <f t="shared" si="26"/>
        <v>8.2123353846153824E-2</v>
      </c>
      <c r="I87" s="23">
        <f t="shared" si="26"/>
        <v>6.9448476923076929E-2</v>
      </c>
      <c r="J87" s="23">
        <f t="shared" si="26"/>
        <v>6.1284223076923085E-2</v>
      </c>
      <c r="K87" s="23">
        <f t="shared" si="26"/>
        <v>7.5597300000000006E-2</v>
      </c>
      <c r="L87" s="23">
        <f t="shared" si="26"/>
        <v>8.4712607692307693E-2</v>
      </c>
      <c r="M87" s="23">
        <f t="shared" si="26"/>
        <v>8.4312769230769233E-2</v>
      </c>
      <c r="N87" s="23">
        <f t="shared" si="26"/>
        <v>6.9791623076923076E-2</v>
      </c>
      <c r="O87" s="23">
        <f t="shared" si="26"/>
        <v>0.1051502</v>
      </c>
      <c r="P87" s="23">
        <f t="shared" si="26"/>
        <v>8.0451292307692324E-2</v>
      </c>
      <c r="Q87" s="23">
        <f t="shared" si="26"/>
        <v>6.877987692307691E-2</v>
      </c>
      <c r="R87" s="23">
        <f t="shared" si="26"/>
        <v>8.8495776923076905E-2</v>
      </c>
      <c r="U87" s="23" t="s">
        <v>14</v>
      </c>
      <c r="V87" s="23">
        <f>AVERAGE(V73:V85)</f>
        <v>8.40932076923077E-2</v>
      </c>
      <c r="W87" s="23">
        <f t="shared" ref="W87:AJ87" si="27">AVERAGE(W73:W85)</f>
        <v>8.2593846153846157E-2</v>
      </c>
      <c r="X87" s="23">
        <f t="shared" si="27"/>
        <v>7.9559523076923072E-2</v>
      </c>
      <c r="Y87" s="23">
        <f t="shared" si="27"/>
        <v>8.1023823076923074E-2</v>
      </c>
      <c r="Z87" s="23">
        <f t="shared" si="27"/>
        <v>8.3470984615384616E-2</v>
      </c>
      <c r="AA87" s="23">
        <f t="shared" si="27"/>
        <v>6.9956538461538459E-2</v>
      </c>
      <c r="AB87" s="23">
        <f t="shared" si="27"/>
        <v>6.1202315384615374E-2</v>
      </c>
      <c r="AC87" s="23">
        <f t="shared" si="27"/>
        <v>7.6654561538461535E-2</v>
      </c>
      <c r="AD87" s="23">
        <f t="shared" si="27"/>
        <v>8.6014284615384615E-2</v>
      </c>
      <c r="AE87" s="23">
        <f t="shared" si="27"/>
        <v>8.5405861538461539E-2</v>
      </c>
      <c r="AF87" s="23">
        <f t="shared" si="27"/>
        <v>6.9719184615384608E-2</v>
      </c>
      <c r="AG87" s="23">
        <f t="shared" si="27"/>
        <v>0.1074616076923077</v>
      </c>
      <c r="AH87" s="23">
        <f t="shared" si="27"/>
        <v>8.1968630769230763E-2</v>
      </c>
      <c r="AI87" s="23">
        <f t="shared" si="27"/>
        <v>6.9763600000000009E-2</v>
      </c>
      <c r="AJ87" s="23">
        <f t="shared" si="27"/>
        <v>9.0044315384615381E-2</v>
      </c>
      <c r="AM87" s="23" t="s">
        <v>14</v>
      </c>
      <c r="AN87" s="23">
        <f>AVERAGE(AN73:AN85)</f>
        <v>8.115570208333335E-2</v>
      </c>
      <c r="AO87" s="23">
        <f t="shared" ref="AO87:BB87" si="28">AVERAGE(AO73:AO85)</f>
        <v>7.9048850000000018E-2</v>
      </c>
      <c r="AP87" s="23">
        <f t="shared" si="28"/>
        <v>7.3917179166666666E-2</v>
      </c>
      <c r="AQ87" s="23">
        <f t="shared" si="28"/>
        <v>7.7587306250000002E-2</v>
      </c>
      <c r="AR87" s="23">
        <f t="shared" si="28"/>
        <v>7.8131179166666662E-2</v>
      </c>
      <c r="AS87" s="23">
        <f t="shared" si="28"/>
        <v>6.5947677083333336E-2</v>
      </c>
      <c r="AT87" s="23">
        <f t="shared" si="28"/>
        <v>5.5157270833333348E-2</v>
      </c>
      <c r="AU87" s="23">
        <f t="shared" si="28"/>
        <v>6.977670833333334E-2</v>
      </c>
      <c r="AV87" s="23">
        <f t="shared" si="28"/>
        <v>8.0095070833333337E-2</v>
      </c>
      <c r="AW87" s="23">
        <f t="shared" si="28"/>
        <v>8.3370199999999992E-2</v>
      </c>
      <c r="AX87" s="23">
        <f t="shared" si="28"/>
        <v>6.5286454166666674E-2</v>
      </c>
      <c r="AY87" s="23">
        <f t="shared" si="28"/>
        <v>0.10663879791666668</v>
      </c>
      <c r="AZ87" s="23">
        <f t="shared" si="28"/>
        <v>8.1491120833333333E-2</v>
      </c>
      <c r="BA87" s="23">
        <f t="shared" si="28"/>
        <v>6.9708231249999988E-2</v>
      </c>
      <c r="BB87" s="23">
        <f t="shared" si="28"/>
        <v>8.7826885416666667E-2</v>
      </c>
    </row>
    <row r="88" spans="3:54" x14ac:dyDescent="0.2">
      <c r="C88" s="23" t="s">
        <v>15</v>
      </c>
      <c r="D88" s="23">
        <f>VAR(D73:D85)</f>
        <v>7.0149406110333234E-4</v>
      </c>
      <c r="E88" s="23">
        <f t="shared" ref="E88:R88" si="29">VAR(E73:E85)</f>
        <v>1.2280054446650024E-3</v>
      </c>
      <c r="F88" s="23">
        <f t="shared" si="29"/>
        <v>1.8685376743876939E-3</v>
      </c>
      <c r="G88" s="23">
        <f t="shared" si="29"/>
        <v>1.6621327938160246E-3</v>
      </c>
      <c r="H88" s="23">
        <f t="shared" si="29"/>
        <v>1.3655544049026951E-3</v>
      </c>
      <c r="I88" s="23">
        <f t="shared" si="29"/>
        <v>1.8517464616419216E-3</v>
      </c>
      <c r="J88" s="23">
        <f t="shared" si="29"/>
        <v>1.8224798915285878E-3</v>
      </c>
      <c r="K88" s="23">
        <f t="shared" si="29"/>
        <v>2.8158743195249997E-3</v>
      </c>
      <c r="L88" s="23">
        <f t="shared" si="29"/>
        <v>1.6618402170907702E-3</v>
      </c>
      <c r="M88" s="23">
        <f t="shared" si="29"/>
        <v>1.179519587625643E-3</v>
      </c>
      <c r="N88" s="23">
        <f t="shared" si="29"/>
        <v>1.5545626374735926E-3</v>
      </c>
      <c r="O88" s="23">
        <f t="shared" si="29"/>
        <v>1.8998296549853338E-2</v>
      </c>
      <c r="P88" s="23">
        <f t="shared" si="29"/>
        <v>5.8321476945190978E-3</v>
      </c>
      <c r="Q88" s="23">
        <f t="shared" si="29"/>
        <v>3.4207664521669237E-3</v>
      </c>
      <c r="R88" s="23">
        <f t="shared" si="29"/>
        <v>1.2477130274569277E-3</v>
      </c>
      <c r="U88" s="23" t="s">
        <v>15</v>
      </c>
      <c r="V88" s="23">
        <f>VAR(V73:V85)</f>
        <v>7.6333473052909995E-4</v>
      </c>
      <c r="W88" s="23">
        <f t="shared" ref="W88:AJ88" si="30">VAR(W73:W85)</f>
        <v>1.3476561240776941E-3</v>
      </c>
      <c r="X88" s="23">
        <f t="shared" si="30"/>
        <v>2.0524499775469245E-3</v>
      </c>
      <c r="Y88" s="23">
        <f t="shared" si="30"/>
        <v>1.8413472231669226E-3</v>
      </c>
      <c r="Z88" s="23">
        <f t="shared" si="30"/>
        <v>1.4979801388964101E-3</v>
      </c>
      <c r="AA88" s="23">
        <f t="shared" si="30"/>
        <v>2.0286114928842317E-3</v>
      </c>
      <c r="AB88" s="23">
        <f t="shared" si="30"/>
        <v>2.0054763004214121E-3</v>
      </c>
      <c r="AC88" s="23">
        <f t="shared" si="30"/>
        <v>3.0802264005792301E-3</v>
      </c>
      <c r="AD88" s="23">
        <f t="shared" si="30"/>
        <v>1.8449577240280783E-3</v>
      </c>
      <c r="AE88" s="23">
        <f t="shared" si="30"/>
        <v>1.3090413650042332E-3</v>
      </c>
      <c r="AF88" s="23">
        <f t="shared" si="30"/>
        <v>1.7599235762580795E-3</v>
      </c>
      <c r="AG88" s="23">
        <f t="shared" si="30"/>
        <v>2.0041910898244104E-2</v>
      </c>
      <c r="AH88" s="23">
        <f t="shared" si="30"/>
        <v>6.2545098135939718E-3</v>
      </c>
      <c r="AI88" s="23">
        <f t="shared" si="30"/>
        <v>3.6865790521566654E-3</v>
      </c>
      <c r="AJ88" s="23">
        <f t="shared" si="30"/>
        <v>1.390690062114745E-3</v>
      </c>
      <c r="AM88" s="23" t="s">
        <v>15</v>
      </c>
      <c r="AN88" s="23">
        <f>VAR(AN73:AN85)</f>
        <v>9.3882640654436883E-4</v>
      </c>
      <c r="AO88" s="23">
        <f t="shared" ref="AO88:BB88" si="31">VAR(AO73:AO85)</f>
        <v>1.8281305866631786E-3</v>
      </c>
      <c r="AP88" s="23">
        <f t="shared" si="31"/>
        <v>2.6247619151475959E-3</v>
      </c>
      <c r="AQ88" s="23">
        <f t="shared" si="31"/>
        <v>2.5451823096912618E-3</v>
      </c>
      <c r="AR88" s="23">
        <f t="shared" si="31"/>
        <v>1.8427068136781634E-3</v>
      </c>
      <c r="AS88" s="23">
        <f t="shared" si="31"/>
        <v>2.7921547264081205E-3</v>
      </c>
      <c r="AT88" s="23">
        <f t="shared" si="31"/>
        <v>2.2426983209362303E-3</v>
      </c>
      <c r="AU88" s="23">
        <f t="shared" si="31"/>
        <v>3.419029900349924E-3</v>
      </c>
      <c r="AV88" s="23">
        <f t="shared" si="31"/>
        <v>2.1766921177107769E-3</v>
      </c>
      <c r="AW88" s="23">
        <f t="shared" si="31"/>
        <v>1.7717661835652291E-3</v>
      </c>
      <c r="AX88" s="23">
        <f t="shared" si="31"/>
        <v>2.3200661354774803E-3</v>
      </c>
      <c r="AY88" s="23">
        <f t="shared" si="31"/>
        <v>2.778434238148186E-2</v>
      </c>
      <c r="AZ88" s="23">
        <f t="shared" si="31"/>
        <v>8.2275184766158853E-3</v>
      </c>
      <c r="BA88" s="23">
        <f t="shared" si="31"/>
        <v>4.9031929270047852E-3</v>
      </c>
      <c r="BB88" s="23">
        <f t="shared" si="31"/>
        <v>1.8677202224032343E-3</v>
      </c>
    </row>
    <row r="89" spans="3:54" x14ac:dyDescent="0.2">
      <c r="C89" s="23" t="s">
        <v>16</v>
      </c>
      <c r="D89" s="23">
        <f>STDEV(D73:D85)</f>
        <v>2.6485733161521738E-2</v>
      </c>
      <c r="E89" s="23">
        <f t="shared" ref="E89:R89" si="32">STDEV(E73:E85)</f>
        <v>3.5042908621645587E-2</v>
      </c>
      <c r="F89" s="23">
        <f t="shared" si="32"/>
        <v>4.3226585273274755E-2</v>
      </c>
      <c r="G89" s="23">
        <f t="shared" si="32"/>
        <v>4.0769262855931361E-2</v>
      </c>
      <c r="H89" s="23">
        <f t="shared" si="32"/>
        <v>3.6953408569476986E-2</v>
      </c>
      <c r="I89" s="23">
        <f t="shared" si="32"/>
        <v>4.3031923750187155E-2</v>
      </c>
      <c r="J89" s="23">
        <f t="shared" si="32"/>
        <v>4.2690512898401534E-2</v>
      </c>
      <c r="K89" s="23">
        <f t="shared" si="32"/>
        <v>5.3064812442191855E-2</v>
      </c>
      <c r="L89" s="23">
        <f t="shared" si="32"/>
        <v>4.0765674495717233E-2</v>
      </c>
      <c r="M89" s="23">
        <f t="shared" si="32"/>
        <v>3.434413469030255E-2</v>
      </c>
      <c r="N89" s="23">
        <f t="shared" si="32"/>
        <v>3.9427942343896065E-2</v>
      </c>
      <c r="O89" s="23">
        <f t="shared" si="32"/>
        <v>0.13783430831927637</v>
      </c>
      <c r="P89" s="23">
        <f t="shared" si="32"/>
        <v>7.6368499360136038E-2</v>
      </c>
      <c r="Q89" s="23">
        <f t="shared" si="32"/>
        <v>5.8487318729506861E-2</v>
      </c>
      <c r="R89" s="23">
        <f t="shared" si="32"/>
        <v>3.5322981576544864E-2</v>
      </c>
      <c r="U89" s="23" t="s">
        <v>16</v>
      </c>
      <c r="V89" s="23">
        <f t="shared" ref="V89:AJ89" si="33">STDEV(V73:V85)</f>
        <v>2.7628512998876722E-2</v>
      </c>
      <c r="W89" s="23">
        <f t="shared" si="33"/>
        <v>3.6710436173896029E-2</v>
      </c>
      <c r="X89" s="23">
        <f t="shared" si="33"/>
        <v>4.5303973087875246E-2</v>
      </c>
      <c r="Y89" s="23">
        <f t="shared" si="33"/>
        <v>4.2910921956617554E-2</v>
      </c>
      <c r="Z89" s="23">
        <f t="shared" si="33"/>
        <v>3.8703748383023706E-2</v>
      </c>
      <c r="AA89" s="23">
        <f t="shared" si="33"/>
        <v>4.5040109823181289E-2</v>
      </c>
      <c r="AB89" s="23">
        <f t="shared" si="33"/>
        <v>4.4782544595203741E-2</v>
      </c>
      <c r="AC89" s="23">
        <f t="shared" si="33"/>
        <v>5.5499787392198449E-2</v>
      </c>
      <c r="AD89" s="23">
        <f t="shared" si="33"/>
        <v>4.2952971073350422E-2</v>
      </c>
      <c r="AE89" s="23">
        <f t="shared" si="33"/>
        <v>3.6180676679744853E-2</v>
      </c>
      <c r="AF89" s="23">
        <f t="shared" si="33"/>
        <v>4.1951443077182453E-2</v>
      </c>
      <c r="AG89" s="23">
        <f t="shared" si="33"/>
        <v>0.14156945609220975</v>
      </c>
      <c r="AH89" s="23">
        <f t="shared" si="33"/>
        <v>7.90854589263663E-2</v>
      </c>
      <c r="AI89" s="23">
        <f t="shared" si="33"/>
        <v>6.0717205569399073E-2</v>
      </c>
      <c r="AJ89" s="23">
        <f t="shared" si="33"/>
        <v>3.7291957070053929E-2</v>
      </c>
      <c r="AM89" s="23" t="s">
        <v>16</v>
      </c>
      <c r="AN89" s="23">
        <f t="shared" ref="AN89:BB89" si="34">STDEV(AN73:AN85)</f>
        <v>3.0640274257003133E-2</v>
      </c>
      <c r="AO89" s="23">
        <f t="shared" si="34"/>
        <v>4.2756643772204325E-2</v>
      </c>
      <c r="AP89" s="23">
        <f t="shared" si="34"/>
        <v>5.1232430306863211E-2</v>
      </c>
      <c r="AQ89" s="23">
        <f t="shared" si="34"/>
        <v>5.0449799897435289E-2</v>
      </c>
      <c r="AR89" s="23">
        <f t="shared" si="34"/>
        <v>4.2926761043411643E-2</v>
      </c>
      <c r="AS89" s="23">
        <f t="shared" si="34"/>
        <v>5.2840843354436735E-2</v>
      </c>
      <c r="AT89" s="23">
        <f t="shared" si="34"/>
        <v>4.7357135903010758E-2</v>
      </c>
      <c r="AU89" s="23">
        <f t="shared" si="34"/>
        <v>5.847247130359657E-2</v>
      </c>
      <c r="AV89" s="23">
        <f t="shared" si="34"/>
        <v>4.665503314446124E-2</v>
      </c>
      <c r="AW89" s="23">
        <f t="shared" si="34"/>
        <v>4.2092353029561429E-2</v>
      </c>
      <c r="AX89" s="23">
        <f t="shared" si="34"/>
        <v>4.816706484183441E-2</v>
      </c>
      <c r="AY89" s="23">
        <f t="shared" si="34"/>
        <v>0.16668635931437778</v>
      </c>
      <c r="AZ89" s="23">
        <f t="shared" si="34"/>
        <v>9.0705669484414733E-2</v>
      </c>
      <c r="BA89" s="23">
        <f t="shared" si="34"/>
        <v>7.0022802907372866E-2</v>
      </c>
      <c r="BB89" s="23">
        <f t="shared" si="34"/>
        <v>4.3217128807953385E-2</v>
      </c>
    </row>
    <row r="90" spans="3:54" x14ac:dyDescent="0.2">
      <c r="C90" s="23" t="s">
        <v>17</v>
      </c>
      <c r="D90" s="23">
        <f>COVAR(D74:D85,D73:D84)</f>
        <v>4.003636833911806E-4</v>
      </c>
      <c r="E90" s="23">
        <f t="shared" ref="E90:R90" si="35">COVAR(E74:E85,E73:E84)</f>
        <v>4.6614398430201384E-4</v>
      </c>
      <c r="F90" s="23">
        <f t="shared" si="35"/>
        <v>6.7448385838999984E-4</v>
      </c>
      <c r="G90" s="23">
        <f t="shared" si="35"/>
        <v>5.0155571350340284E-4</v>
      </c>
      <c r="H90" s="23">
        <f t="shared" si="35"/>
        <v>5.4740960838444439E-4</v>
      </c>
      <c r="I90" s="23">
        <f t="shared" si="35"/>
        <v>4.4373305016854166E-4</v>
      </c>
      <c r="J90" s="23">
        <f t="shared" si="35"/>
        <v>8.4476324574312507E-4</v>
      </c>
      <c r="K90" s="23">
        <f t="shared" si="35"/>
        <v>1.6559153840586805E-3</v>
      </c>
      <c r="L90" s="23">
        <f t="shared" si="35"/>
        <v>8.6310612930395848E-4</v>
      </c>
      <c r="M90" s="23">
        <f t="shared" si="35"/>
        <v>4.400978358863195E-4</v>
      </c>
      <c r="N90" s="23">
        <f t="shared" si="35"/>
        <v>4.064698172347224E-4</v>
      </c>
      <c r="O90" s="23">
        <f t="shared" si="35"/>
        <v>8.8549408619985424E-3</v>
      </c>
      <c r="P90" s="23">
        <f t="shared" si="35"/>
        <v>3.172782557444583E-3</v>
      </c>
      <c r="Q90" s="23">
        <f t="shared" si="35"/>
        <v>1.7311113308138882E-3</v>
      </c>
      <c r="R90" s="23">
        <f t="shared" si="35"/>
        <v>4.5853514231798627E-4</v>
      </c>
      <c r="U90" s="23" t="s">
        <v>17</v>
      </c>
      <c r="V90" s="23">
        <f>COVAR(V74:V85,V73:V84)</f>
        <v>4.3494789390354166E-4</v>
      </c>
      <c r="W90" s="23">
        <f t="shared" ref="W90:AJ90" si="36">COVAR(W74:W85,W73:W84)</f>
        <v>5.1117768035333338E-4</v>
      </c>
      <c r="X90" s="23">
        <f t="shared" si="36"/>
        <v>7.3973545079555577E-4</v>
      </c>
      <c r="Y90" s="23">
        <f t="shared" si="36"/>
        <v>5.5431638489604159E-4</v>
      </c>
      <c r="Z90" s="23">
        <f t="shared" si="36"/>
        <v>5.9985258219458345E-4</v>
      </c>
      <c r="AA90" s="23">
        <f t="shared" si="36"/>
        <v>4.7541575413541652E-4</v>
      </c>
      <c r="AB90" s="23">
        <f t="shared" si="36"/>
        <v>9.3003966891E-4</v>
      </c>
      <c r="AC90" s="23">
        <f t="shared" si="36"/>
        <v>1.8102587931477085E-3</v>
      </c>
      <c r="AD90" s="23">
        <f t="shared" si="36"/>
        <v>9.5395251774395816E-4</v>
      </c>
      <c r="AE90" s="23">
        <f t="shared" si="36"/>
        <v>4.7408936357729183E-4</v>
      </c>
      <c r="AF90" s="23">
        <f t="shared" si="36"/>
        <v>4.5776230882541686E-4</v>
      </c>
      <c r="AG90" s="23">
        <f t="shared" si="36"/>
        <v>9.3354778329377084E-3</v>
      </c>
      <c r="AH90" s="23">
        <f t="shared" si="36"/>
        <v>3.4028088380906249E-3</v>
      </c>
      <c r="AI90" s="23">
        <f t="shared" si="36"/>
        <v>1.8721620688660421E-3</v>
      </c>
      <c r="AJ90" s="23">
        <f t="shared" si="36"/>
        <v>5.1201913981944438E-4</v>
      </c>
      <c r="AM90" s="23" t="s">
        <v>17</v>
      </c>
      <c r="AN90" s="23">
        <f>COVAR(AN74:AN85,AN73:AN84)</f>
        <v>4.5682471964410135E-4</v>
      </c>
      <c r="AO90" s="23">
        <f t="shared" ref="AO90:BB90" si="37">COVAR(AO74:AO85,AO73:AO84)</f>
        <v>5.8586291412066624E-4</v>
      </c>
      <c r="AP90" s="23">
        <f t="shared" si="37"/>
        <v>7.3668336839629635E-4</v>
      </c>
      <c r="AQ90" s="23">
        <f t="shared" si="37"/>
        <v>5.9865765771321782E-4</v>
      </c>
      <c r="AR90" s="23">
        <f t="shared" si="37"/>
        <v>5.8611809437617251E-4</v>
      </c>
      <c r="AS90" s="23">
        <f t="shared" si="37"/>
        <v>3.1253357102801126E-4</v>
      </c>
      <c r="AT90" s="23">
        <f t="shared" si="37"/>
        <v>7.4297086487650833E-4</v>
      </c>
      <c r="AU90" s="23">
        <f t="shared" si="37"/>
        <v>1.8141236836699485E-3</v>
      </c>
      <c r="AV90" s="23">
        <f t="shared" si="37"/>
        <v>9.3319260253007239E-4</v>
      </c>
      <c r="AW90" s="23">
        <f t="shared" si="37"/>
        <v>4.1939019694203517E-4</v>
      </c>
      <c r="AX90" s="23">
        <f t="shared" si="37"/>
        <v>2.1246464618364681E-4</v>
      </c>
      <c r="AY90" s="23">
        <f t="shared" si="37"/>
        <v>9.6774950354113591E-3</v>
      </c>
      <c r="AZ90" s="23">
        <f t="shared" si="37"/>
        <v>3.7663431269237702E-3</v>
      </c>
      <c r="BA90" s="23">
        <f t="shared" si="37"/>
        <v>2.0017892630167611E-3</v>
      </c>
      <c r="BB90" s="23">
        <f t="shared" si="37"/>
        <v>5.2657667588203519E-4</v>
      </c>
    </row>
    <row r="91" spans="3:54" x14ac:dyDescent="0.2">
      <c r="C91" s="23" t="s">
        <v>18</v>
      </c>
      <c r="D91" s="24">
        <f>CORREL(D73:D84,D74:D85)</f>
        <v>0.60766707749185744</v>
      </c>
      <c r="E91" s="24">
        <f t="shared" ref="E91:R91" si="38">CORREL(E73:E84,E74:E85)</f>
        <v>0.44412287976902498</v>
      </c>
      <c r="F91" s="24">
        <f t="shared" si="38"/>
        <v>0.3826831275318196</v>
      </c>
      <c r="G91" s="24">
        <f t="shared" si="38"/>
        <v>0.30640339625020585</v>
      </c>
      <c r="H91" s="24">
        <f t="shared" si="38"/>
        <v>0.43803021874124043</v>
      </c>
      <c r="I91" s="24">
        <f t="shared" si="38"/>
        <v>0.25225791310167267</v>
      </c>
      <c r="J91" s="24">
        <f t="shared" si="38"/>
        <v>0.59215859913119595</v>
      </c>
      <c r="K91" s="24">
        <f t="shared" si="38"/>
        <v>0.71974194440374395</v>
      </c>
      <c r="L91" s="24">
        <f t="shared" si="38"/>
        <v>0.65974365132686053</v>
      </c>
      <c r="M91" s="24">
        <f t="shared" si="38"/>
        <v>0.43728910540041116</v>
      </c>
      <c r="N91" s="24">
        <f t="shared" si="38"/>
        <v>0.3004220257662244</v>
      </c>
      <c r="O91" s="24">
        <f t="shared" si="38"/>
        <v>0.46797612326903548</v>
      </c>
      <c r="P91" s="24">
        <f t="shared" si="38"/>
        <v>0.54759122340260036</v>
      </c>
      <c r="Q91" s="24">
        <f t="shared" si="38"/>
        <v>0.51048508721051744</v>
      </c>
      <c r="R91" s="24">
        <f t="shared" si="38"/>
        <v>0.38836522277871577</v>
      </c>
      <c r="U91" s="23" t="s">
        <v>18</v>
      </c>
      <c r="V91" s="24">
        <f>CORREL(V73:V84,V74:V85)</f>
        <v>0.60603707590516698</v>
      </c>
      <c r="W91" s="24">
        <f t="shared" ref="W91:AJ91" si="39">CORREL(W73:W84,W74:W85)</f>
        <v>0.44343232864775151</v>
      </c>
      <c r="X91" s="24">
        <f t="shared" si="39"/>
        <v>0.38195469963322326</v>
      </c>
      <c r="Y91" s="24">
        <f t="shared" si="39"/>
        <v>0.30562738478291951</v>
      </c>
      <c r="Z91" s="24">
        <f t="shared" si="39"/>
        <v>0.43736645234538091</v>
      </c>
      <c r="AA91" s="24">
        <f t="shared" si="39"/>
        <v>0.24640980416740019</v>
      </c>
      <c r="AB91" s="24">
        <f t="shared" si="39"/>
        <v>0.58944754827491697</v>
      </c>
      <c r="AC91" s="24">
        <f t="shared" si="39"/>
        <v>0.71520626819716715</v>
      </c>
      <c r="AD91" s="24">
        <f t="shared" si="39"/>
        <v>0.65629636267518876</v>
      </c>
      <c r="AE91" s="24">
        <f t="shared" si="39"/>
        <v>0.42377538938770437</v>
      </c>
      <c r="AF91" s="24">
        <f t="shared" si="39"/>
        <v>0.29866575759952441</v>
      </c>
      <c r="AG91" s="24">
        <f t="shared" si="39"/>
        <v>0.46770617244857027</v>
      </c>
      <c r="AH91" s="24">
        <f t="shared" si="39"/>
        <v>0.54770512608135236</v>
      </c>
      <c r="AI91" s="24">
        <f t="shared" si="39"/>
        <v>0.51235944457105831</v>
      </c>
      <c r="AJ91" s="24">
        <f t="shared" si="39"/>
        <v>0.38908524886520685</v>
      </c>
      <c r="AM91" s="23" t="s">
        <v>18</v>
      </c>
      <c r="AN91" s="24">
        <f>CORREL(AN73:AN84,AN74:AN85)</f>
        <v>0.50642753663996476</v>
      </c>
      <c r="AO91" s="24">
        <f t="shared" ref="AO91:BB91" si="40">CORREL(AO73:AO84,AO74:AO85)</f>
        <v>0.37460030136221473</v>
      </c>
      <c r="AP91" s="24">
        <f t="shared" si="40"/>
        <v>0.28784459741572382</v>
      </c>
      <c r="AQ91" s="24">
        <f t="shared" si="40"/>
        <v>0.23528595215960108</v>
      </c>
      <c r="AR91" s="24">
        <f t="shared" si="40"/>
        <v>0.33060298992540416</v>
      </c>
      <c r="AS91" s="24">
        <f t="shared" si="40"/>
        <v>0.11307673080018814</v>
      </c>
      <c r="AT91" s="24">
        <f t="shared" si="40"/>
        <v>0.42976478992378198</v>
      </c>
      <c r="AU91" s="24">
        <f t="shared" si="40"/>
        <v>0.64494532097703738</v>
      </c>
      <c r="AV91" s="24">
        <f t="shared" si="40"/>
        <v>0.55690060793779583</v>
      </c>
      <c r="AW91" s="24">
        <f t="shared" si="40"/>
        <v>0.31415031437550034</v>
      </c>
      <c r="AX91" s="24">
        <f t="shared" si="40"/>
        <v>0.10414030841194116</v>
      </c>
      <c r="AY91" s="24">
        <f t="shared" si="40"/>
        <v>0.35218933465177715</v>
      </c>
      <c r="AZ91" s="24">
        <f t="shared" si="40"/>
        <v>0.45951834875238057</v>
      </c>
      <c r="BA91" s="24">
        <f t="shared" si="40"/>
        <v>0.4260402755663627</v>
      </c>
      <c r="BB91" s="24">
        <f t="shared" si="40"/>
        <v>0.32748749100302066</v>
      </c>
    </row>
    <row r="92" spans="3:54" x14ac:dyDescent="0.2">
      <c r="C92" s="23" t="s">
        <v>19</v>
      </c>
      <c r="D92" s="24">
        <f>CORREL(D73:D83,D75:D85)</f>
        <v>0.12405086381752442</v>
      </c>
      <c r="E92" s="24">
        <f t="shared" ref="E92:R92" si="41">CORREL(E73:E83,E75:E85)</f>
        <v>-0.23007752967310402</v>
      </c>
      <c r="F92" s="24">
        <f t="shared" si="41"/>
        <v>-0.37946238845573449</v>
      </c>
      <c r="G92" s="24">
        <f t="shared" si="41"/>
        <v>-0.45719382270534575</v>
      </c>
      <c r="H92" s="24">
        <f t="shared" si="41"/>
        <v>-0.22944979976160262</v>
      </c>
      <c r="I92" s="24">
        <f t="shared" si="41"/>
        <v>-0.27990385324716899</v>
      </c>
      <c r="J92" s="24">
        <f t="shared" si="41"/>
        <v>1.6984382243875027E-2</v>
      </c>
      <c r="K92" s="24">
        <f t="shared" si="41"/>
        <v>0.2023094188256899</v>
      </c>
      <c r="L92" s="24">
        <f t="shared" si="41"/>
        <v>0.1804215679106651</v>
      </c>
      <c r="M92" s="24">
        <f t="shared" si="41"/>
        <v>0.24584310209272045</v>
      </c>
      <c r="N92" s="24">
        <f t="shared" si="41"/>
        <v>-3.9742922481461149E-2</v>
      </c>
      <c r="O92" s="24">
        <f t="shared" si="41"/>
        <v>-1.7203741568831362E-2</v>
      </c>
      <c r="P92" s="24">
        <f t="shared" si="41"/>
        <v>-1.1481368000926565E-2</v>
      </c>
      <c r="Q92" s="24">
        <f t="shared" si="41"/>
        <v>7.543565352365933E-2</v>
      </c>
      <c r="R92" s="24">
        <f t="shared" si="41"/>
        <v>-0.17968972634494951</v>
      </c>
      <c r="U92" s="23" t="s">
        <v>19</v>
      </c>
      <c r="V92" s="24">
        <f>CORREL(V73:V83,V75:V85)</f>
        <v>0.11933309554608774</v>
      </c>
      <c r="W92" s="24">
        <f t="shared" ref="W92:AJ92" si="42">CORREL(W73:W83,W75:W85)</f>
        <v>-0.23263942371939048</v>
      </c>
      <c r="X92" s="24">
        <f t="shared" si="42"/>
        <v>-0.38149023826273154</v>
      </c>
      <c r="Y92" s="24">
        <f t="shared" si="42"/>
        <v>-0.46008137391568532</v>
      </c>
      <c r="Z92" s="24">
        <f t="shared" si="42"/>
        <v>-0.22954868906199011</v>
      </c>
      <c r="AA92" s="24">
        <f t="shared" si="42"/>
        <v>-0.28702729032557234</v>
      </c>
      <c r="AB92" s="24">
        <f t="shared" si="42"/>
        <v>7.4338367258877901E-3</v>
      </c>
      <c r="AC92" s="24">
        <f t="shared" si="42"/>
        <v>0.1933735302980108</v>
      </c>
      <c r="AD92" s="24">
        <f t="shared" si="42"/>
        <v>0.1741582643209908</v>
      </c>
      <c r="AE92" s="24">
        <f t="shared" si="42"/>
        <v>0.23947605678633621</v>
      </c>
      <c r="AF92" s="24">
        <f t="shared" si="42"/>
        <v>-4.2379098205989035E-2</v>
      </c>
      <c r="AG92" s="24">
        <f t="shared" si="42"/>
        <v>-1.5476582558459252E-2</v>
      </c>
      <c r="AH92" s="24">
        <f t="shared" si="42"/>
        <v>-1.023262809008031E-2</v>
      </c>
      <c r="AI92" s="24">
        <f t="shared" si="42"/>
        <v>7.8515201130465034E-2</v>
      </c>
      <c r="AJ92" s="24">
        <f t="shared" si="42"/>
        <v>-0.17811679544796008</v>
      </c>
      <c r="AM92" s="23" t="s">
        <v>19</v>
      </c>
      <c r="AN92" s="24">
        <f>CORREL(AN73:AN83,AN75:AN85)</f>
        <v>9.5427147366137152E-2</v>
      </c>
      <c r="AO92" s="24">
        <f t="shared" ref="AO92:BB92" si="43">CORREL(AO73:AO83,AO75:AO85)</f>
        <v>-0.35705933670433487</v>
      </c>
      <c r="AP92" s="24">
        <f t="shared" si="43"/>
        <v>-0.36067878556328514</v>
      </c>
      <c r="AQ92" s="24">
        <f t="shared" si="43"/>
        <v>-0.52136682433059378</v>
      </c>
      <c r="AR92" s="24">
        <f t="shared" si="43"/>
        <v>-0.25448853607380389</v>
      </c>
      <c r="AS92" s="24">
        <f t="shared" si="43"/>
        <v>-0.38619874030602414</v>
      </c>
      <c r="AT92" s="24">
        <f t="shared" si="43"/>
        <v>-0.16281168177043867</v>
      </c>
      <c r="AU92" s="24">
        <f t="shared" si="43"/>
        <v>0.17958310932823798</v>
      </c>
      <c r="AV92" s="24">
        <f t="shared" si="43"/>
        <v>6.5194795570649625E-2</v>
      </c>
      <c r="AW92" s="24">
        <f t="shared" si="43"/>
        <v>0.23791415953969247</v>
      </c>
      <c r="AX92" s="24">
        <f t="shared" si="43"/>
        <v>-0.11221410513406972</v>
      </c>
      <c r="AY92" s="24">
        <f t="shared" si="43"/>
        <v>-7.4041814345121207E-2</v>
      </c>
      <c r="AZ92" s="24">
        <f t="shared" si="43"/>
        <v>-0.1163476700226283</v>
      </c>
      <c r="BA92" s="24">
        <f t="shared" si="43"/>
        <v>-2.1625702709710447E-2</v>
      </c>
      <c r="BB92" s="24">
        <f t="shared" si="43"/>
        <v>-0.24376112409601211</v>
      </c>
    </row>
    <row r="94" spans="3:54" ht="16" thickBot="1" x14ac:dyDescent="0.25"/>
    <row r="95" spans="3:54" ht="16" x14ac:dyDescent="0.2">
      <c r="C95" s="3"/>
      <c r="D95" s="3" t="s">
        <v>99</v>
      </c>
      <c r="E95" s="3" t="s">
        <v>100</v>
      </c>
      <c r="F95" s="3" t="s">
        <v>113</v>
      </c>
      <c r="G95" s="3" t="s">
        <v>114</v>
      </c>
      <c r="H95" s="3" t="s">
        <v>115</v>
      </c>
      <c r="I95" s="3" t="s">
        <v>116</v>
      </c>
      <c r="J95" s="3" t="s">
        <v>117</v>
      </c>
      <c r="K95" s="3" t="s">
        <v>118</v>
      </c>
      <c r="L95" s="3" t="s">
        <v>119</v>
      </c>
      <c r="M95" s="3" t="s">
        <v>120</v>
      </c>
      <c r="N95" s="3" t="s">
        <v>5</v>
      </c>
      <c r="O95" s="3" t="s">
        <v>121</v>
      </c>
      <c r="P95" s="3" t="s">
        <v>122</v>
      </c>
      <c r="Q95" s="3" t="s">
        <v>123</v>
      </c>
      <c r="R95" s="3" t="s">
        <v>6</v>
      </c>
      <c r="U95" s="3"/>
      <c r="V95" s="3" t="s">
        <v>99</v>
      </c>
      <c r="W95" s="3" t="s">
        <v>100</v>
      </c>
      <c r="X95" s="3" t="s">
        <v>113</v>
      </c>
      <c r="Y95" s="3" t="s">
        <v>114</v>
      </c>
      <c r="Z95" s="3" t="s">
        <v>115</v>
      </c>
      <c r="AA95" s="3" t="s">
        <v>116</v>
      </c>
      <c r="AB95" s="3" t="s">
        <v>117</v>
      </c>
      <c r="AC95" s="3" t="s">
        <v>118</v>
      </c>
      <c r="AD95" s="3" t="s">
        <v>119</v>
      </c>
      <c r="AE95" s="3" t="s">
        <v>120</v>
      </c>
      <c r="AF95" s="3" t="s">
        <v>5</v>
      </c>
      <c r="AG95" s="3" t="s">
        <v>121</v>
      </c>
      <c r="AH95" s="3" t="s">
        <v>122</v>
      </c>
      <c r="AI95" s="3" t="s">
        <v>123</v>
      </c>
      <c r="AJ95" s="3" t="s">
        <v>6</v>
      </c>
      <c r="AM95" s="3"/>
      <c r="AN95" s="3" t="s">
        <v>99</v>
      </c>
      <c r="AO95" s="3" t="s">
        <v>100</v>
      </c>
      <c r="AP95" s="3" t="s">
        <v>113</v>
      </c>
      <c r="AQ95" s="3" t="s">
        <v>114</v>
      </c>
      <c r="AR95" s="3" t="s">
        <v>115</v>
      </c>
      <c r="AS95" s="3" t="s">
        <v>116</v>
      </c>
      <c r="AT95" s="3" t="s">
        <v>117</v>
      </c>
      <c r="AU95" s="3" t="s">
        <v>118</v>
      </c>
      <c r="AV95" s="3" t="s">
        <v>119</v>
      </c>
      <c r="AW95" s="3" t="s">
        <v>120</v>
      </c>
      <c r="AX95" s="3" t="s">
        <v>5</v>
      </c>
      <c r="AY95" s="3" t="s">
        <v>121</v>
      </c>
      <c r="AZ95" s="3" t="s">
        <v>122</v>
      </c>
      <c r="BA95" s="3" t="s">
        <v>123</v>
      </c>
      <c r="BB95" s="3" t="s">
        <v>6</v>
      </c>
    </row>
    <row r="96" spans="3:54" ht="16" x14ac:dyDescent="0.2">
      <c r="C96" s="4" t="s">
        <v>99</v>
      </c>
      <c r="D96" s="5">
        <v>1</v>
      </c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U96" s="4" t="s">
        <v>99</v>
      </c>
      <c r="V96" s="5">
        <v>1</v>
      </c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M96" s="4" t="s">
        <v>99</v>
      </c>
      <c r="AN96" s="5">
        <v>1</v>
      </c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</row>
    <row r="97" spans="3:54" ht="16" x14ac:dyDescent="0.2">
      <c r="C97" s="4" t="s">
        <v>100</v>
      </c>
      <c r="D97" s="5">
        <v>0.79733758908740315</v>
      </c>
      <c r="E97" s="5">
        <v>1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U97" s="4" t="s">
        <v>100</v>
      </c>
      <c r="V97" s="5">
        <v>0.7981203799776736</v>
      </c>
      <c r="W97" s="5">
        <v>1</v>
      </c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M97" s="4" t="s">
        <v>100</v>
      </c>
      <c r="AN97" s="5">
        <v>0.76843464420078167</v>
      </c>
      <c r="AO97" s="5">
        <v>1</v>
      </c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</row>
    <row r="98" spans="3:54" ht="16" x14ac:dyDescent="0.2">
      <c r="C98" s="4" t="s">
        <v>113</v>
      </c>
      <c r="D98" s="5">
        <v>0.70595829355773121</v>
      </c>
      <c r="E98" s="5">
        <v>0.79628609876925571</v>
      </c>
      <c r="F98" s="5">
        <v>1</v>
      </c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U98" s="4" t="s">
        <v>113</v>
      </c>
      <c r="V98" s="5">
        <v>0.70738089492209644</v>
      </c>
      <c r="W98" s="5">
        <v>0.79409947013778381</v>
      </c>
      <c r="X98" s="5">
        <v>1</v>
      </c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M98" s="4" t="s">
        <v>113</v>
      </c>
      <c r="AN98" s="5">
        <v>0.64613152980861177</v>
      </c>
      <c r="AO98" s="5">
        <v>0.77939868037704818</v>
      </c>
      <c r="AP98" s="5">
        <v>1</v>
      </c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</row>
    <row r="99" spans="3:54" ht="16" x14ac:dyDescent="0.2">
      <c r="C99" s="4" t="s">
        <v>114</v>
      </c>
      <c r="D99" s="5">
        <v>0.6658478460250401</v>
      </c>
      <c r="E99" s="5">
        <v>0.82082705777517284</v>
      </c>
      <c r="F99" s="5">
        <v>0.82886188058001742</v>
      </c>
      <c r="G99" s="5">
        <v>1</v>
      </c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U99" s="4" t="s">
        <v>114</v>
      </c>
      <c r="V99" s="5">
        <v>0.6680296053682836</v>
      </c>
      <c r="W99" s="5">
        <v>0.82070709379718887</v>
      </c>
      <c r="X99" s="5">
        <v>0.829217945563688</v>
      </c>
      <c r="Y99" s="5">
        <v>1</v>
      </c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M99" s="4" t="s">
        <v>114</v>
      </c>
      <c r="AN99" s="5">
        <v>0.58489377972006995</v>
      </c>
      <c r="AO99" s="5">
        <v>0.75104309227932742</v>
      </c>
      <c r="AP99" s="5">
        <v>0.71670998497761618</v>
      </c>
      <c r="AQ99" s="5">
        <v>1</v>
      </c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</row>
    <row r="100" spans="3:54" ht="16" x14ac:dyDescent="0.2">
      <c r="C100" s="4" t="s">
        <v>115</v>
      </c>
      <c r="D100" s="5">
        <v>0.77209238173816019</v>
      </c>
      <c r="E100" s="5">
        <v>0.84578758565851275</v>
      </c>
      <c r="F100" s="5">
        <v>0.91842663921367496</v>
      </c>
      <c r="G100" s="5">
        <v>0.85769172101579572</v>
      </c>
      <c r="H100" s="5">
        <v>1</v>
      </c>
      <c r="I100" s="5"/>
      <c r="J100" s="5"/>
      <c r="K100" s="5"/>
      <c r="L100" s="5"/>
      <c r="M100" s="5"/>
      <c r="N100" s="5"/>
      <c r="O100" s="5"/>
      <c r="P100" s="5"/>
      <c r="Q100" s="5"/>
      <c r="R100" s="5"/>
      <c r="U100" s="4" t="s">
        <v>115</v>
      </c>
      <c r="V100" s="5">
        <v>0.77346246717340328</v>
      </c>
      <c r="W100" s="5">
        <v>0.84470242118087313</v>
      </c>
      <c r="X100" s="5">
        <v>0.91890499733655095</v>
      </c>
      <c r="Y100" s="5">
        <v>0.85785211397425454</v>
      </c>
      <c r="Z100" s="5">
        <v>1</v>
      </c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M100" s="4" t="s">
        <v>115</v>
      </c>
      <c r="AN100" s="5">
        <v>0.52728592069321434</v>
      </c>
      <c r="AO100" s="5">
        <v>0.75088500422956805</v>
      </c>
      <c r="AP100" s="5">
        <v>0.84925363158312184</v>
      </c>
      <c r="AQ100" s="5">
        <v>0.80088402390041968</v>
      </c>
      <c r="AR100" s="5">
        <v>1</v>
      </c>
      <c r="AS100" s="5"/>
      <c r="AT100" s="5"/>
      <c r="AU100" s="5"/>
      <c r="AV100" s="5"/>
      <c r="AW100" s="5"/>
      <c r="AX100" s="5"/>
      <c r="AY100" s="5"/>
      <c r="AZ100" s="5"/>
      <c r="BA100" s="5"/>
      <c r="BB100" s="5"/>
    </row>
    <row r="101" spans="3:54" ht="16" x14ac:dyDescent="0.2">
      <c r="C101" s="4" t="s">
        <v>116</v>
      </c>
      <c r="D101" s="5">
        <v>0.72440725434264408</v>
      </c>
      <c r="E101" s="5">
        <v>0.8714500398406082</v>
      </c>
      <c r="F101" s="5">
        <v>0.79386685817615077</v>
      </c>
      <c r="G101" s="5">
        <v>0.83285913679040124</v>
      </c>
      <c r="H101" s="5">
        <v>0.85669898403274103</v>
      </c>
      <c r="I101" s="5">
        <v>1</v>
      </c>
      <c r="J101" s="5"/>
      <c r="K101" s="5"/>
      <c r="L101" s="5"/>
      <c r="M101" s="5"/>
      <c r="N101" s="5"/>
      <c r="O101" s="5"/>
      <c r="P101" s="5"/>
      <c r="Q101" s="5"/>
      <c r="R101" s="5"/>
      <c r="U101" s="4" t="s">
        <v>116</v>
      </c>
      <c r="V101" s="5">
        <v>0.72738018066861221</v>
      </c>
      <c r="W101" s="5">
        <v>0.87039894829584652</v>
      </c>
      <c r="X101" s="5">
        <v>0.79441283051092204</v>
      </c>
      <c r="Y101" s="5">
        <v>0.83432834876656714</v>
      </c>
      <c r="Z101" s="5">
        <v>0.85626954848569037</v>
      </c>
      <c r="AA101" s="5">
        <v>1</v>
      </c>
      <c r="AB101" s="5"/>
      <c r="AC101" s="5"/>
      <c r="AD101" s="5"/>
      <c r="AE101" s="5"/>
      <c r="AF101" s="5"/>
      <c r="AG101" s="5"/>
      <c r="AH101" s="5"/>
      <c r="AI101" s="5"/>
      <c r="AJ101" s="5"/>
      <c r="AM101" s="4" t="s">
        <v>116</v>
      </c>
      <c r="AN101" s="5">
        <v>0.64280630764988589</v>
      </c>
      <c r="AO101" s="5">
        <v>0.7491867447971704</v>
      </c>
      <c r="AP101" s="5">
        <v>0.71849872148096294</v>
      </c>
      <c r="AQ101" s="5">
        <v>0.70734250146613153</v>
      </c>
      <c r="AR101" s="5">
        <v>0.69368713674347415</v>
      </c>
      <c r="AS101" s="5">
        <v>1</v>
      </c>
      <c r="AT101" s="5"/>
      <c r="AU101" s="5"/>
      <c r="AV101" s="5"/>
      <c r="AW101" s="5"/>
      <c r="AX101" s="5"/>
      <c r="AY101" s="5"/>
      <c r="AZ101" s="5"/>
      <c r="BA101" s="5"/>
      <c r="BB101" s="5"/>
    </row>
    <row r="102" spans="3:54" ht="16" x14ac:dyDescent="0.2">
      <c r="C102" s="4" t="s">
        <v>117</v>
      </c>
      <c r="D102" s="5">
        <v>0.7314770039276618</v>
      </c>
      <c r="E102" s="5">
        <v>0.91277394423593028</v>
      </c>
      <c r="F102" s="5">
        <v>0.80797996705775843</v>
      </c>
      <c r="G102" s="5">
        <v>0.70725694031785968</v>
      </c>
      <c r="H102" s="5">
        <v>0.84456737233802759</v>
      </c>
      <c r="I102" s="5">
        <v>0.80061521362459787</v>
      </c>
      <c r="J102" s="5">
        <v>1</v>
      </c>
      <c r="K102" s="5"/>
      <c r="L102" s="5"/>
      <c r="M102" s="5"/>
      <c r="N102" s="5"/>
      <c r="O102" s="5"/>
      <c r="P102" s="5"/>
      <c r="Q102" s="5"/>
      <c r="R102" s="5"/>
      <c r="U102" s="4" t="s">
        <v>117</v>
      </c>
      <c r="V102" s="5">
        <v>0.73293457858620692</v>
      </c>
      <c r="W102" s="5">
        <v>0.91250237749475993</v>
      </c>
      <c r="X102" s="5">
        <v>0.80967017481580483</v>
      </c>
      <c r="Y102" s="5">
        <v>0.7097546361759085</v>
      </c>
      <c r="Z102" s="5">
        <v>0.84537484984751265</v>
      </c>
      <c r="AA102" s="5">
        <v>0.79815902211416612</v>
      </c>
      <c r="AB102" s="5">
        <v>1</v>
      </c>
      <c r="AC102" s="5"/>
      <c r="AD102" s="5"/>
      <c r="AE102" s="5"/>
      <c r="AF102" s="5"/>
      <c r="AG102" s="5"/>
      <c r="AH102" s="5"/>
      <c r="AI102" s="5"/>
      <c r="AJ102" s="5"/>
      <c r="AM102" s="4" t="s">
        <v>117</v>
      </c>
      <c r="AN102" s="5">
        <v>0.69985738085234117</v>
      </c>
      <c r="AO102" s="5">
        <v>0.92399825599877439</v>
      </c>
      <c r="AP102" s="5">
        <v>0.85948029889751143</v>
      </c>
      <c r="AQ102" s="5">
        <v>0.6474755593035092</v>
      </c>
      <c r="AR102" s="5">
        <v>0.76109516348314266</v>
      </c>
      <c r="AS102" s="5">
        <v>0.63652712222072561</v>
      </c>
      <c r="AT102" s="5">
        <v>1</v>
      </c>
      <c r="AU102" s="5"/>
      <c r="AV102" s="5"/>
      <c r="AW102" s="5"/>
      <c r="AX102" s="5"/>
      <c r="AY102" s="5"/>
      <c r="AZ102" s="5"/>
      <c r="BA102" s="5"/>
      <c r="BB102" s="5"/>
    </row>
    <row r="103" spans="3:54" ht="16" x14ac:dyDescent="0.2">
      <c r="C103" s="4" t="s">
        <v>118</v>
      </c>
      <c r="D103" s="5">
        <v>0.79891345653764945</v>
      </c>
      <c r="E103" s="5">
        <v>0.8383702070279595</v>
      </c>
      <c r="F103" s="5">
        <v>0.77513170433510858</v>
      </c>
      <c r="G103" s="5">
        <v>0.70052337750868954</v>
      </c>
      <c r="H103" s="5">
        <v>0.85634949790574444</v>
      </c>
      <c r="I103" s="5">
        <v>0.70098096818564593</v>
      </c>
      <c r="J103" s="5">
        <v>0.90223536111753344</v>
      </c>
      <c r="K103" s="5">
        <v>1</v>
      </c>
      <c r="L103" s="5"/>
      <c r="M103" s="5"/>
      <c r="N103" s="5"/>
      <c r="O103" s="5"/>
      <c r="P103" s="5"/>
      <c r="Q103" s="5"/>
      <c r="R103" s="5"/>
      <c r="U103" s="4" t="s">
        <v>118</v>
      </c>
      <c r="V103" s="5">
        <v>0.79867117192595127</v>
      </c>
      <c r="W103" s="5">
        <v>0.8367239264506583</v>
      </c>
      <c r="X103" s="5">
        <v>0.77745807470453687</v>
      </c>
      <c r="Y103" s="5">
        <v>0.70291613019712362</v>
      </c>
      <c r="Z103" s="5">
        <v>0.85794460221086399</v>
      </c>
      <c r="AA103" s="5">
        <v>0.69776968814330897</v>
      </c>
      <c r="AB103" s="5">
        <v>0.90102448601487728</v>
      </c>
      <c r="AC103" s="5">
        <v>1</v>
      </c>
      <c r="AD103" s="5"/>
      <c r="AE103" s="5"/>
      <c r="AF103" s="5"/>
      <c r="AG103" s="5"/>
      <c r="AH103" s="5"/>
      <c r="AI103" s="5"/>
      <c r="AJ103" s="5"/>
      <c r="AM103" s="4" t="s">
        <v>118</v>
      </c>
      <c r="AN103" s="5">
        <v>0.56121515711256753</v>
      </c>
      <c r="AO103" s="5">
        <v>0.70982933708129492</v>
      </c>
      <c r="AP103" s="5">
        <v>0.75478888064026617</v>
      </c>
      <c r="AQ103" s="5">
        <v>0.60750729343638155</v>
      </c>
      <c r="AR103" s="5">
        <v>0.78515751399797573</v>
      </c>
      <c r="AS103" s="5">
        <v>0.41190164425598613</v>
      </c>
      <c r="AT103" s="5">
        <v>0.82919284239058744</v>
      </c>
      <c r="AU103" s="5">
        <v>1</v>
      </c>
      <c r="AV103" s="5"/>
      <c r="AW103" s="5"/>
      <c r="AX103" s="5"/>
      <c r="AY103" s="5"/>
      <c r="AZ103" s="5"/>
      <c r="BA103" s="5"/>
      <c r="BB103" s="5"/>
    </row>
    <row r="104" spans="3:54" ht="16" x14ac:dyDescent="0.2">
      <c r="C104" s="4" t="s">
        <v>119</v>
      </c>
      <c r="D104" s="5">
        <v>0.72153039768312133</v>
      </c>
      <c r="E104" s="5">
        <v>0.90429907370811735</v>
      </c>
      <c r="F104" s="5">
        <v>0.75001779150050252</v>
      </c>
      <c r="G104" s="5">
        <v>0.72493410295310667</v>
      </c>
      <c r="H104" s="5">
        <v>0.84037507095611097</v>
      </c>
      <c r="I104" s="5">
        <v>0.79470273781116918</v>
      </c>
      <c r="J104" s="5">
        <v>0.95295578211550636</v>
      </c>
      <c r="K104" s="5">
        <v>0.94317203675707251</v>
      </c>
      <c r="L104" s="5">
        <v>1</v>
      </c>
      <c r="M104" s="5"/>
      <c r="N104" s="5"/>
      <c r="O104" s="5"/>
      <c r="P104" s="5"/>
      <c r="Q104" s="5"/>
      <c r="R104" s="5"/>
      <c r="U104" s="4" t="s">
        <v>119</v>
      </c>
      <c r="V104" s="5">
        <v>0.72125767826827958</v>
      </c>
      <c r="W104" s="5">
        <v>0.90425890428776734</v>
      </c>
      <c r="X104" s="5">
        <v>0.7498739031429551</v>
      </c>
      <c r="Y104" s="5">
        <v>0.72518998594481565</v>
      </c>
      <c r="Z104" s="5">
        <v>0.84043852936418484</v>
      </c>
      <c r="AA104" s="5">
        <v>0.79131823851745065</v>
      </c>
      <c r="AB104" s="5">
        <v>0.95230195327914691</v>
      </c>
      <c r="AC104" s="5">
        <v>0.94141542158527824</v>
      </c>
      <c r="AD104" s="5">
        <v>1</v>
      </c>
      <c r="AE104" s="5"/>
      <c r="AF104" s="5"/>
      <c r="AG104" s="5"/>
      <c r="AH104" s="5"/>
      <c r="AI104" s="5"/>
      <c r="AJ104" s="5"/>
      <c r="AM104" s="4" t="s">
        <v>119</v>
      </c>
      <c r="AN104" s="5">
        <v>0.58939801962261684</v>
      </c>
      <c r="AO104" s="5">
        <v>0.86475490152350443</v>
      </c>
      <c r="AP104" s="5">
        <v>0.79370815690596153</v>
      </c>
      <c r="AQ104" s="5">
        <v>0.6860668215056851</v>
      </c>
      <c r="AR104" s="5">
        <v>0.80837765770692371</v>
      </c>
      <c r="AS104" s="5">
        <v>0.64769534637394377</v>
      </c>
      <c r="AT104" s="5">
        <v>0.91826365913947761</v>
      </c>
      <c r="AU104" s="5">
        <v>0.86007082510055266</v>
      </c>
      <c r="AV104" s="5">
        <v>1</v>
      </c>
      <c r="AW104" s="5"/>
      <c r="AX104" s="5"/>
      <c r="AY104" s="5"/>
      <c r="AZ104" s="5"/>
      <c r="BA104" s="5"/>
      <c r="BB104" s="5"/>
    </row>
    <row r="105" spans="3:54" ht="16" x14ac:dyDescent="0.2">
      <c r="C105" s="4" t="s">
        <v>120</v>
      </c>
      <c r="D105" s="5">
        <v>0.56868068198231592</v>
      </c>
      <c r="E105" s="5">
        <v>0.66105375088577623</v>
      </c>
      <c r="F105" s="5">
        <v>0.53356027814515605</v>
      </c>
      <c r="G105" s="5">
        <v>0.5040936640794057</v>
      </c>
      <c r="H105" s="5">
        <v>0.58735793722372664</v>
      </c>
      <c r="I105" s="5">
        <v>0.53363663413316842</v>
      </c>
      <c r="J105" s="5">
        <v>0.73314117389343791</v>
      </c>
      <c r="K105" s="5">
        <v>0.82760848889231664</v>
      </c>
      <c r="L105" s="5">
        <v>0.86716391775001511</v>
      </c>
      <c r="M105" s="5">
        <v>1</v>
      </c>
      <c r="N105" s="5"/>
      <c r="O105" s="5"/>
      <c r="P105" s="5"/>
      <c r="Q105" s="5"/>
      <c r="R105" s="5"/>
      <c r="U105" s="4" t="s">
        <v>120</v>
      </c>
      <c r="V105" s="5">
        <v>0.5647359927900818</v>
      </c>
      <c r="W105" s="5">
        <v>0.6577639515418009</v>
      </c>
      <c r="X105" s="5">
        <v>0.53201781309459106</v>
      </c>
      <c r="Y105" s="5">
        <v>0.50213819549350125</v>
      </c>
      <c r="Z105" s="5">
        <v>0.58515579761970926</v>
      </c>
      <c r="AA105" s="5">
        <v>0.52575005175371725</v>
      </c>
      <c r="AB105" s="5">
        <v>0.72717788777812187</v>
      </c>
      <c r="AC105" s="5">
        <v>0.82371718860056742</v>
      </c>
      <c r="AD105" s="5">
        <v>0.86399962960727617</v>
      </c>
      <c r="AE105" s="5">
        <v>1</v>
      </c>
      <c r="AF105" s="5"/>
      <c r="AG105" s="5"/>
      <c r="AH105" s="5"/>
      <c r="AI105" s="5"/>
      <c r="AJ105" s="5"/>
      <c r="AM105" s="4" t="s">
        <v>120</v>
      </c>
      <c r="AN105" s="5">
        <v>0.31181043972027306</v>
      </c>
      <c r="AO105" s="5">
        <v>0.3956635696611257</v>
      </c>
      <c r="AP105" s="5">
        <v>0.4360235847315389</v>
      </c>
      <c r="AQ105" s="5">
        <v>0.27113273883192329</v>
      </c>
      <c r="AR105" s="5">
        <v>0.33258474986842013</v>
      </c>
      <c r="AS105" s="5">
        <v>0.21447430399486672</v>
      </c>
      <c r="AT105" s="5">
        <v>0.57091023565653543</v>
      </c>
      <c r="AU105" s="5">
        <v>0.61940748733790807</v>
      </c>
      <c r="AV105" s="5">
        <v>0.7268197755623641</v>
      </c>
      <c r="AW105" s="5">
        <v>1</v>
      </c>
      <c r="AX105" s="5"/>
      <c r="AY105" s="5"/>
      <c r="AZ105" s="5"/>
      <c r="BA105" s="5"/>
      <c r="BB105" s="5"/>
    </row>
    <row r="106" spans="3:54" ht="16" x14ac:dyDescent="0.2">
      <c r="C106" s="4" t="s">
        <v>5</v>
      </c>
      <c r="D106" s="5">
        <v>0.77265903723625218</v>
      </c>
      <c r="E106" s="5">
        <v>0.86898795425545095</v>
      </c>
      <c r="F106" s="5">
        <v>0.72178875659430541</v>
      </c>
      <c r="G106" s="5">
        <v>0.72746154093058257</v>
      </c>
      <c r="H106" s="5">
        <v>0.74930079123018722</v>
      </c>
      <c r="I106" s="5">
        <v>0.66681990424957038</v>
      </c>
      <c r="J106" s="5">
        <v>0.89181490946013675</v>
      </c>
      <c r="K106" s="5">
        <v>0.83556707977851896</v>
      </c>
      <c r="L106" s="5">
        <v>0.8062369555765303</v>
      </c>
      <c r="M106" s="5">
        <v>0.56306107809941108</v>
      </c>
      <c r="N106" s="5">
        <v>1</v>
      </c>
      <c r="O106" s="5"/>
      <c r="P106" s="5"/>
      <c r="Q106" s="5"/>
      <c r="R106" s="5"/>
      <c r="U106" s="4" t="s">
        <v>5</v>
      </c>
      <c r="V106" s="5">
        <v>0.77426124979841526</v>
      </c>
      <c r="W106" s="5">
        <v>0.86934935967581284</v>
      </c>
      <c r="X106" s="5">
        <v>0.71800297086443599</v>
      </c>
      <c r="Y106" s="5">
        <v>0.72648969023350651</v>
      </c>
      <c r="Z106" s="5">
        <v>0.74728605515252011</v>
      </c>
      <c r="AA106" s="5">
        <v>0.66560181026399734</v>
      </c>
      <c r="AB106" s="5">
        <v>0.8919284188193547</v>
      </c>
      <c r="AC106" s="5">
        <v>0.83414503506339865</v>
      </c>
      <c r="AD106" s="5">
        <v>0.80517060550963226</v>
      </c>
      <c r="AE106" s="5">
        <v>0.55682344894725788</v>
      </c>
      <c r="AF106" s="5">
        <v>1</v>
      </c>
      <c r="AG106" s="5"/>
      <c r="AH106" s="5"/>
      <c r="AI106" s="5"/>
      <c r="AJ106" s="5"/>
      <c r="AM106" s="4" t="s">
        <v>5</v>
      </c>
      <c r="AN106" s="5">
        <v>0.73324793472116712</v>
      </c>
      <c r="AO106" s="5">
        <v>0.78178501718101068</v>
      </c>
      <c r="AP106" s="5">
        <v>0.50866409441400884</v>
      </c>
      <c r="AQ106" s="5">
        <v>0.60210715388273894</v>
      </c>
      <c r="AR106" s="5">
        <v>0.46643626394183368</v>
      </c>
      <c r="AS106" s="5">
        <v>0.34771152502114422</v>
      </c>
      <c r="AT106" s="5">
        <v>0.73131064216738473</v>
      </c>
      <c r="AU106" s="5">
        <v>0.63500501745315985</v>
      </c>
      <c r="AV106" s="5">
        <v>0.54576876400526375</v>
      </c>
      <c r="AW106" s="5">
        <v>0.19203054581840998</v>
      </c>
      <c r="AX106" s="5">
        <v>1</v>
      </c>
      <c r="AY106" s="5"/>
      <c r="AZ106" s="5"/>
      <c r="BA106" s="5"/>
      <c r="BB106" s="5"/>
    </row>
    <row r="107" spans="3:54" ht="16" x14ac:dyDescent="0.2">
      <c r="C107" s="4" t="s">
        <v>121</v>
      </c>
      <c r="D107" s="5">
        <v>0.37006584754828947</v>
      </c>
      <c r="E107" s="5">
        <v>0.58447718112922209</v>
      </c>
      <c r="F107" s="5">
        <v>0.59224781356749856</v>
      </c>
      <c r="G107" s="5">
        <v>0.66404632275961162</v>
      </c>
      <c r="H107" s="5">
        <v>0.59322613337042662</v>
      </c>
      <c r="I107" s="5">
        <v>0.60186734781232032</v>
      </c>
      <c r="J107" s="5">
        <v>0.52614159580653808</v>
      </c>
      <c r="K107" s="5">
        <v>0.61284227913879408</v>
      </c>
      <c r="L107" s="5">
        <v>0.67509009821202681</v>
      </c>
      <c r="M107" s="5">
        <v>0.72426379223706605</v>
      </c>
      <c r="N107" s="5">
        <v>0.34542645619514051</v>
      </c>
      <c r="O107" s="5">
        <v>1</v>
      </c>
      <c r="P107" s="5"/>
      <c r="Q107" s="5"/>
      <c r="R107" s="5"/>
      <c r="U107" s="4" t="s">
        <v>121</v>
      </c>
      <c r="V107" s="5">
        <v>0.36966586415952729</v>
      </c>
      <c r="W107" s="5">
        <v>0.58374167807499855</v>
      </c>
      <c r="X107" s="5">
        <v>0.5891829177088328</v>
      </c>
      <c r="Y107" s="5">
        <v>0.66077306417996973</v>
      </c>
      <c r="Z107" s="5">
        <v>0.5916691269536567</v>
      </c>
      <c r="AA107" s="5">
        <v>0.59990802548901112</v>
      </c>
      <c r="AB107" s="5">
        <v>0.52710782566842929</v>
      </c>
      <c r="AC107" s="5">
        <v>0.61518598064920105</v>
      </c>
      <c r="AD107" s="5">
        <v>0.67577330640923916</v>
      </c>
      <c r="AE107" s="5">
        <v>0.72590755925039152</v>
      </c>
      <c r="AF107" s="5">
        <v>0.34160985281235506</v>
      </c>
      <c r="AG107" s="5">
        <v>1</v>
      </c>
      <c r="AH107" s="5"/>
      <c r="AI107" s="5"/>
      <c r="AJ107" s="5"/>
      <c r="AM107" s="4" t="s">
        <v>121</v>
      </c>
      <c r="AN107" s="5">
        <v>0.14525027527960688</v>
      </c>
      <c r="AO107" s="5">
        <v>0.37538179075152717</v>
      </c>
      <c r="AP107" s="5">
        <v>0.56450285092928498</v>
      </c>
      <c r="AQ107" s="5">
        <v>0.54084905868175215</v>
      </c>
      <c r="AR107" s="5">
        <v>0.60701783610467397</v>
      </c>
      <c r="AS107" s="5">
        <v>0.56506560636163095</v>
      </c>
      <c r="AT107" s="5">
        <v>0.3948668826299796</v>
      </c>
      <c r="AU107" s="5">
        <v>0.49634301488088184</v>
      </c>
      <c r="AV107" s="5">
        <v>0.61663492661522445</v>
      </c>
      <c r="AW107" s="5">
        <v>0.57842653972992775</v>
      </c>
      <c r="AX107" s="5">
        <v>-6.1890670907410988E-2</v>
      </c>
      <c r="AY107" s="5">
        <v>1</v>
      </c>
      <c r="AZ107" s="5"/>
      <c r="BA107" s="5"/>
      <c r="BB107" s="5"/>
    </row>
    <row r="108" spans="3:54" ht="16" x14ac:dyDescent="0.2">
      <c r="C108" s="4" t="s">
        <v>122</v>
      </c>
      <c r="D108" s="5">
        <v>0.31662103192378038</v>
      </c>
      <c r="E108" s="5">
        <v>0.60865391916635381</v>
      </c>
      <c r="F108" s="5">
        <v>0.44111929514037229</v>
      </c>
      <c r="G108" s="5">
        <v>0.66711601873759852</v>
      </c>
      <c r="H108" s="5">
        <v>0.47671042455930135</v>
      </c>
      <c r="I108" s="5">
        <v>0.60075115358906694</v>
      </c>
      <c r="J108" s="5">
        <v>0.50485561785633237</v>
      </c>
      <c r="K108" s="5">
        <v>0.52910803359198577</v>
      </c>
      <c r="L108" s="5">
        <v>0.64790782269964131</v>
      </c>
      <c r="M108" s="5">
        <v>0.65462163500676607</v>
      </c>
      <c r="N108" s="5">
        <v>0.38539544797908487</v>
      </c>
      <c r="O108" s="5">
        <v>0.93355400268941469</v>
      </c>
      <c r="P108" s="5">
        <v>1</v>
      </c>
      <c r="Q108" s="5"/>
      <c r="R108" s="5"/>
      <c r="U108" s="4" t="s">
        <v>122</v>
      </c>
      <c r="V108" s="5">
        <v>0.3163815806820115</v>
      </c>
      <c r="W108" s="5">
        <v>0.60844234637816552</v>
      </c>
      <c r="X108" s="5">
        <v>0.43662392904309144</v>
      </c>
      <c r="Y108" s="5">
        <v>0.66338744265787175</v>
      </c>
      <c r="Z108" s="5">
        <v>0.47396222059774962</v>
      </c>
      <c r="AA108" s="5">
        <v>0.5984018370523202</v>
      </c>
      <c r="AB108" s="5">
        <v>0.5039155109188268</v>
      </c>
      <c r="AC108" s="5">
        <v>0.52863871491577308</v>
      </c>
      <c r="AD108" s="5">
        <v>0.64704706895393982</v>
      </c>
      <c r="AE108" s="5">
        <v>0.6523418760198616</v>
      </c>
      <c r="AF108" s="5">
        <v>0.38210486511110675</v>
      </c>
      <c r="AG108" s="5">
        <v>0.93303483818318889</v>
      </c>
      <c r="AH108" s="5">
        <v>1</v>
      </c>
      <c r="AI108" s="5"/>
      <c r="AJ108" s="5"/>
      <c r="AM108" s="4" t="s">
        <v>122</v>
      </c>
      <c r="AN108" s="5">
        <v>0.23147353942726645</v>
      </c>
      <c r="AO108" s="5">
        <v>0.4914183386463184</v>
      </c>
      <c r="AP108" s="5">
        <v>0.41272344725939863</v>
      </c>
      <c r="AQ108" s="5">
        <v>0.70357392556886922</v>
      </c>
      <c r="AR108" s="5">
        <v>0.51977330468594629</v>
      </c>
      <c r="AS108" s="5">
        <v>0.62663661121847625</v>
      </c>
      <c r="AT108" s="5">
        <v>0.35944748285416867</v>
      </c>
      <c r="AU108" s="5">
        <v>0.37963797066171839</v>
      </c>
      <c r="AV108" s="5">
        <v>0.5720307609587415</v>
      </c>
      <c r="AW108" s="5">
        <v>0.42026363011807361</v>
      </c>
      <c r="AX108" s="5">
        <v>0.13590988575487509</v>
      </c>
      <c r="AY108" s="5">
        <v>0.86575073950247949</v>
      </c>
      <c r="AZ108" s="5">
        <v>1</v>
      </c>
      <c r="BA108" s="5"/>
      <c r="BB108" s="5"/>
    </row>
    <row r="109" spans="3:54" ht="16" x14ac:dyDescent="0.2">
      <c r="C109" s="4" t="s">
        <v>123</v>
      </c>
      <c r="D109" s="5">
        <v>9.1644221534024184E-2</v>
      </c>
      <c r="E109" s="5">
        <v>0.36922373587992063</v>
      </c>
      <c r="F109" s="5">
        <v>0.20337306902530003</v>
      </c>
      <c r="G109" s="5">
        <v>0.40728560066201952</v>
      </c>
      <c r="H109" s="5">
        <v>0.27325242569473335</v>
      </c>
      <c r="I109" s="5">
        <v>0.3079583854756448</v>
      </c>
      <c r="J109" s="5">
        <v>0.36455399738090249</v>
      </c>
      <c r="K109" s="5">
        <v>0.42577559722920671</v>
      </c>
      <c r="L109" s="5">
        <v>0.53146311200810137</v>
      </c>
      <c r="M109" s="5">
        <v>0.66608339595474952</v>
      </c>
      <c r="N109" s="5">
        <v>0.23535106993328922</v>
      </c>
      <c r="O109" s="5">
        <v>0.85386509375476105</v>
      </c>
      <c r="P109" s="5">
        <v>0.90469380187801085</v>
      </c>
      <c r="Q109" s="5">
        <v>1</v>
      </c>
      <c r="R109" s="5"/>
      <c r="U109" s="4" t="s">
        <v>123</v>
      </c>
      <c r="V109" s="5">
        <v>9.1812124348945021E-2</v>
      </c>
      <c r="W109" s="5">
        <v>0.37021083663843674</v>
      </c>
      <c r="X109" s="5">
        <v>0.20110978214793845</v>
      </c>
      <c r="Y109" s="5">
        <v>0.40466129256156425</v>
      </c>
      <c r="Z109" s="5">
        <v>0.27202882125262601</v>
      </c>
      <c r="AA109" s="5">
        <v>0.30477528839351192</v>
      </c>
      <c r="AB109" s="5">
        <v>0.36362714857818573</v>
      </c>
      <c r="AC109" s="5">
        <v>0.42648300339783674</v>
      </c>
      <c r="AD109" s="5">
        <v>0.53156708973111566</v>
      </c>
      <c r="AE109" s="5">
        <v>0.66522926233562796</v>
      </c>
      <c r="AF109" s="5">
        <v>0.23211413891770324</v>
      </c>
      <c r="AG109" s="5">
        <v>0.85561272090192797</v>
      </c>
      <c r="AH109" s="5">
        <v>0.90509768563182724</v>
      </c>
      <c r="AI109" s="5">
        <v>1</v>
      </c>
      <c r="AJ109" s="5"/>
      <c r="AM109" s="4" t="s">
        <v>123</v>
      </c>
      <c r="AN109" s="5">
        <v>-0.14198946672141374</v>
      </c>
      <c r="AO109" s="5">
        <v>0.12226542332243273</v>
      </c>
      <c r="AP109" s="5">
        <v>7.9690032890769313E-2</v>
      </c>
      <c r="AQ109" s="5">
        <v>0.37664613756842424</v>
      </c>
      <c r="AR109" s="5">
        <v>0.28763161540462345</v>
      </c>
      <c r="AS109" s="5">
        <v>0.11485590998267492</v>
      </c>
      <c r="AT109" s="5">
        <v>7.7662304379719105E-2</v>
      </c>
      <c r="AU109" s="5">
        <v>0.29585101522830509</v>
      </c>
      <c r="AV109" s="5">
        <v>0.35805937401476667</v>
      </c>
      <c r="AW109" s="5">
        <v>0.49346724717658613</v>
      </c>
      <c r="AX109" s="5">
        <v>-7.4437282679689673E-2</v>
      </c>
      <c r="AY109" s="5">
        <v>0.77757307110134766</v>
      </c>
      <c r="AZ109" s="5">
        <v>0.8083779634917867</v>
      </c>
      <c r="BA109" s="5">
        <v>1</v>
      </c>
      <c r="BB109" s="5"/>
    </row>
    <row r="110" spans="3:54" ht="17" thickBot="1" x14ac:dyDescent="0.25">
      <c r="C110" s="6" t="s">
        <v>6</v>
      </c>
      <c r="D110" s="5">
        <v>0.75161416192163111</v>
      </c>
      <c r="E110" s="5">
        <v>0.79964172623175489</v>
      </c>
      <c r="F110" s="5">
        <v>0.61033564309629129</v>
      </c>
      <c r="G110" s="5">
        <v>0.56197285562625166</v>
      </c>
      <c r="H110" s="5">
        <v>0.67440178882072788</v>
      </c>
      <c r="I110" s="5">
        <v>0.66310106974908201</v>
      </c>
      <c r="J110" s="5">
        <v>0.76988324961027599</v>
      </c>
      <c r="K110" s="5">
        <v>0.70442251052789306</v>
      </c>
      <c r="L110" s="5">
        <v>0.7024400290754077</v>
      </c>
      <c r="M110" s="5">
        <v>0.52920714932054402</v>
      </c>
      <c r="N110" s="5">
        <v>0.82707382645471472</v>
      </c>
      <c r="O110" s="5">
        <v>0.39074665677823017</v>
      </c>
      <c r="P110" s="5">
        <v>0.38852973886041797</v>
      </c>
      <c r="Q110" s="5">
        <v>0.2904251442619849</v>
      </c>
      <c r="R110" s="5">
        <v>1</v>
      </c>
      <c r="U110" s="6" t="s">
        <v>6</v>
      </c>
      <c r="V110" s="5">
        <v>0.75125957120239129</v>
      </c>
      <c r="W110" s="5">
        <v>0.79963138982083093</v>
      </c>
      <c r="X110" s="5">
        <v>0.60729373251740559</v>
      </c>
      <c r="Y110" s="5">
        <v>0.56048729234229333</v>
      </c>
      <c r="Z110" s="5">
        <v>0.67133959871828608</v>
      </c>
      <c r="AA110" s="5">
        <v>0.66039871773018677</v>
      </c>
      <c r="AB110" s="5">
        <v>0.77079715033730367</v>
      </c>
      <c r="AC110" s="5">
        <v>0.70336433451473479</v>
      </c>
      <c r="AD110" s="5">
        <v>0.70262245953127067</v>
      </c>
      <c r="AE110" s="5">
        <v>0.52663186606336676</v>
      </c>
      <c r="AF110" s="5">
        <v>0.82761995900340612</v>
      </c>
      <c r="AG110" s="5">
        <v>0.3917660080477689</v>
      </c>
      <c r="AH110" s="5">
        <v>0.38967408305876788</v>
      </c>
      <c r="AI110" s="5">
        <v>0.29374696482736662</v>
      </c>
      <c r="AJ110" s="5">
        <v>1</v>
      </c>
      <c r="AM110" s="6" t="s">
        <v>6</v>
      </c>
      <c r="AN110" s="5">
        <v>0.61384387895793235</v>
      </c>
      <c r="AO110" s="5">
        <v>0.65269316655610121</v>
      </c>
      <c r="AP110" s="5">
        <v>0.40229175319423832</v>
      </c>
      <c r="AQ110" s="5">
        <v>0.3487157416068542</v>
      </c>
      <c r="AR110" s="5">
        <v>0.43704182998029911</v>
      </c>
      <c r="AS110" s="5">
        <v>0.3313169878778498</v>
      </c>
      <c r="AT110" s="5">
        <v>0.59823312416278773</v>
      </c>
      <c r="AU110" s="5">
        <v>0.50736187017103707</v>
      </c>
      <c r="AV110" s="5">
        <v>0.45096067413674129</v>
      </c>
      <c r="AW110" s="5">
        <v>0.21663341725152857</v>
      </c>
      <c r="AX110" s="5">
        <v>0.75817442529235135</v>
      </c>
      <c r="AY110" s="5">
        <v>9.9514688664234657E-2</v>
      </c>
      <c r="AZ110" s="5">
        <v>0.1492194418982517</v>
      </c>
      <c r="BA110" s="5">
        <v>0.1043124563296631</v>
      </c>
      <c r="BB110" s="5">
        <v>1</v>
      </c>
    </row>
    <row r="112" spans="3:54" x14ac:dyDescent="0.2">
      <c r="C112" s="1" t="s">
        <v>20</v>
      </c>
      <c r="E112" s="1">
        <f>COUNT(D96:R110)</f>
        <v>120</v>
      </c>
      <c r="U112" s="1" t="s">
        <v>20</v>
      </c>
      <c r="W112" s="1">
        <f>COUNT(V96:AJ110)</f>
        <v>120</v>
      </c>
      <c r="AM112" s="1" t="s">
        <v>20</v>
      </c>
      <c r="AO112" s="1">
        <f>COUNT(AN96:BB110)</f>
        <v>120</v>
      </c>
    </row>
    <row r="113" spans="3:41" x14ac:dyDescent="0.2">
      <c r="C113" s="1" t="s">
        <v>21</v>
      </c>
      <c r="E113" s="1">
        <f>E112-E114-E115</f>
        <v>18</v>
      </c>
      <c r="U113" s="1" t="s">
        <v>21</v>
      </c>
      <c r="W113" s="1">
        <f>W112-W114-W115</f>
        <v>18</v>
      </c>
      <c r="AM113" s="1" t="s">
        <v>21</v>
      </c>
      <c r="AO113" s="1">
        <f>AO112-AO114-AO115</f>
        <v>39</v>
      </c>
    </row>
    <row r="114" spans="3:41" x14ac:dyDescent="0.2">
      <c r="C114" s="1" t="s">
        <v>22</v>
      </c>
      <c r="E114" s="1">
        <f>COUNTIF(D96:R110,"&gt;0,5")</f>
        <v>102</v>
      </c>
      <c r="U114" s="1" t="s">
        <v>22</v>
      </c>
      <c r="W114" s="1">
        <f>COUNTIF(V96:AJ110,"&gt;0,5")</f>
        <v>102</v>
      </c>
      <c r="AM114" s="1" t="s">
        <v>22</v>
      </c>
      <c r="AO114" s="1">
        <f>COUNTIF(AN96:BB110,"&gt;0,5")</f>
        <v>78</v>
      </c>
    </row>
    <row r="115" spans="3:41" x14ac:dyDescent="0.2">
      <c r="C115" s="1" t="s">
        <v>23</v>
      </c>
      <c r="E115" s="1">
        <f>COUNTIF(D96:R110,"&lt;0")</f>
        <v>0</v>
      </c>
      <c r="U115" s="1" t="s">
        <v>23</v>
      </c>
      <c r="W115" s="1">
        <f>COUNTIF(V96:AJ110,"&lt;0")</f>
        <v>0</v>
      </c>
      <c r="AM115" s="1" t="s">
        <v>23</v>
      </c>
      <c r="AO115" s="1">
        <f>COUNTIF(AN96:BB110,"&lt;0")</f>
        <v>3</v>
      </c>
    </row>
  </sheetData>
  <conditionalFormatting sqref="L38:R38">
    <cfRule type="containsText" dxfId="311" priority="58" operator="containsText" text="Autokorrelasjon 1-lag">
      <formula>NOT(ISERROR(SEARCH("Autokorrelasjon 1-lag",L38)))</formula>
    </cfRule>
    <cfRule type="cellIs" dxfId="310" priority="59" operator="lessThan">
      <formula>0</formula>
    </cfRule>
    <cfRule type="cellIs" dxfId="309" priority="60" operator="greaterThan">
      <formula>0</formula>
    </cfRule>
  </conditionalFormatting>
  <conditionalFormatting sqref="M39:R41 M49:R49 O50:R53">
    <cfRule type="containsText" dxfId="308" priority="55" operator="containsText" text="Autokorrelasjon 1-lag">
      <formula>NOT(ISERROR(SEARCH("Autokorrelasjon 1-lag",M39)))</formula>
    </cfRule>
    <cfRule type="cellIs" dxfId="307" priority="56" operator="lessThan">
      <formula>0</formula>
    </cfRule>
    <cfRule type="cellIs" dxfId="306" priority="57" operator="greaterThan">
      <formula>0</formula>
    </cfRule>
  </conditionalFormatting>
  <conditionalFormatting sqref="C38:I38">
    <cfRule type="containsText" dxfId="305" priority="64" operator="containsText" text="Autokorrelasjon 1-lag">
      <formula>NOT(ISERROR(SEARCH("Autokorrelasjon 1-lag",C38)))</formula>
    </cfRule>
    <cfRule type="cellIs" dxfId="304" priority="65" operator="lessThan">
      <formula>0</formula>
    </cfRule>
    <cfRule type="cellIs" dxfId="303" priority="66" operator="greaterThan">
      <formula>0</formula>
    </cfRule>
  </conditionalFormatting>
  <conditionalFormatting sqref="D39:I41 D49:I49 F50:I53">
    <cfRule type="containsText" dxfId="302" priority="61" operator="containsText" text="Autokorrelasjon 1-lag">
      <formula>NOT(ISERROR(SEARCH("Autokorrelasjon 1-lag",D39)))</formula>
    </cfRule>
    <cfRule type="cellIs" dxfId="301" priority="62" operator="lessThan">
      <formula>0</formula>
    </cfRule>
    <cfRule type="cellIs" dxfId="300" priority="63" operator="greaterThan">
      <formula>0</formula>
    </cfRule>
  </conditionalFormatting>
  <conditionalFormatting sqref="U38:AA38">
    <cfRule type="containsText" dxfId="299" priority="52" operator="containsText" text="Autokorrelasjon 1-lag">
      <formula>NOT(ISERROR(SEARCH("Autokorrelasjon 1-lag",U38)))</formula>
    </cfRule>
    <cfRule type="cellIs" dxfId="298" priority="53" operator="lessThan">
      <formula>0</formula>
    </cfRule>
    <cfRule type="cellIs" dxfId="297" priority="54" operator="greaterThan">
      <formula>0</formula>
    </cfRule>
  </conditionalFormatting>
  <conditionalFormatting sqref="V39:AA41 V49:AA49 X50:AA53">
    <cfRule type="containsText" dxfId="296" priority="49" operator="containsText" text="Autokorrelasjon 1-lag">
      <formula>NOT(ISERROR(SEARCH("Autokorrelasjon 1-lag",V39)))</formula>
    </cfRule>
    <cfRule type="cellIs" dxfId="295" priority="50" operator="lessThan">
      <formula>0</formula>
    </cfRule>
    <cfRule type="cellIs" dxfId="294" priority="51" operator="greaterThan">
      <formula>0</formula>
    </cfRule>
  </conditionalFormatting>
  <conditionalFormatting sqref="C91:R91">
    <cfRule type="containsText" dxfId="293" priority="46" operator="containsText" text="Autokorrelasjon 1-lag">
      <formula>NOT(ISERROR(SEARCH("Autokorrelasjon 1-lag",C91)))</formula>
    </cfRule>
    <cfRule type="cellIs" dxfId="292" priority="47" operator="lessThan">
      <formula>0</formula>
    </cfRule>
    <cfRule type="cellIs" dxfId="291" priority="48" operator="greaterThan">
      <formula>0</formula>
    </cfRule>
  </conditionalFormatting>
  <conditionalFormatting sqref="D92:R92">
    <cfRule type="containsText" dxfId="290" priority="43" operator="containsText" text="Autokorrelasjon 1-lag">
      <formula>NOT(ISERROR(SEARCH("Autokorrelasjon 1-lag",D92)))</formula>
    </cfRule>
    <cfRule type="cellIs" dxfId="289" priority="44" operator="lessThan">
      <formula>0</formula>
    </cfRule>
    <cfRule type="cellIs" dxfId="288" priority="45" operator="greaterThan">
      <formula>0</formula>
    </cfRule>
  </conditionalFormatting>
  <conditionalFormatting sqref="U91:AJ91">
    <cfRule type="containsText" dxfId="287" priority="40" operator="containsText" text="Autokorrelasjon 1-lag">
      <formula>NOT(ISERROR(SEARCH("Autokorrelasjon 1-lag",U91)))</formula>
    </cfRule>
    <cfRule type="cellIs" dxfId="286" priority="41" operator="lessThan">
      <formula>0</formula>
    </cfRule>
    <cfRule type="cellIs" dxfId="285" priority="42" operator="greaterThan">
      <formula>0</formula>
    </cfRule>
  </conditionalFormatting>
  <conditionalFormatting sqref="V92:AJ92">
    <cfRule type="containsText" dxfId="284" priority="37" operator="containsText" text="Autokorrelasjon 1-lag">
      <formula>NOT(ISERROR(SEARCH("Autokorrelasjon 1-lag",V92)))</formula>
    </cfRule>
    <cfRule type="cellIs" dxfId="283" priority="38" operator="lessThan">
      <formula>0</formula>
    </cfRule>
    <cfRule type="cellIs" dxfId="282" priority="39" operator="greaterThan">
      <formula>0</formula>
    </cfRule>
  </conditionalFormatting>
  <conditionalFormatting sqref="AM91:BB91">
    <cfRule type="containsText" dxfId="281" priority="34" operator="containsText" text="Autokorrelasjon 1-lag">
      <formula>NOT(ISERROR(SEARCH("Autokorrelasjon 1-lag",AM91)))</formula>
    </cfRule>
    <cfRule type="cellIs" dxfId="280" priority="35" operator="lessThan">
      <formula>0</formula>
    </cfRule>
    <cfRule type="cellIs" dxfId="279" priority="36" operator="greaterThan">
      <formula>0</formula>
    </cfRule>
  </conditionalFormatting>
  <conditionalFormatting sqref="AN92:BB92">
    <cfRule type="containsText" dxfId="278" priority="31" operator="containsText" text="Autokorrelasjon 1-lag">
      <formula>NOT(ISERROR(SEARCH("Autokorrelasjon 1-lag",AN92)))</formula>
    </cfRule>
    <cfRule type="cellIs" dxfId="277" priority="32" operator="lessThan">
      <formula>0</formula>
    </cfRule>
    <cfRule type="cellIs" dxfId="276" priority="33" operator="greaterThan">
      <formula>0</formula>
    </cfRule>
  </conditionalFormatting>
  <conditionalFormatting sqref="D96:R110">
    <cfRule type="containsBlanks" dxfId="275" priority="26">
      <formula>LEN(TRIM(D96))=0</formula>
    </cfRule>
    <cfRule type="cellIs" dxfId="274" priority="27" operator="lessThan">
      <formula>0</formula>
    </cfRule>
    <cfRule type="cellIs" dxfId="273" priority="28" operator="equal">
      <formula>1</formula>
    </cfRule>
    <cfRule type="cellIs" dxfId="272" priority="29" operator="lessThan">
      <formula>0.5</formula>
    </cfRule>
    <cfRule type="cellIs" dxfId="271" priority="30" operator="greaterThan">
      <formula>0.5</formula>
    </cfRule>
  </conditionalFormatting>
  <conditionalFormatting sqref="V96:AJ110">
    <cfRule type="containsBlanks" dxfId="270" priority="21">
      <formula>LEN(TRIM(V96))=0</formula>
    </cfRule>
    <cfRule type="cellIs" dxfId="269" priority="22" operator="lessThan">
      <formula>0</formula>
    </cfRule>
    <cfRule type="cellIs" dxfId="268" priority="23" operator="equal">
      <formula>1</formula>
    </cfRule>
    <cfRule type="cellIs" dxfId="267" priority="24" operator="lessThan">
      <formula>0.5</formula>
    </cfRule>
    <cfRule type="cellIs" dxfId="266" priority="25" operator="greaterThan">
      <formula>0.5</formula>
    </cfRule>
  </conditionalFormatting>
  <conditionalFormatting sqref="AN96:BB110">
    <cfRule type="containsBlanks" dxfId="265" priority="16">
      <formula>LEN(TRIM(AN96))=0</formula>
    </cfRule>
    <cfRule type="cellIs" dxfId="264" priority="17" operator="lessThan">
      <formula>0</formula>
    </cfRule>
    <cfRule type="cellIs" dxfId="263" priority="18" operator="equal">
      <formula>1</formula>
    </cfRule>
    <cfRule type="cellIs" dxfId="262" priority="19" operator="lessThan">
      <formula>0.5</formula>
    </cfRule>
    <cfRule type="cellIs" dxfId="261" priority="20" operator="greaterThan">
      <formula>0.5</formula>
    </cfRule>
  </conditionalFormatting>
  <conditionalFormatting sqref="V43:AA48">
    <cfRule type="containsBlanks" dxfId="260" priority="11">
      <formula>LEN(TRIM(V43))=0</formula>
    </cfRule>
    <cfRule type="cellIs" dxfId="259" priority="12" operator="lessThan">
      <formula>0</formula>
    </cfRule>
    <cfRule type="cellIs" dxfId="258" priority="13" operator="equal">
      <formula>1</formula>
    </cfRule>
    <cfRule type="cellIs" dxfId="257" priority="14" operator="lessThan">
      <formula>0.5</formula>
    </cfRule>
    <cfRule type="cellIs" dxfId="256" priority="15" operator="greaterThan">
      <formula>0.5</formula>
    </cfRule>
  </conditionalFormatting>
  <conditionalFormatting sqref="M43:R48">
    <cfRule type="containsBlanks" dxfId="255" priority="6">
      <formula>LEN(TRIM(M43))=0</formula>
    </cfRule>
    <cfRule type="cellIs" dxfId="254" priority="7" operator="lessThan">
      <formula>0</formula>
    </cfRule>
    <cfRule type="cellIs" dxfId="253" priority="8" operator="equal">
      <formula>1</formula>
    </cfRule>
    <cfRule type="cellIs" dxfId="252" priority="9" operator="lessThan">
      <formula>0.5</formula>
    </cfRule>
    <cfRule type="cellIs" dxfId="251" priority="10" operator="greaterThan">
      <formula>0.5</formula>
    </cfRule>
  </conditionalFormatting>
  <conditionalFormatting sqref="D43:I48">
    <cfRule type="containsBlanks" dxfId="250" priority="1">
      <formula>LEN(TRIM(D43))=0</formula>
    </cfRule>
    <cfRule type="cellIs" dxfId="249" priority="2" operator="lessThan">
      <formula>0</formula>
    </cfRule>
    <cfRule type="cellIs" dxfId="248" priority="3" operator="equal">
      <formula>1</formula>
    </cfRule>
    <cfRule type="cellIs" dxfId="247" priority="4" operator="lessThan">
      <formula>0.5</formula>
    </cfRule>
    <cfRule type="cellIs" dxfId="246" priority="5" operator="greaterThan">
      <formula>0.5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31"/>
  <sheetViews>
    <sheetView zoomScale="50" workbookViewId="0">
      <selection activeCell="CK26" sqref="CK26"/>
    </sheetView>
  </sheetViews>
  <sheetFormatPr baseColWidth="10" defaultRowHeight="16" x14ac:dyDescent="0.2"/>
  <sheetData>
    <row r="1" spans="1:78" ht="96" x14ac:dyDescent="0.2">
      <c r="B1" s="10" t="s">
        <v>50</v>
      </c>
      <c r="C1" s="10" t="s">
        <v>51</v>
      </c>
      <c r="D1" s="10" t="s">
        <v>52</v>
      </c>
      <c r="E1" s="10" t="s">
        <v>53</v>
      </c>
      <c r="F1" t="s">
        <v>7</v>
      </c>
      <c r="K1" s="3"/>
      <c r="L1" s="11" t="s">
        <v>50</v>
      </c>
      <c r="M1" s="11" t="s">
        <v>51</v>
      </c>
      <c r="N1" s="11" t="s">
        <v>52</v>
      </c>
      <c r="O1" s="11" t="s">
        <v>53</v>
      </c>
      <c r="P1" s="11" t="s">
        <v>7</v>
      </c>
      <c r="AE1" s="10" t="s">
        <v>50</v>
      </c>
      <c r="AF1" s="10" t="s">
        <v>52</v>
      </c>
      <c r="AG1" s="10" t="s">
        <v>53</v>
      </c>
      <c r="AH1" t="s">
        <v>3</v>
      </c>
      <c r="AI1" t="s">
        <v>4</v>
      </c>
      <c r="AJ1" t="s">
        <v>5</v>
      </c>
      <c r="AK1" t="s">
        <v>6</v>
      </c>
      <c r="BG1" s="10" t="s">
        <v>50</v>
      </c>
      <c r="BH1" s="10" t="s">
        <v>52</v>
      </c>
      <c r="BI1" s="10" t="s">
        <v>53</v>
      </c>
      <c r="BJ1" t="s">
        <v>3</v>
      </c>
      <c r="BK1" t="s">
        <v>4</v>
      </c>
      <c r="BL1" t="s">
        <v>5</v>
      </c>
      <c r="BM1" t="s">
        <v>6</v>
      </c>
    </row>
    <row r="2" spans="1:78" x14ac:dyDescent="0.2">
      <c r="A2" t="s">
        <v>54</v>
      </c>
      <c r="B2">
        <v>-0.1521699654984566</v>
      </c>
      <c r="C2">
        <v>-0.13105459258059296</v>
      </c>
      <c r="D2">
        <v>-6.6281113568067124E-2</v>
      </c>
      <c r="E2">
        <v>6.2010836845274003E-2</v>
      </c>
      <c r="F2">
        <v>7.5130249999999996E-2</v>
      </c>
      <c r="K2" s="4" t="s">
        <v>50</v>
      </c>
      <c r="L2" s="4">
        <v>1</v>
      </c>
      <c r="M2" s="4"/>
      <c r="N2" s="4"/>
      <c r="O2" s="4"/>
      <c r="P2" s="4"/>
      <c r="AD2" t="s">
        <v>54</v>
      </c>
      <c r="AE2">
        <v>-0.1521699654984566</v>
      </c>
      <c r="AF2">
        <v>-6.6281113568067124E-2</v>
      </c>
      <c r="AG2">
        <v>6.2010836845274003E-2</v>
      </c>
      <c r="AH2">
        <v>0.11455239999999998</v>
      </c>
      <c r="AI2">
        <v>7.2701849999999998E-2</v>
      </c>
      <c r="AK2">
        <v>-4.4904499999999986E-2</v>
      </c>
      <c r="BF2" t="s">
        <v>54</v>
      </c>
      <c r="BG2">
        <v>-0.1521699654984566</v>
      </c>
      <c r="BH2">
        <v>-6.6281113568067124E-2</v>
      </c>
      <c r="BI2">
        <v>6.2010836845274003E-2</v>
      </c>
      <c r="BJ2">
        <f>[3]Norge!T21</f>
        <v>0.11455239999999998</v>
      </c>
      <c r="BK2">
        <f>[3]Norge!U21</f>
        <v>7.2701849999999998E-2</v>
      </c>
      <c r="BL2" t="e">
        <f>[3]Norge!V21</f>
        <v>#REF!</v>
      </c>
      <c r="BM2">
        <f>[3]Norge!W21</f>
        <v>-4.4904499999999986E-2</v>
      </c>
    </row>
    <row r="3" spans="1:78" x14ac:dyDescent="0.2">
      <c r="A3" t="s">
        <v>55</v>
      </c>
      <c r="B3">
        <v>-0.30249161133718849</v>
      </c>
      <c r="C3">
        <v>-0.25223713646532436</v>
      </c>
      <c r="D3">
        <v>3.3762448384746187E-2</v>
      </c>
      <c r="E3">
        <v>5.826719576719578E-2</v>
      </c>
      <c r="F3">
        <v>1.5471749999999992E-2</v>
      </c>
      <c r="K3" s="4" t="s">
        <v>51</v>
      </c>
      <c r="L3" s="4">
        <v>0.98578874096076941</v>
      </c>
      <c r="M3" s="4">
        <v>1</v>
      </c>
      <c r="N3" s="4"/>
      <c r="O3" s="4"/>
      <c r="P3" s="4"/>
      <c r="AD3" t="s">
        <v>55</v>
      </c>
      <c r="AE3">
        <v>-0.30249161133718849</v>
      </c>
      <c r="AF3">
        <v>3.3762448384746187E-2</v>
      </c>
      <c r="AG3">
        <v>5.826719576719578E-2</v>
      </c>
      <c r="AH3">
        <v>0.13274740000000002</v>
      </c>
      <c r="AI3">
        <v>-2.500564999999999E-2</v>
      </c>
      <c r="AK3">
        <v>3.3910249999999996E-2</v>
      </c>
      <c r="BF3" t="s">
        <v>55</v>
      </c>
      <c r="BG3">
        <v>-0.30249161133718849</v>
      </c>
      <c r="BH3">
        <v>3.3762448384746187E-2</v>
      </c>
      <c r="BI3">
        <v>5.826719576719578E-2</v>
      </c>
      <c r="BJ3">
        <f>[3]Norge!T22</f>
        <v>0.13274740000000002</v>
      </c>
      <c r="BK3">
        <f>[3]Norge!U22</f>
        <v>-2.500564999999999E-2</v>
      </c>
      <c r="BL3" t="e">
        <f>[3]Norge!V22</f>
        <v>#REF!</v>
      </c>
      <c r="BM3">
        <f>[3]Norge!W22</f>
        <v>3.3910249999999996E-2</v>
      </c>
      <c r="BP3">
        <v>0.4</v>
      </c>
      <c r="BQ3">
        <v>0.42248197621934885</v>
      </c>
      <c r="BR3">
        <v>0.32512505323424429</v>
      </c>
      <c r="BT3" s="12">
        <f>AVERAGE(BP3:BR3)</f>
        <v>0.38253567648453107</v>
      </c>
    </row>
    <row r="4" spans="1:78" x14ac:dyDescent="0.2">
      <c r="A4" t="s">
        <v>56</v>
      </c>
      <c r="B4">
        <v>0.46990788126919147</v>
      </c>
      <c r="C4">
        <v>0.47959777279149002</v>
      </c>
      <c r="D4">
        <v>0.4210526315789474</v>
      </c>
      <c r="E4">
        <v>8.5173248100565063E-2</v>
      </c>
      <c r="F4">
        <v>8.7058800000000006E-2</v>
      </c>
      <c r="K4" s="4" t="s">
        <v>52</v>
      </c>
      <c r="L4" s="4">
        <v>0.90980095672648742</v>
      </c>
      <c r="M4" s="4">
        <v>0.90057687996640767</v>
      </c>
      <c r="N4" s="4">
        <v>1</v>
      </c>
      <c r="O4" s="4"/>
      <c r="P4" s="4"/>
      <c r="AD4" t="s">
        <v>56</v>
      </c>
      <c r="AE4">
        <v>0.46990788126919147</v>
      </c>
      <c r="AF4">
        <v>0.4210526315789474</v>
      </c>
      <c r="AG4">
        <v>8.5173248100565063E-2</v>
      </c>
      <c r="AH4">
        <v>0.15283854999999999</v>
      </c>
      <c r="AI4">
        <v>6.3166E-2</v>
      </c>
      <c r="AJ4">
        <v>0.71813869999999991</v>
      </c>
      <c r="AK4">
        <v>6.3432199999999994E-2</v>
      </c>
      <c r="BF4" t="s">
        <v>56</v>
      </c>
      <c r="BG4">
        <v>0.46990788126919147</v>
      </c>
      <c r="BH4">
        <v>0.4210526315789474</v>
      </c>
      <c r="BI4">
        <v>8.5173248100565063E-2</v>
      </c>
      <c r="BJ4">
        <f>[3]Norge!T23</f>
        <v>0.15283854999999999</v>
      </c>
      <c r="BK4">
        <f>[3]Norge!U23</f>
        <v>6.3166E-2</v>
      </c>
      <c r="BL4">
        <f>[3]Norge!V23</f>
        <v>0.71813869999999991</v>
      </c>
      <c r="BM4">
        <f>[3]Norge!W23</f>
        <v>6.3432199999999994E-2</v>
      </c>
    </row>
    <row r="5" spans="1:78" x14ac:dyDescent="0.2">
      <c r="A5" t="s">
        <v>57</v>
      </c>
      <c r="B5">
        <v>0.37225819928974285</v>
      </c>
      <c r="C5">
        <v>0.39053021792855541</v>
      </c>
      <c r="D5">
        <v>0.33027447089947076</v>
      </c>
      <c r="E5">
        <v>0.12205977934461577</v>
      </c>
      <c r="F5">
        <v>0.14531810000000001</v>
      </c>
      <c r="K5" s="4" t="s">
        <v>53</v>
      </c>
      <c r="L5" s="4">
        <v>0.48953094269475445</v>
      </c>
      <c r="M5" s="4">
        <v>0.48778599762757974</v>
      </c>
      <c r="N5" s="4">
        <v>0.48705357472941818</v>
      </c>
      <c r="O5" s="4">
        <v>1</v>
      </c>
      <c r="P5" s="4"/>
      <c r="AD5" t="s">
        <v>57</v>
      </c>
      <c r="AE5">
        <v>0.37225819928974285</v>
      </c>
      <c r="AF5">
        <v>0.33027447089947076</v>
      </c>
      <c r="AG5">
        <v>0.12205977934461577</v>
      </c>
      <c r="AH5">
        <v>0.11607134999999999</v>
      </c>
      <c r="AI5">
        <v>0.15239999999999998</v>
      </c>
      <c r="AJ5">
        <v>-0.19275789999999993</v>
      </c>
      <c r="AK5">
        <v>0.14447979999999999</v>
      </c>
      <c r="BF5" t="s">
        <v>57</v>
      </c>
      <c r="BG5">
        <v>0.37225819928974285</v>
      </c>
      <c r="BH5">
        <v>0.33027447089947076</v>
      </c>
      <c r="BI5">
        <v>0.12205977934461577</v>
      </c>
      <c r="BJ5">
        <f>[3]Norge!T24</f>
        <v>0.11607134999999999</v>
      </c>
      <c r="BK5">
        <f>[3]Norge!U24</f>
        <v>0.15239999999999998</v>
      </c>
      <c r="BL5">
        <f>[3]Norge!V24</f>
        <v>-0.19275789999999993</v>
      </c>
      <c r="BM5">
        <f>[3]Norge!W24</f>
        <v>0.14447979999999999</v>
      </c>
    </row>
    <row r="6" spans="1:78" ht="17" thickBot="1" x14ac:dyDescent="0.25">
      <c r="A6" t="s">
        <v>58</v>
      </c>
      <c r="B6">
        <v>0.4102095702034812</v>
      </c>
      <c r="C6">
        <v>0.521912994304641</v>
      </c>
      <c r="D6">
        <v>0.38189049779379791</v>
      </c>
      <c r="E6">
        <v>7.5507944538542204E-2</v>
      </c>
      <c r="F6">
        <v>0.21891625000000001</v>
      </c>
      <c r="K6" s="6" t="s">
        <v>7</v>
      </c>
      <c r="L6" s="6">
        <v>0.75631099174569794</v>
      </c>
      <c r="M6" s="6">
        <v>0.79157778416095326</v>
      </c>
      <c r="N6" s="6">
        <v>0.78431121388933833</v>
      </c>
      <c r="O6" s="6">
        <v>0.16072813130912544</v>
      </c>
      <c r="P6" s="6">
        <v>1</v>
      </c>
      <c r="AD6" t="s">
        <v>58</v>
      </c>
      <c r="AE6">
        <v>0.4102095702034812</v>
      </c>
      <c r="AF6">
        <v>0.38189049779379791</v>
      </c>
      <c r="AG6">
        <v>7.5507944538542204E-2</v>
      </c>
      <c r="AH6">
        <v>0.24224655</v>
      </c>
      <c r="AI6">
        <v>0.20599369999999995</v>
      </c>
      <c r="AJ6">
        <v>0.28392174999999997</v>
      </c>
      <c r="AK6">
        <v>0.21155464999999998</v>
      </c>
      <c r="BF6" t="s">
        <v>58</v>
      </c>
      <c r="BG6">
        <v>0.4102095702034812</v>
      </c>
      <c r="BH6">
        <v>0.38189049779379791</v>
      </c>
      <c r="BI6">
        <v>7.5507944538542204E-2</v>
      </c>
      <c r="BJ6">
        <f>[3]Norge!T25</f>
        <v>0.24224655</v>
      </c>
      <c r="BK6">
        <f>[3]Norge!U25</f>
        <v>0.20599369999999995</v>
      </c>
      <c r="BL6">
        <f>[3]Norge!V25</f>
        <v>0.28392174999999997</v>
      </c>
      <c r="BM6">
        <f>[3]Norge!W25</f>
        <v>0.21155464999999998</v>
      </c>
      <c r="BV6" t="s">
        <v>59</v>
      </c>
    </row>
    <row r="7" spans="1:78" x14ac:dyDescent="0.2">
      <c r="A7" t="s">
        <v>60</v>
      </c>
      <c r="B7">
        <v>0.33629592314058498</v>
      </c>
      <c r="C7">
        <v>0.33335102712458209</v>
      </c>
      <c r="D7">
        <v>0.6458895484799424</v>
      </c>
      <c r="E7">
        <v>3.72986276341176E-2</v>
      </c>
      <c r="F7">
        <v>0.21013480000000001</v>
      </c>
      <c r="AD7" t="s">
        <v>60</v>
      </c>
      <c r="AE7">
        <v>0.33629592314058498</v>
      </c>
      <c r="AF7">
        <v>0.6458895484799424</v>
      </c>
      <c r="AG7">
        <v>3.72986276341176E-2</v>
      </c>
      <c r="AH7">
        <v>0.14469660000000001</v>
      </c>
      <c r="AI7">
        <v>0.23954645000000002</v>
      </c>
      <c r="AJ7">
        <v>0.2643045</v>
      </c>
      <c r="AK7">
        <v>0.20483440000000003</v>
      </c>
      <c r="BF7" t="s">
        <v>60</v>
      </c>
      <c r="BG7">
        <v>0.33629592314058498</v>
      </c>
      <c r="BH7">
        <v>0.6458895484799424</v>
      </c>
      <c r="BI7">
        <v>3.72986276341176E-2</v>
      </c>
      <c r="BJ7">
        <f>[3]Norge!T26</f>
        <v>0.14469660000000001</v>
      </c>
      <c r="BK7">
        <f>[3]Norge!U26</f>
        <v>0.23954645000000002</v>
      </c>
      <c r="BL7">
        <f>[3]Norge!V26</f>
        <v>0.2643045</v>
      </c>
      <c r="BM7">
        <f>[3]Norge!W26</f>
        <v>0.20483440000000003</v>
      </c>
      <c r="BV7" t="s">
        <v>0</v>
      </c>
      <c r="BW7" t="s">
        <v>61</v>
      </c>
      <c r="BX7" t="s">
        <v>62</v>
      </c>
    </row>
    <row r="8" spans="1:78" x14ac:dyDescent="0.2">
      <c r="A8" t="s">
        <v>63</v>
      </c>
      <c r="B8">
        <v>0.13654845571801702</v>
      </c>
      <c r="C8">
        <v>0.13453959154424944</v>
      </c>
      <c r="D8">
        <v>4.0111481501721419E-2</v>
      </c>
      <c r="E8">
        <v>3.3519112466472812E-4</v>
      </c>
      <c r="F8">
        <v>0.1995509</v>
      </c>
      <c r="AD8" t="s">
        <v>63</v>
      </c>
      <c r="AE8">
        <v>0.13654845571801702</v>
      </c>
      <c r="AF8">
        <v>4.0111481501721419E-2</v>
      </c>
      <c r="AG8">
        <v>3.3519112466472812E-4</v>
      </c>
      <c r="AH8">
        <v>0.20480159999999997</v>
      </c>
      <c r="AI8">
        <v>0.20212894999999997</v>
      </c>
      <c r="AJ8">
        <v>-4.6186849999999981E-2</v>
      </c>
      <c r="AK8">
        <v>0.24438744999999995</v>
      </c>
      <c r="BF8" t="s">
        <v>63</v>
      </c>
      <c r="BG8">
        <v>0.13654845571801702</v>
      </c>
      <c r="BH8">
        <v>4.0111481501721419E-2</v>
      </c>
      <c r="BI8">
        <v>3.3519112466472812E-4</v>
      </c>
      <c r="BJ8">
        <f>[3]Norge!T27</f>
        <v>0.20480159999999997</v>
      </c>
      <c r="BK8">
        <f>[3]Norge!U27</f>
        <v>0.20212894999999997</v>
      </c>
      <c r="BL8">
        <f>[3]Norge!V27</f>
        <v>-4.6186849999999981E-2</v>
      </c>
      <c r="BM8">
        <f>[3]Norge!W27</f>
        <v>0.24438744999999995</v>
      </c>
      <c r="BP8">
        <f>BG15</f>
        <v>0.35454498708102911</v>
      </c>
      <c r="BQ8">
        <f>BI15</f>
        <v>3.3840133914482755E-2</v>
      </c>
      <c r="BR8">
        <f>AVERAGE(BP8:BQ8)</f>
        <v>0.19419256049775593</v>
      </c>
      <c r="BV8" s="13">
        <v>0.40489259506333503</v>
      </c>
      <c r="BW8" s="13">
        <v>0.42248197621934885</v>
      </c>
      <c r="BX8" s="13">
        <v>0.32512505323424429</v>
      </c>
      <c r="BZ8" s="13">
        <f>AVERAGE(BV8:BX8)</f>
        <v>0.38416654150564272</v>
      </c>
    </row>
    <row r="9" spans="1:78" x14ac:dyDescent="0.2">
      <c r="A9" t="s">
        <v>64</v>
      </c>
      <c r="B9">
        <v>-0.52821739954510993</v>
      </c>
      <c r="C9">
        <v>-0.52593996175237301</v>
      </c>
      <c r="D9">
        <v>-0.70606315347028847</v>
      </c>
      <c r="E9">
        <v>3.3021688140181277E-2</v>
      </c>
      <c r="F9">
        <v>-0.36437800000000004</v>
      </c>
      <c r="AD9" t="s">
        <v>64</v>
      </c>
      <c r="AE9">
        <v>-0.52821739954510993</v>
      </c>
      <c r="AF9">
        <v>-0.70606315347028847</v>
      </c>
      <c r="AG9">
        <v>3.3021688140181277E-2</v>
      </c>
      <c r="AH9">
        <v>-0.25419059999999999</v>
      </c>
      <c r="AI9">
        <v>-0.43885454999999995</v>
      </c>
      <c r="AJ9">
        <v>-0.11455505000000002</v>
      </c>
      <c r="AK9">
        <v>-0.36623600000000001</v>
      </c>
      <c r="BF9" t="s">
        <v>64</v>
      </c>
      <c r="BG9">
        <v>-0.52821739954510993</v>
      </c>
      <c r="BH9">
        <v>-0.70606315347028847</v>
      </c>
      <c r="BI9">
        <v>3.3021688140181277E-2</v>
      </c>
      <c r="BJ9">
        <f>[3]Norge!T28</f>
        <v>-0.25419059999999999</v>
      </c>
      <c r="BK9">
        <f>[3]Norge!U28</f>
        <v>-0.43885454999999995</v>
      </c>
      <c r="BL9">
        <f>[3]Norge!V28</f>
        <v>-0.11455505000000002</v>
      </c>
      <c r="BM9">
        <f>[3]Norge!W28</f>
        <v>-0.36623600000000001</v>
      </c>
    </row>
    <row r="10" spans="1:78" x14ac:dyDescent="0.2">
      <c r="A10" t="s">
        <v>65</v>
      </c>
      <c r="B10">
        <v>0.70401245417566416</v>
      </c>
      <c r="C10">
        <v>0.55473723168023681</v>
      </c>
      <c r="D10">
        <v>0.76579676467959612</v>
      </c>
      <c r="E10">
        <v>0.10197228246697483</v>
      </c>
      <c r="F10">
        <v>0.17232705000000001</v>
      </c>
      <c r="AD10" t="s">
        <v>65</v>
      </c>
      <c r="AE10">
        <v>0.70401245417566416</v>
      </c>
      <c r="AF10">
        <v>0.76579676467959612</v>
      </c>
      <c r="AG10">
        <v>0.10197228246697483</v>
      </c>
      <c r="AH10">
        <v>0.11875679999999998</v>
      </c>
      <c r="AI10">
        <v>0.19176934999999998</v>
      </c>
      <c r="AJ10">
        <v>0.19451459999999998</v>
      </c>
      <c r="AK10">
        <v>0.22201199999999996</v>
      </c>
      <c r="BF10" t="s">
        <v>65</v>
      </c>
      <c r="BG10">
        <v>0.70401245417566416</v>
      </c>
      <c r="BH10">
        <v>0.76579676467959612</v>
      </c>
      <c r="BI10">
        <v>0.10197228246697483</v>
      </c>
      <c r="BJ10">
        <f>[3]Norge!T29</f>
        <v>0.11875679999999998</v>
      </c>
      <c r="BK10">
        <f>[3]Norge!U29</f>
        <v>0.19176934999999998</v>
      </c>
      <c r="BL10">
        <f>[3]Norge!V29</f>
        <v>0.19451459999999998</v>
      </c>
      <c r="BM10">
        <f>[3]Norge!W29</f>
        <v>0.22201199999999996</v>
      </c>
      <c r="BV10" t="s">
        <v>66</v>
      </c>
    </row>
    <row r="11" spans="1:78" x14ac:dyDescent="0.2">
      <c r="A11" t="s">
        <v>67</v>
      </c>
      <c r="B11">
        <v>0.18000707296946847</v>
      </c>
      <c r="C11">
        <v>0.15803756337927599</v>
      </c>
      <c r="D11">
        <v>2.1890421358977542E-2</v>
      </c>
      <c r="E11">
        <v>2.8748369521302965E-2</v>
      </c>
      <c r="F11">
        <v>0.13230775</v>
      </c>
      <c r="AD11" t="s">
        <v>67</v>
      </c>
      <c r="AE11">
        <v>0.18000707296946847</v>
      </c>
      <c r="AF11">
        <v>2.1890421358977542E-2</v>
      </c>
      <c r="AG11">
        <v>2.8748369521302965E-2</v>
      </c>
      <c r="AH11">
        <v>0.1093816</v>
      </c>
      <c r="AI11">
        <v>0.14623815000000001</v>
      </c>
      <c r="AJ11">
        <v>0.12302749999999998</v>
      </c>
      <c r="AK11">
        <v>0.11528005</v>
      </c>
      <c r="BF11" t="s">
        <v>67</v>
      </c>
      <c r="BG11">
        <v>0.18000707296946847</v>
      </c>
      <c r="BH11">
        <v>2.1890421358977542E-2</v>
      </c>
      <c r="BI11">
        <v>2.8748369521302965E-2</v>
      </c>
      <c r="BJ11">
        <f>[3]Norge!T30</f>
        <v>0.1093816</v>
      </c>
      <c r="BK11">
        <f>[3]Norge!U30</f>
        <v>0.14623815000000001</v>
      </c>
      <c r="BL11">
        <f>[3]Norge!V30</f>
        <v>0.12302749999999998</v>
      </c>
      <c r="BM11">
        <f>[3]Norge!W30</f>
        <v>0.11528005</v>
      </c>
      <c r="BV11" t="s">
        <v>0</v>
      </c>
      <c r="BW11" t="s">
        <v>61</v>
      </c>
      <c r="BX11" t="s">
        <v>62</v>
      </c>
    </row>
    <row r="12" spans="1:78" x14ac:dyDescent="0.2">
      <c r="A12" t="s">
        <v>68</v>
      </c>
      <c r="B12">
        <v>-0.10689310689310691</v>
      </c>
      <c r="C12">
        <v>-9.0486762045716235E-2</v>
      </c>
      <c r="D12">
        <v>-0.20074294205052007</v>
      </c>
      <c r="E12">
        <v>5.5278468158637413E-2</v>
      </c>
      <c r="F12">
        <v>6.4222500000000002E-2</v>
      </c>
      <c r="AD12" t="s">
        <v>68</v>
      </c>
      <c r="AE12">
        <v>-0.10689310689310691</v>
      </c>
      <c r="AF12">
        <v>-0.20074294205052007</v>
      </c>
      <c r="AG12">
        <v>5.5278468158637413E-2</v>
      </c>
      <c r="AH12">
        <v>4.190315E-2</v>
      </c>
      <c r="AI12">
        <v>9.1590400000000002E-2</v>
      </c>
      <c r="AJ12">
        <v>-5.8212449999999999E-2</v>
      </c>
      <c r="AK12">
        <v>4.0194900000000006E-2</v>
      </c>
      <c r="BF12" t="s">
        <v>68</v>
      </c>
      <c r="BG12">
        <v>-0.10689310689310691</v>
      </c>
      <c r="BH12">
        <v>-0.20074294205052007</v>
      </c>
      <c r="BI12">
        <v>5.5278468158637413E-2</v>
      </c>
      <c r="BJ12">
        <f>[3]Norge!T31</f>
        <v>4.190315E-2</v>
      </c>
      <c r="BK12">
        <f>[3]Norge!U31</f>
        <v>9.1590400000000002E-2</v>
      </c>
      <c r="BL12">
        <f>[3]Norge!V31</f>
        <v>-5.8212449999999999E-2</v>
      </c>
      <c r="BM12">
        <f>[3]Norge!W31</f>
        <v>4.0194900000000006E-2</v>
      </c>
      <c r="BV12">
        <v>0.37358698896093889</v>
      </c>
      <c r="BW12">
        <v>0.38981681398012974</v>
      </c>
      <c r="BX12">
        <v>0.28794004336542817</v>
      </c>
      <c r="BZ12" s="13">
        <f>AVERAGE(BV12:BX12)</f>
        <v>0.35044794876883228</v>
      </c>
    </row>
    <row r="13" spans="1:78" x14ac:dyDescent="0.2">
      <c r="A13" t="s">
        <v>69</v>
      </c>
      <c r="B13">
        <v>0.1473713646532438</v>
      </c>
      <c r="C13">
        <v>0.10861998824752521</v>
      </c>
      <c r="D13">
        <v>0.19033897254756152</v>
      </c>
      <c r="E13">
        <v>7.8071835658387212E-2</v>
      </c>
      <c r="F13">
        <v>9.6775499999999931E-3</v>
      </c>
      <c r="AD13" t="s">
        <v>69</v>
      </c>
      <c r="AE13">
        <v>0.1473713646532438</v>
      </c>
      <c r="AF13">
        <v>0.19033897254756152</v>
      </c>
      <c r="AG13">
        <v>7.8071835658387212E-2</v>
      </c>
      <c r="AH13">
        <v>1.4763550000000007E-2</v>
      </c>
      <c r="AI13">
        <v>8.1714999999999566E-4</v>
      </c>
      <c r="AJ13">
        <v>4.6259000000000008E-2</v>
      </c>
      <c r="AK13">
        <v>1.3852549999999998E-2</v>
      </c>
      <c r="BF13" t="s">
        <v>69</v>
      </c>
      <c r="BG13">
        <v>0.1473713646532438</v>
      </c>
      <c r="BH13">
        <v>0.19033897254756152</v>
      </c>
      <c r="BI13">
        <v>7.8071835658387212E-2</v>
      </c>
      <c r="BJ13">
        <f>[3]Norge!T32</f>
        <v>1.4763550000000007E-2</v>
      </c>
      <c r="BK13">
        <f>[3]Norge!U32</f>
        <v>8.1714999999999566E-4</v>
      </c>
      <c r="BL13">
        <f>[3]Norge!V32</f>
        <v>4.6259000000000008E-2</v>
      </c>
      <c r="BM13">
        <f>[3]Norge!W32</f>
        <v>1.3852549999999998E-2</v>
      </c>
    </row>
    <row r="15" spans="1:78" x14ac:dyDescent="0.2">
      <c r="AE15" t="str">
        <f>"OBX, Eiendomsaksjer, Obligasjoner og Unotert eiendom"</f>
        <v>OBX, Eiendomsaksjer, Obligasjoner og Unotert eiendom</v>
      </c>
      <c r="BG15">
        <f>_xlfn.STDEV.S(BG2:BG13)</f>
        <v>0.35454498708102911</v>
      </c>
      <c r="BH15">
        <f t="shared" ref="BH15:BM15" si="0">_xlfn.STDEV.S(BH2:BH13)</f>
        <v>0.39667279414359929</v>
      </c>
      <c r="BI15">
        <f t="shared" si="0"/>
        <v>3.3840133914482755E-2</v>
      </c>
      <c r="BJ15">
        <f t="shared" si="0"/>
        <v>0.12568591297844484</v>
      </c>
      <c r="BK15">
        <f t="shared" si="0"/>
        <v>0.18217577463719933</v>
      </c>
      <c r="BL15" t="e">
        <f t="shared" si="0"/>
        <v>#REF!</v>
      </c>
      <c r="BM15">
        <f t="shared" si="0"/>
        <v>0.16735181490431175</v>
      </c>
      <c r="BN15" t="e">
        <f>AVERAGE(BJ15:BM15)</f>
        <v>#REF!</v>
      </c>
      <c r="BP15">
        <f>BG15/2</f>
        <v>0.17727249354051455</v>
      </c>
    </row>
    <row r="16" spans="1:78" ht="96" x14ac:dyDescent="0.2">
      <c r="A16" t="s">
        <v>16</v>
      </c>
      <c r="B16" t="s">
        <v>70</v>
      </c>
      <c r="C16" s="10" t="s">
        <v>50</v>
      </c>
      <c r="D16" s="10" t="s">
        <v>51</v>
      </c>
      <c r="E16" s="10" t="s">
        <v>52</v>
      </c>
      <c r="F16" s="10" t="s">
        <v>53</v>
      </c>
      <c r="G16" t="s">
        <v>7</v>
      </c>
      <c r="AD16" t="s">
        <v>16</v>
      </c>
      <c r="AE16" t="s">
        <v>70</v>
      </c>
      <c r="AF16" s="10" t="s">
        <v>71</v>
      </c>
      <c r="AG16" s="10" t="s">
        <v>72</v>
      </c>
      <c r="AH16" s="10" t="s">
        <v>73</v>
      </c>
      <c r="AI16" t="s">
        <v>74</v>
      </c>
      <c r="AJ16" t="s">
        <v>75</v>
      </c>
      <c r="AK16" t="s">
        <v>76</v>
      </c>
      <c r="AL16" t="s">
        <v>47</v>
      </c>
      <c r="BF16" t="s">
        <v>16</v>
      </c>
      <c r="BG16" t="s">
        <v>70</v>
      </c>
      <c r="BH16" s="10" t="s">
        <v>50</v>
      </c>
      <c r="BI16" s="10" t="s">
        <v>52</v>
      </c>
      <c r="BJ16" s="10" t="s">
        <v>53</v>
      </c>
      <c r="BK16" t="s">
        <v>3</v>
      </c>
      <c r="BL16" t="s">
        <v>4</v>
      </c>
      <c r="BM16" t="s">
        <v>5</v>
      </c>
      <c r="BN16" t="s">
        <v>6</v>
      </c>
      <c r="BO16" t="s">
        <v>71</v>
      </c>
      <c r="BP16" t="s">
        <v>77</v>
      </c>
      <c r="BQ16" t="s">
        <v>78</v>
      </c>
    </row>
    <row r="17" spans="1:70" x14ac:dyDescent="0.2">
      <c r="A17" s="14">
        <v>3.3789418966042602E-2</v>
      </c>
      <c r="B17" s="14">
        <v>6.1704763407669901E-2</v>
      </c>
      <c r="C17" s="14">
        <v>0</v>
      </c>
      <c r="D17" s="14">
        <v>0</v>
      </c>
      <c r="E17" s="14">
        <v>0</v>
      </c>
      <c r="F17" s="14">
        <v>0.98810620489895196</v>
      </c>
      <c r="G17" s="14">
        <v>1.1893795101048E-2</v>
      </c>
      <c r="AD17" s="14">
        <v>3.35142653694891E-2</v>
      </c>
      <c r="AE17" s="14">
        <v>6.2722518066684704E-2</v>
      </c>
      <c r="AF17" s="14">
        <v>0</v>
      </c>
      <c r="AG17" s="14">
        <v>0</v>
      </c>
      <c r="AH17" s="14">
        <v>0.96276478432414803</v>
      </c>
      <c r="AI17" s="14">
        <v>3.7235215675852598E-2</v>
      </c>
      <c r="AJ17" s="14">
        <v>0</v>
      </c>
      <c r="AK17" s="14">
        <v>0</v>
      </c>
      <c r="AL17" s="14">
        <v>0</v>
      </c>
      <c r="BF17">
        <v>3.38401338000077E-2</v>
      </c>
      <c r="BG17">
        <v>6.1478788999999999E-2</v>
      </c>
      <c r="BH17">
        <v>0</v>
      </c>
      <c r="BI17">
        <v>0</v>
      </c>
      <c r="BJ17">
        <v>1</v>
      </c>
      <c r="BK17">
        <v>0</v>
      </c>
      <c r="BL17">
        <v>0</v>
      </c>
      <c r="BM17">
        <v>0</v>
      </c>
      <c r="BN17">
        <v>0</v>
      </c>
      <c r="BO17" s="14">
        <f>BG17</f>
        <v>6.1478788999999999E-2</v>
      </c>
      <c r="BP17" s="14">
        <f>BI17</f>
        <v>0</v>
      </c>
      <c r="BQ17" s="14">
        <f>SUM(BJ17:BN17)</f>
        <v>1</v>
      </c>
      <c r="BR17" s="14">
        <f>AVERAGE(BQ17:BQ66)</f>
        <v>0.50000000000002365</v>
      </c>
    </row>
    <row r="18" spans="1:70" x14ac:dyDescent="0.2">
      <c r="A18" s="14">
        <v>3.7068694113594397E-2</v>
      </c>
      <c r="B18" s="14">
        <v>6.36052104622747E-2</v>
      </c>
      <c r="C18" s="14">
        <v>0</v>
      </c>
      <c r="D18" s="14">
        <v>4.8325310234921702E-3</v>
      </c>
      <c r="E18" s="14">
        <v>1.7847560802561799E-3</v>
      </c>
      <c r="F18" s="14">
        <v>0.91023700931917095</v>
      </c>
      <c r="G18" s="14">
        <v>8.3145703577080607E-2</v>
      </c>
      <c r="AD18" s="14">
        <v>3.4254034734318699E-2</v>
      </c>
      <c r="AE18" s="14">
        <v>6.4602194618044603E-2</v>
      </c>
      <c r="AF18" s="14">
        <v>0</v>
      </c>
      <c r="AG18" s="14">
        <v>0</v>
      </c>
      <c r="AH18" s="14">
        <v>0.90649034026271003</v>
      </c>
      <c r="AI18" s="14">
        <v>9.3509659737290196E-2</v>
      </c>
      <c r="AJ18" s="14">
        <v>0</v>
      </c>
      <c r="AK18" s="14">
        <v>0</v>
      </c>
      <c r="AL18" s="14">
        <v>0</v>
      </c>
      <c r="BF18">
        <v>3.7230089714269797E-2</v>
      </c>
      <c r="BG18">
        <v>6.3058879765305803E-2</v>
      </c>
      <c r="BH18">
        <v>2.04081632653022E-2</v>
      </c>
      <c r="BI18">
        <v>0</v>
      </c>
      <c r="BJ18">
        <v>0.97959183673469796</v>
      </c>
      <c r="BK18">
        <v>0</v>
      </c>
      <c r="BL18">
        <v>0</v>
      </c>
      <c r="BM18">
        <v>0</v>
      </c>
      <c r="BN18">
        <v>0</v>
      </c>
      <c r="BO18" s="14">
        <f t="shared" ref="BO18:BO66" si="1">BG18</f>
        <v>6.3058879765305803E-2</v>
      </c>
      <c r="BP18" s="14">
        <f t="shared" ref="BP18:BP66" si="2">BI18</f>
        <v>0</v>
      </c>
      <c r="BQ18" s="14">
        <f t="shared" ref="BQ18:BQ66" si="3">SUM(BJ18:BN18)</f>
        <v>0.97959183673469796</v>
      </c>
    </row>
    <row r="19" spans="1:70" x14ac:dyDescent="0.2">
      <c r="A19" s="14">
        <v>4.2664701116614197E-2</v>
      </c>
      <c r="B19" s="14">
        <v>6.5505657516879506E-2</v>
      </c>
      <c r="C19" s="14">
        <v>0</v>
      </c>
      <c r="D19" s="14">
        <v>2.0094184626332001E-2</v>
      </c>
      <c r="E19" s="14">
        <v>1.43523970528096E-2</v>
      </c>
      <c r="F19" s="14">
        <v>0.90730983096496798</v>
      </c>
      <c r="G19" s="14">
        <v>5.82435873558909E-2</v>
      </c>
      <c r="AD19" s="14">
        <v>3.6360389264950999E-2</v>
      </c>
      <c r="AE19" s="14">
        <v>6.6481871169404697E-2</v>
      </c>
      <c r="AF19" s="14">
        <v>0</v>
      </c>
      <c r="AG19" s="14">
        <v>0</v>
      </c>
      <c r="AH19" s="14">
        <v>0.851327547566048</v>
      </c>
      <c r="AI19" s="14">
        <v>0.14309472435658999</v>
      </c>
      <c r="AJ19" s="14">
        <v>0</v>
      </c>
      <c r="AK19" s="14">
        <v>5.5777280773614503E-3</v>
      </c>
      <c r="AL19" s="14">
        <v>0</v>
      </c>
      <c r="BF19">
        <v>4.1507611068886903E-2</v>
      </c>
      <c r="BG19">
        <v>6.4638970530612003E-2</v>
      </c>
      <c r="BH19">
        <v>4.0816326530609598E-2</v>
      </c>
      <c r="BI19" s="15">
        <v>4.3368086899420197E-19</v>
      </c>
      <c r="BJ19">
        <v>0.95918367346939004</v>
      </c>
      <c r="BK19">
        <v>0</v>
      </c>
      <c r="BL19">
        <v>0</v>
      </c>
      <c r="BM19">
        <v>0</v>
      </c>
      <c r="BN19">
        <v>0</v>
      </c>
      <c r="BO19" s="14">
        <f t="shared" si="1"/>
        <v>6.4638970530612003E-2</v>
      </c>
      <c r="BP19" s="14">
        <f t="shared" si="2"/>
        <v>4.3368086899420197E-19</v>
      </c>
      <c r="BQ19" s="14">
        <f t="shared" si="3"/>
        <v>0.95918367346939004</v>
      </c>
    </row>
    <row r="20" spans="1:70" x14ac:dyDescent="0.2">
      <c r="A20" s="14">
        <v>4.8639425378277097E-2</v>
      </c>
      <c r="B20" s="14">
        <v>6.7406104571484396E-2</v>
      </c>
      <c r="C20" s="14">
        <v>0</v>
      </c>
      <c r="D20" s="14">
        <v>3.5355838229172702E-2</v>
      </c>
      <c r="E20" s="14">
        <v>2.69200380253636E-2</v>
      </c>
      <c r="F20" s="14">
        <v>0.904382652610764</v>
      </c>
      <c r="G20" s="14">
        <v>3.3341471134699797E-2</v>
      </c>
      <c r="AD20" s="14">
        <v>3.9555193361174003E-2</v>
      </c>
      <c r="AE20" s="14">
        <v>6.8361547720764804E-2</v>
      </c>
      <c r="AF20" s="14">
        <v>0</v>
      </c>
      <c r="AG20" s="14">
        <v>0</v>
      </c>
      <c r="AH20" s="14">
        <v>0.79664116057225598</v>
      </c>
      <c r="AI20" s="14">
        <v>0.18981301022145</v>
      </c>
      <c r="AJ20" s="14">
        <v>0</v>
      </c>
      <c r="AK20" s="14">
        <v>1.3545829206294401E-2</v>
      </c>
      <c r="AL20" s="14">
        <v>0</v>
      </c>
      <c r="BF20">
        <v>4.6428022197187099E-2</v>
      </c>
      <c r="BG20">
        <v>6.6219061295917994E-2</v>
      </c>
      <c r="BH20">
        <v>6.1224489795913099E-2</v>
      </c>
      <c r="BI20">
        <v>0</v>
      </c>
      <c r="BJ20">
        <v>0.938775510204087</v>
      </c>
      <c r="BK20">
        <v>0</v>
      </c>
      <c r="BL20">
        <v>0</v>
      </c>
      <c r="BM20">
        <v>0</v>
      </c>
      <c r="BN20">
        <v>0</v>
      </c>
      <c r="BO20" s="14">
        <f t="shared" si="1"/>
        <v>6.6219061295917994E-2</v>
      </c>
      <c r="BP20" s="14">
        <f t="shared" si="2"/>
        <v>0</v>
      </c>
      <c r="BQ20" s="14">
        <f t="shared" si="3"/>
        <v>0.938775510204087</v>
      </c>
    </row>
    <row r="21" spans="1:70" x14ac:dyDescent="0.2">
      <c r="A21" s="14">
        <v>5.4869290341356902E-2</v>
      </c>
      <c r="B21" s="14">
        <v>6.9306551626089299E-2</v>
      </c>
      <c r="C21" s="14">
        <v>0</v>
      </c>
      <c r="D21" s="14">
        <v>5.0617491832013403E-2</v>
      </c>
      <c r="E21" s="14">
        <v>3.9487678997917698E-2</v>
      </c>
      <c r="F21" s="14">
        <v>0.90145547425656003</v>
      </c>
      <c r="G21" s="14">
        <v>8.4393549135087006E-3</v>
      </c>
      <c r="AD21" s="14">
        <v>4.3596333699265598E-2</v>
      </c>
      <c r="AE21" s="14">
        <v>7.02412242721248E-2</v>
      </c>
      <c r="AF21" s="14">
        <v>0</v>
      </c>
      <c r="AG21" s="14">
        <v>0</v>
      </c>
      <c r="AH21" s="14">
        <v>0.74195477357846695</v>
      </c>
      <c r="AI21" s="14">
        <v>0.23653129608630599</v>
      </c>
      <c r="AJ21" s="14">
        <v>0</v>
      </c>
      <c r="AK21" s="14">
        <v>2.1513930335226999E-2</v>
      </c>
      <c r="AL21" s="14">
        <v>0</v>
      </c>
      <c r="BF21">
        <v>5.1808474071547997E-2</v>
      </c>
      <c r="BG21">
        <v>6.7799152061224097E-2</v>
      </c>
      <c r="BH21">
        <v>8.1632653061219196E-2</v>
      </c>
      <c r="BI21">
        <v>0</v>
      </c>
      <c r="BJ21">
        <v>0.91836734693878097</v>
      </c>
      <c r="BK21">
        <v>0</v>
      </c>
      <c r="BL21">
        <v>0</v>
      </c>
      <c r="BM21">
        <v>0</v>
      </c>
      <c r="BN21">
        <v>0</v>
      </c>
      <c r="BO21" s="14">
        <f t="shared" si="1"/>
        <v>6.7799152061224097E-2</v>
      </c>
      <c r="BP21" s="14">
        <f t="shared" si="2"/>
        <v>0</v>
      </c>
      <c r="BQ21" s="14">
        <f t="shared" si="3"/>
        <v>0.91836734693878097</v>
      </c>
    </row>
    <row r="22" spans="1:70" x14ac:dyDescent="0.2">
      <c r="A22" s="14">
        <v>6.1303810248359999E-2</v>
      </c>
      <c r="B22" s="14">
        <v>7.12069986806943E-2</v>
      </c>
      <c r="C22" s="14">
        <v>0</v>
      </c>
      <c r="D22" s="14">
        <v>6.3367404734462701E-2</v>
      </c>
      <c r="E22" s="14">
        <v>5.0821008844211299E-2</v>
      </c>
      <c r="F22" s="14">
        <v>0.88581158642132596</v>
      </c>
      <c r="G22" s="14">
        <v>0</v>
      </c>
      <c r="AD22" s="14">
        <v>4.8271719236343498E-2</v>
      </c>
      <c r="AE22" s="14">
        <v>7.2120900823484907E-2</v>
      </c>
      <c r="AF22" s="14">
        <v>0</v>
      </c>
      <c r="AG22" s="14">
        <v>0</v>
      </c>
      <c r="AH22" s="14">
        <v>0.68726838658467504</v>
      </c>
      <c r="AI22" s="14">
        <v>0.28324958195116501</v>
      </c>
      <c r="AJ22" s="14">
        <v>0</v>
      </c>
      <c r="AK22" s="14">
        <v>2.9482031464160001E-2</v>
      </c>
      <c r="AL22" s="14">
        <v>0</v>
      </c>
      <c r="BF22">
        <v>5.7520013891559203E-2</v>
      </c>
      <c r="BG22">
        <v>6.9379242826530102E-2</v>
      </c>
      <c r="BH22">
        <v>0.10204081632652399</v>
      </c>
      <c r="BI22">
        <v>0</v>
      </c>
      <c r="BJ22">
        <v>0.89795918367347605</v>
      </c>
      <c r="BK22">
        <v>0</v>
      </c>
      <c r="BL22">
        <v>0</v>
      </c>
      <c r="BM22">
        <v>0</v>
      </c>
      <c r="BN22">
        <v>0</v>
      </c>
      <c r="BO22" s="14">
        <f t="shared" si="1"/>
        <v>6.9379242826530102E-2</v>
      </c>
      <c r="BP22" s="14">
        <f t="shared" si="2"/>
        <v>0</v>
      </c>
      <c r="BQ22" s="14">
        <f t="shared" si="3"/>
        <v>0.89795918367347605</v>
      </c>
    </row>
    <row r="23" spans="1:70" x14ac:dyDescent="0.2">
      <c r="A23" s="14">
        <v>6.7966384232479998E-2</v>
      </c>
      <c r="B23" s="14">
        <v>7.3107445735299398E-2</v>
      </c>
      <c r="C23" s="14">
        <v>0</v>
      </c>
      <c r="D23" s="14">
        <v>7.4829716436534202E-2</v>
      </c>
      <c r="E23" s="14">
        <v>6.1521590060216201E-2</v>
      </c>
      <c r="F23" s="14">
        <v>0.86364869350325002</v>
      </c>
      <c r="G23" s="14">
        <v>0</v>
      </c>
      <c r="AD23" s="14">
        <v>5.34150636046039E-2</v>
      </c>
      <c r="AE23" s="14">
        <v>7.4000577374845194E-2</v>
      </c>
      <c r="AF23" s="14">
        <v>0</v>
      </c>
      <c r="AG23" s="14">
        <v>0</v>
      </c>
      <c r="AH23" s="14">
        <v>0.63258199959087702</v>
      </c>
      <c r="AI23" s="14">
        <v>0.32996786781602999</v>
      </c>
      <c r="AJ23" s="14">
        <v>0</v>
      </c>
      <c r="AK23" s="14">
        <v>3.7450132593093897E-2</v>
      </c>
      <c r="AL23" s="14">
        <v>0</v>
      </c>
      <c r="BF23">
        <v>6.3473327331495702E-2</v>
      </c>
      <c r="BG23">
        <v>7.0959333591835996E-2</v>
      </c>
      <c r="BH23">
        <v>0.122448979591827</v>
      </c>
      <c r="BI23" s="15">
        <v>-8.6736173798840393E-19</v>
      </c>
      <c r="BJ23">
        <v>0.87755102040817301</v>
      </c>
      <c r="BK23">
        <v>0</v>
      </c>
      <c r="BL23">
        <v>0</v>
      </c>
      <c r="BM23">
        <v>0</v>
      </c>
      <c r="BN23">
        <v>0</v>
      </c>
      <c r="BO23" s="14">
        <f t="shared" si="1"/>
        <v>7.0959333591835996E-2</v>
      </c>
      <c r="BP23" s="14">
        <f t="shared" si="2"/>
        <v>-8.6736173798840393E-19</v>
      </c>
      <c r="BQ23" s="14">
        <f t="shared" si="3"/>
        <v>0.87755102040817301</v>
      </c>
    </row>
    <row r="24" spans="1:70" x14ac:dyDescent="0.2">
      <c r="A24" s="14">
        <v>7.4801969408034796E-2</v>
      </c>
      <c r="B24" s="14">
        <v>7.5007892789904496E-2</v>
      </c>
      <c r="C24" s="14">
        <v>0</v>
      </c>
      <c r="D24" s="14">
        <v>8.6292028138605606E-2</v>
      </c>
      <c r="E24" s="14">
        <v>7.22221712762212E-2</v>
      </c>
      <c r="F24" s="14">
        <v>0.84148580058517397</v>
      </c>
      <c r="G24" s="14">
        <v>0</v>
      </c>
      <c r="AD24" s="14">
        <v>5.8903911054971801E-2</v>
      </c>
      <c r="AE24" s="14">
        <v>7.5880253926204996E-2</v>
      </c>
      <c r="AF24" s="14">
        <v>0</v>
      </c>
      <c r="AG24" s="14">
        <v>0</v>
      </c>
      <c r="AH24" s="14">
        <v>0.57789561259709099</v>
      </c>
      <c r="AI24" s="14">
        <v>0.37668615368088398</v>
      </c>
      <c r="AJ24" s="14">
        <v>0</v>
      </c>
      <c r="AK24" s="14">
        <v>4.5418233722025997E-2</v>
      </c>
      <c r="AL24" s="14">
        <v>0</v>
      </c>
      <c r="BF24">
        <v>6.9606406594225401E-2</v>
      </c>
      <c r="BG24">
        <v>7.2539424357142293E-2</v>
      </c>
      <c r="BH24">
        <v>0.14285714285713599</v>
      </c>
      <c r="BI24" s="15">
        <v>-8.6736173798840393E-19</v>
      </c>
      <c r="BJ24">
        <v>0.85714285714286398</v>
      </c>
      <c r="BK24">
        <v>0</v>
      </c>
      <c r="BL24">
        <v>0</v>
      </c>
      <c r="BM24">
        <v>0</v>
      </c>
      <c r="BN24">
        <v>0</v>
      </c>
      <c r="BO24" s="14">
        <f t="shared" si="1"/>
        <v>7.2539424357142293E-2</v>
      </c>
      <c r="BP24" s="14">
        <f t="shared" si="2"/>
        <v>-8.6736173798840393E-19</v>
      </c>
      <c r="BQ24" s="14">
        <f t="shared" si="3"/>
        <v>0.85714285714286398</v>
      </c>
    </row>
    <row r="25" spans="1:70" x14ac:dyDescent="0.2">
      <c r="A25" s="14">
        <v>8.1767187037450298E-2</v>
      </c>
      <c r="B25" s="14">
        <v>7.6908339844509704E-2</v>
      </c>
      <c r="C25" s="14">
        <v>0</v>
      </c>
      <c r="D25" s="14">
        <v>9.7754339840677704E-2</v>
      </c>
      <c r="E25" s="14">
        <v>8.2922752492226595E-2</v>
      </c>
      <c r="F25" s="14">
        <v>0.81932290766709603</v>
      </c>
      <c r="G25" s="14">
        <v>0</v>
      </c>
      <c r="AD25" s="14">
        <v>6.4650321198715402E-2</v>
      </c>
      <c r="AE25" s="14">
        <v>7.7759930477565201E-2</v>
      </c>
      <c r="AF25" s="14">
        <v>0</v>
      </c>
      <c r="AG25" s="14">
        <v>0</v>
      </c>
      <c r="AH25" s="14">
        <v>0.52320922560329497</v>
      </c>
      <c r="AI25" s="14">
        <v>0.42340443954574503</v>
      </c>
      <c r="AJ25" s="14">
        <v>0</v>
      </c>
      <c r="AK25" s="14">
        <v>5.3386334850959401E-2</v>
      </c>
      <c r="AL25" s="14">
        <v>0</v>
      </c>
      <c r="BF25">
        <v>7.5875672434404198E-2</v>
      </c>
      <c r="BG25">
        <v>7.4119515122448298E-2</v>
      </c>
      <c r="BH25">
        <v>0.16326530612244</v>
      </c>
      <c r="BI25" s="15">
        <v>-8.6736173798840393E-19</v>
      </c>
      <c r="BJ25">
        <v>0.83673469387756005</v>
      </c>
      <c r="BK25">
        <v>0</v>
      </c>
      <c r="BL25">
        <v>0</v>
      </c>
      <c r="BM25">
        <v>0</v>
      </c>
      <c r="BN25">
        <v>0</v>
      </c>
      <c r="BO25" s="14">
        <f t="shared" si="1"/>
        <v>7.4119515122448298E-2</v>
      </c>
      <c r="BP25" s="14">
        <f t="shared" si="2"/>
        <v>-8.6736173798840393E-19</v>
      </c>
      <c r="BQ25" s="14">
        <f t="shared" si="3"/>
        <v>0.83673469387756005</v>
      </c>
    </row>
    <row r="26" spans="1:70" x14ac:dyDescent="0.2">
      <c r="A26" s="14">
        <v>8.8831549191306106E-2</v>
      </c>
      <c r="B26" s="14">
        <v>7.8808786899114802E-2</v>
      </c>
      <c r="C26" s="14">
        <v>0</v>
      </c>
      <c r="D26" s="14">
        <v>0.109216651542749</v>
      </c>
      <c r="E26" s="14">
        <v>9.3623333708231601E-2</v>
      </c>
      <c r="F26" s="14">
        <v>0.79716001474901999</v>
      </c>
      <c r="G26" s="14">
        <v>0</v>
      </c>
      <c r="AD26" s="14">
        <v>7.05914222866975E-2</v>
      </c>
      <c r="AE26" s="14">
        <v>7.9639607028925294E-2</v>
      </c>
      <c r="AF26" s="14">
        <v>0</v>
      </c>
      <c r="AG26" s="14">
        <v>0</v>
      </c>
      <c r="AH26" s="14">
        <v>0.468522838609503</v>
      </c>
      <c r="AI26" s="14">
        <v>0.47012272541060501</v>
      </c>
      <c r="AJ26" s="14">
        <v>0</v>
      </c>
      <c r="AK26" s="14">
        <v>6.1354435979892402E-2</v>
      </c>
      <c r="AL26" s="14">
        <v>0</v>
      </c>
      <c r="BF26">
        <v>8.2249989469717497E-2</v>
      </c>
      <c r="BG26">
        <v>7.5699605887754304E-2</v>
      </c>
      <c r="BH26">
        <v>0.18367346938774401</v>
      </c>
      <c r="BI26">
        <v>0</v>
      </c>
      <c r="BJ26">
        <v>0.81632653061225602</v>
      </c>
      <c r="BK26">
        <v>0</v>
      </c>
      <c r="BL26">
        <v>0</v>
      </c>
      <c r="BM26">
        <v>0</v>
      </c>
      <c r="BN26">
        <v>0</v>
      </c>
      <c r="BO26" s="14">
        <f t="shared" si="1"/>
        <v>7.5699605887754304E-2</v>
      </c>
      <c r="BP26" s="14">
        <f t="shared" si="2"/>
        <v>0</v>
      </c>
      <c r="BQ26" s="14">
        <f t="shared" si="3"/>
        <v>0.81632653061225602</v>
      </c>
    </row>
    <row r="27" spans="1:70" x14ac:dyDescent="0.2">
      <c r="A27" s="14">
        <v>9.5973164970478905E-2</v>
      </c>
      <c r="B27" s="14">
        <v>8.0709233953719803E-2</v>
      </c>
      <c r="C27" s="14">
        <v>0</v>
      </c>
      <c r="D27" s="14">
        <v>0.120678963244821</v>
      </c>
      <c r="E27" s="14">
        <v>0.104323914924237</v>
      </c>
      <c r="F27" s="14">
        <v>0.77499712183094305</v>
      </c>
      <c r="G27" s="14">
        <v>0</v>
      </c>
      <c r="AD27" s="14">
        <v>7.6681975363558294E-2</v>
      </c>
      <c r="AE27" s="14">
        <v>8.1519283580285304E-2</v>
      </c>
      <c r="AF27" s="14">
        <v>0</v>
      </c>
      <c r="AG27" s="14">
        <v>0</v>
      </c>
      <c r="AH27" s="14">
        <v>0.41383645161571397</v>
      </c>
      <c r="AI27" s="14">
        <v>0.516841011275461</v>
      </c>
      <c r="AJ27" s="14">
        <v>0</v>
      </c>
      <c r="AK27" s="14">
        <v>6.9322537108824994E-2</v>
      </c>
      <c r="AL27" s="14">
        <v>0</v>
      </c>
      <c r="BF27">
        <v>8.8706714177380699E-2</v>
      </c>
      <c r="BG27">
        <v>7.7279696653060406E-2</v>
      </c>
      <c r="BH27">
        <v>0.20408163265305099</v>
      </c>
      <c r="BI27">
        <v>0</v>
      </c>
      <c r="BJ27">
        <v>0.79591836734694899</v>
      </c>
      <c r="BK27">
        <v>0</v>
      </c>
      <c r="BL27">
        <v>0</v>
      </c>
      <c r="BM27">
        <v>0</v>
      </c>
      <c r="BN27">
        <v>0</v>
      </c>
      <c r="BO27" s="14">
        <f t="shared" si="1"/>
        <v>7.7279696653060406E-2</v>
      </c>
      <c r="BP27" s="14">
        <f t="shared" si="2"/>
        <v>0</v>
      </c>
      <c r="BQ27" s="14">
        <f t="shared" si="3"/>
        <v>0.79591836734694899</v>
      </c>
    </row>
    <row r="28" spans="1:70" x14ac:dyDescent="0.2">
      <c r="A28" s="14">
        <v>0.10317599364284</v>
      </c>
      <c r="B28" s="14">
        <v>8.2609681008324803E-2</v>
      </c>
      <c r="C28" s="14">
        <v>0</v>
      </c>
      <c r="D28" s="14">
        <v>0.13214127494689101</v>
      </c>
      <c r="E28" s="14">
        <v>0.115024496140241</v>
      </c>
      <c r="F28" s="14">
        <v>0.752834228912868</v>
      </c>
      <c r="G28" s="14">
        <v>0</v>
      </c>
      <c r="AD28" s="14">
        <v>8.2872212565011802E-2</v>
      </c>
      <c r="AE28" s="14">
        <v>8.3398960131645397E-2</v>
      </c>
      <c r="AF28" s="14">
        <v>5.0836001869833799E-3</v>
      </c>
      <c r="AG28" s="14">
        <v>1.0909892987126101E-3</v>
      </c>
      <c r="AH28" s="14">
        <v>0.36706824906086499</v>
      </c>
      <c r="AI28" s="14">
        <v>0.55317840316144595</v>
      </c>
      <c r="AJ28" s="14">
        <v>0</v>
      </c>
      <c r="AK28" s="14">
        <v>7.3578758291993798E-2</v>
      </c>
      <c r="AL28" s="14">
        <v>0</v>
      </c>
      <c r="BF28">
        <v>9.5229085811581196E-2</v>
      </c>
      <c r="BG28">
        <v>7.8859787418366398E-2</v>
      </c>
      <c r="BH28">
        <v>0.224489795918355</v>
      </c>
      <c r="BI28" s="15">
        <v>-1.7347234759768102E-18</v>
      </c>
      <c r="BJ28">
        <v>0.77551020408164495</v>
      </c>
      <c r="BK28">
        <v>0</v>
      </c>
      <c r="BL28">
        <v>0</v>
      </c>
      <c r="BM28">
        <v>0</v>
      </c>
      <c r="BN28">
        <v>0</v>
      </c>
      <c r="BO28" s="14">
        <f t="shared" si="1"/>
        <v>7.8859787418366398E-2</v>
      </c>
      <c r="BP28" s="14">
        <f t="shared" si="2"/>
        <v>-1.7347234759768102E-18</v>
      </c>
      <c r="BQ28" s="14">
        <f t="shared" si="3"/>
        <v>0.77551020408164495</v>
      </c>
    </row>
    <row r="29" spans="1:70" x14ac:dyDescent="0.2">
      <c r="A29" s="14">
        <v>0.110428057761319</v>
      </c>
      <c r="B29" s="14">
        <v>8.4510128062929901E-2</v>
      </c>
      <c r="C29" s="14">
        <v>0</v>
      </c>
      <c r="D29" s="14">
        <v>0.143603586648963</v>
      </c>
      <c r="E29" s="14">
        <v>0.125725077356246</v>
      </c>
      <c r="F29" s="14">
        <v>0.73067133599479195</v>
      </c>
      <c r="G29" s="14">
        <v>0</v>
      </c>
      <c r="AD29" s="14">
        <v>8.9112081363104501E-2</v>
      </c>
      <c r="AE29" s="14">
        <v>8.5278636683005393E-2</v>
      </c>
      <c r="AF29" s="14">
        <v>7.4359283579121102E-3</v>
      </c>
      <c r="AG29" s="14">
        <v>6.10873727684533E-3</v>
      </c>
      <c r="AH29" s="14">
        <v>0.32359885652644599</v>
      </c>
      <c r="AI29" s="14">
        <v>0.58576793291474005</v>
      </c>
      <c r="AJ29" s="14">
        <v>0</v>
      </c>
      <c r="AK29" s="14">
        <v>7.7088544924057006E-2</v>
      </c>
      <c r="AL29" s="14">
        <v>0</v>
      </c>
      <c r="BF29">
        <v>0.10180448762630501</v>
      </c>
      <c r="BG29">
        <v>8.0439878183672403E-2</v>
      </c>
      <c r="BH29">
        <v>0.244897959183659</v>
      </c>
      <c r="BI29">
        <v>0</v>
      </c>
      <c r="BJ29">
        <v>0.75510204081634102</v>
      </c>
      <c r="BK29">
        <v>0</v>
      </c>
      <c r="BL29">
        <v>0</v>
      </c>
      <c r="BM29">
        <v>0</v>
      </c>
      <c r="BN29">
        <v>0</v>
      </c>
      <c r="BO29" s="14">
        <f t="shared" si="1"/>
        <v>8.0439878183672403E-2</v>
      </c>
      <c r="BP29" s="14">
        <f t="shared" si="2"/>
        <v>0</v>
      </c>
      <c r="BQ29" s="14">
        <f t="shared" si="3"/>
        <v>0.75510204081634102</v>
      </c>
    </row>
    <row r="30" spans="1:70" x14ac:dyDescent="0.2">
      <c r="A30" s="14">
        <v>0.11772025834452</v>
      </c>
      <c r="B30" s="14">
        <v>8.6410575117535193E-2</v>
      </c>
      <c r="C30" s="14">
        <v>0</v>
      </c>
      <c r="D30" s="14">
        <v>0.15506589835103601</v>
      </c>
      <c r="E30" s="14">
        <v>0.136425658572252</v>
      </c>
      <c r="F30" s="14">
        <v>0.70850844307671301</v>
      </c>
      <c r="G30" s="14">
        <v>0</v>
      </c>
      <c r="AD30" s="14">
        <v>9.5389571836000497E-2</v>
      </c>
      <c r="AE30" s="14">
        <v>8.71583132343655E-2</v>
      </c>
      <c r="AF30" s="14">
        <v>9.7882565288408604E-3</v>
      </c>
      <c r="AG30" s="14">
        <v>1.1126485254978001E-2</v>
      </c>
      <c r="AH30" s="14">
        <v>0.28012946399202698</v>
      </c>
      <c r="AI30" s="14">
        <v>0.61835746266803404</v>
      </c>
      <c r="AJ30" s="14">
        <v>0</v>
      </c>
      <c r="AK30" s="14">
        <v>8.0598331556120298E-2</v>
      </c>
      <c r="AL30" s="14">
        <v>0</v>
      </c>
      <c r="BF30">
        <v>0.108423271898532</v>
      </c>
      <c r="BG30">
        <v>8.2019968948978506E-2</v>
      </c>
      <c r="BH30">
        <v>0.26530612244896501</v>
      </c>
      <c r="BI30">
        <v>0</v>
      </c>
      <c r="BJ30">
        <v>0.73469387755103499</v>
      </c>
      <c r="BK30">
        <v>0</v>
      </c>
      <c r="BL30">
        <v>0</v>
      </c>
      <c r="BM30">
        <v>0</v>
      </c>
      <c r="BN30">
        <v>0</v>
      </c>
      <c r="BO30" s="14">
        <f t="shared" si="1"/>
        <v>8.2019968948978506E-2</v>
      </c>
      <c r="BP30" s="14">
        <f t="shared" si="2"/>
        <v>0</v>
      </c>
      <c r="BQ30" s="14">
        <f t="shared" si="3"/>
        <v>0.73469387755103499</v>
      </c>
    </row>
    <row r="31" spans="1:70" x14ac:dyDescent="0.2">
      <c r="A31" s="14">
        <v>0.12504557375403999</v>
      </c>
      <c r="B31" s="14">
        <v>8.8311022172140194E-2</v>
      </c>
      <c r="C31" s="14">
        <v>0</v>
      </c>
      <c r="D31" s="14">
        <v>0.166528210053106</v>
      </c>
      <c r="E31" s="14">
        <v>0.14712623978825601</v>
      </c>
      <c r="F31" s="14">
        <v>0.68634555015863796</v>
      </c>
      <c r="G31" s="14">
        <v>0</v>
      </c>
      <c r="AD31" s="14">
        <v>0.101697717407979</v>
      </c>
      <c r="AE31" s="14">
        <v>8.9037989785725399E-2</v>
      </c>
      <c r="AF31" s="14">
        <v>1.21405846997695E-2</v>
      </c>
      <c r="AG31" s="14">
        <v>1.61442332331104E-2</v>
      </c>
      <c r="AH31" s="14">
        <v>0.23666007145761001</v>
      </c>
      <c r="AI31" s="14">
        <v>0.65094699242132703</v>
      </c>
      <c r="AJ31" s="14">
        <v>0</v>
      </c>
      <c r="AK31" s="14">
        <v>8.4108118188183298E-2</v>
      </c>
      <c r="AL31" s="14">
        <v>0</v>
      </c>
      <c r="BF31">
        <v>0.115077953359862</v>
      </c>
      <c r="BG31">
        <v>8.3600059714284594E-2</v>
      </c>
      <c r="BH31">
        <v>0.28571428571427099</v>
      </c>
      <c r="BI31">
        <v>0</v>
      </c>
      <c r="BJ31">
        <v>0.71428571428572896</v>
      </c>
      <c r="BK31">
        <v>0</v>
      </c>
      <c r="BL31">
        <v>0</v>
      </c>
      <c r="BM31">
        <v>0</v>
      </c>
      <c r="BN31">
        <v>0</v>
      </c>
      <c r="BO31" s="14">
        <f t="shared" si="1"/>
        <v>8.3600059714284594E-2</v>
      </c>
      <c r="BP31" s="14">
        <f t="shared" si="2"/>
        <v>0</v>
      </c>
      <c r="BQ31" s="14">
        <f t="shared" si="3"/>
        <v>0.71428571428572896</v>
      </c>
    </row>
    <row r="32" spans="1:70" x14ac:dyDescent="0.2">
      <c r="A32" s="14">
        <v>0.13239850759456001</v>
      </c>
      <c r="B32" s="14">
        <v>9.0211469226745306E-2</v>
      </c>
      <c r="C32" s="14">
        <v>0</v>
      </c>
      <c r="D32" s="14">
        <v>0.17799052175517799</v>
      </c>
      <c r="E32" s="14">
        <v>0.15782682100426099</v>
      </c>
      <c r="F32" s="14">
        <v>0.66418265724056202</v>
      </c>
      <c r="G32" s="14">
        <v>0</v>
      </c>
      <c r="AD32" s="14">
        <v>0.108031148182725</v>
      </c>
      <c r="AE32" s="14">
        <v>9.0917666337085506E-2</v>
      </c>
      <c r="AF32" s="14">
        <v>1.44929128706983E-2</v>
      </c>
      <c r="AG32" s="14">
        <v>2.1161981211243099E-2</v>
      </c>
      <c r="AH32" s="14">
        <v>0.193190678923191</v>
      </c>
      <c r="AI32" s="14">
        <v>0.68353652217462102</v>
      </c>
      <c r="AJ32" s="14">
        <v>0</v>
      </c>
      <c r="AK32" s="14">
        <v>8.7617904820246506E-2</v>
      </c>
      <c r="AL32" s="14">
        <v>0</v>
      </c>
      <c r="BF32">
        <v>0.121762646496326</v>
      </c>
      <c r="BG32">
        <v>8.5180150479590599E-2</v>
      </c>
      <c r="BH32">
        <v>0.30612244897957602</v>
      </c>
      <c r="BI32" s="15">
        <v>-1.7347234759768102E-18</v>
      </c>
      <c r="BJ32">
        <v>0.69387755102042403</v>
      </c>
      <c r="BK32">
        <v>0</v>
      </c>
      <c r="BL32">
        <v>0</v>
      </c>
      <c r="BM32">
        <v>0</v>
      </c>
      <c r="BN32">
        <v>0</v>
      </c>
      <c r="BO32" s="14">
        <f t="shared" si="1"/>
        <v>8.5180150479590599E-2</v>
      </c>
      <c r="BP32" s="14">
        <f t="shared" si="2"/>
        <v>-1.7347234759768102E-18</v>
      </c>
      <c r="BQ32" s="14">
        <f t="shared" si="3"/>
        <v>0.69387755102042403</v>
      </c>
    </row>
    <row r="33" spans="1:74" x14ac:dyDescent="0.2">
      <c r="A33" s="14">
        <v>0.13977470128055999</v>
      </c>
      <c r="B33" s="14">
        <v>9.2111916281350403E-2</v>
      </c>
      <c r="C33" s="14">
        <v>0</v>
      </c>
      <c r="D33" s="14">
        <v>0.18945283345725</v>
      </c>
      <c r="E33" s="14">
        <v>0.16852740222026699</v>
      </c>
      <c r="F33" s="14">
        <v>0.64201976432248498</v>
      </c>
      <c r="G33" s="14">
        <v>0</v>
      </c>
      <c r="AD33" s="14">
        <v>0.114385664180917</v>
      </c>
      <c r="AE33" s="14">
        <v>9.2797342888445503E-2</v>
      </c>
      <c r="AF33" s="14">
        <v>1.6845241041627001E-2</v>
      </c>
      <c r="AG33" s="14">
        <v>2.6179729189375799E-2</v>
      </c>
      <c r="AH33" s="14">
        <v>0.149721286388772</v>
      </c>
      <c r="AI33" s="14">
        <v>0.71612605192791601</v>
      </c>
      <c r="AJ33" s="14">
        <v>0</v>
      </c>
      <c r="AK33" s="14">
        <v>9.1127691452309798E-2</v>
      </c>
      <c r="AL33" s="14">
        <v>0</v>
      </c>
      <c r="BF33">
        <v>0.12847266668855001</v>
      </c>
      <c r="BG33">
        <v>8.6760241244896702E-2</v>
      </c>
      <c r="BH33">
        <v>0.326530612244882</v>
      </c>
      <c r="BI33">
        <v>0</v>
      </c>
      <c r="BJ33">
        <v>0.673469387755118</v>
      </c>
      <c r="BK33">
        <v>0</v>
      </c>
      <c r="BL33">
        <v>0</v>
      </c>
      <c r="BM33">
        <v>0</v>
      </c>
      <c r="BN33">
        <v>0</v>
      </c>
      <c r="BO33" s="14">
        <f t="shared" si="1"/>
        <v>8.6760241244896702E-2</v>
      </c>
      <c r="BP33" s="14">
        <f t="shared" si="2"/>
        <v>0</v>
      </c>
      <c r="BQ33" s="14">
        <f t="shared" si="3"/>
        <v>0.673469387755118</v>
      </c>
    </row>
    <row r="34" spans="1:74" x14ac:dyDescent="0.2">
      <c r="A34" s="14">
        <v>0.14717065750307101</v>
      </c>
      <c r="B34" s="14">
        <v>9.4012363335955501E-2</v>
      </c>
      <c r="C34" s="14">
        <v>0</v>
      </c>
      <c r="D34" s="14">
        <v>0.20091514515932099</v>
      </c>
      <c r="E34" s="14">
        <v>0.179227983436272</v>
      </c>
      <c r="F34" s="14">
        <v>0.61985687140440804</v>
      </c>
      <c r="G34" s="14">
        <v>0</v>
      </c>
      <c r="AD34" s="14">
        <v>0.12075793681281501</v>
      </c>
      <c r="AE34" s="14">
        <v>9.4677019439805596E-2</v>
      </c>
      <c r="AF34" s="14">
        <v>1.91975692125558E-2</v>
      </c>
      <c r="AG34" s="14">
        <v>3.1197477167508401E-2</v>
      </c>
      <c r="AH34" s="14">
        <v>0.106251893854354</v>
      </c>
      <c r="AI34" s="14">
        <v>0.74871558168121</v>
      </c>
      <c r="AJ34" s="14">
        <v>0</v>
      </c>
      <c r="AK34" s="14">
        <v>9.4637478084373006E-2</v>
      </c>
      <c r="AL34" s="14">
        <v>0</v>
      </c>
      <c r="BF34">
        <v>0.13520424313729301</v>
      </c>
      <c r="BG34">
        <v>8.8340332010202693E-2</v>
      </c>
      <c r="BH34">
        <v>0.34693877551018598</v>
      </c>
      <c r="BI34" s="15">
        <v>-1.7347234759768102E-18</v>
      </c>
      <c r="BJ34">
        <v>0.65306122448981496</v>
      </c>
      <c r="BK34">
        <v>0</v>
      </c>
      <c r="BL34">
        <v>0</v>
      </c>
      <c r="BM34">
        <v>0</v>
      </c>
      <c r="BN34">
        <v>0</v>
      </c>
      <c r="BO34" s="14">
        <f t="shared" si="1"/>
        <v>8.8340332010202693E-2</v>
      </c>
      <c r="BP34" s="14">
        <f t="shared" si="2"/>
        <v>-1.7347234759768102E-18</v>
      </c>
      <c r="BQ34" s="14">
        <f t="shared" si="3"/>
        <v>0.65306122448981496</v>
      </c>
    </row>
    <row r="35" spans="1:74" x14ac:dyDescent="0.2">
      <c r="A35" s="14">
        <v>0.15458353970819799</v>
      </c>
      <c r="B35" s="14">
        <v>9.5912810390560599E-2</v>
      </c>
      <c r="C35" s="14">
        <v>0</v>
      </c>
      <c r="D35" s="14">
        <v>0.212377456861393</v>
      </c>
      <c r="E35" s="14">
        <v>0.18992856465227601</v>
      </c>
      <c r="F35" s="14">
        <v>0.59769397848633199</v>
      </c>
      <c r="G35" s="14">
        <v>0</v>
      </c>
      <c r="AD35" s="14">
        <v>0.12714529632358801</v>
      </c>
      <c r="AE35" s="14">
        <v>9.6556695991165495E-2</v>
      </c>
      <c r="AF35" s="14">
        <v>2.1549897383484399E-2</v>
      </c>
      <c r="AG35" s="14">
        <v>3.6215225145640899E-2</v>
      </c>
      <c r="AH35" s="14">
        <v>6.2782501319936901E-2</v>
      </c>
      <c r="AI35" s="14">
        <v>0.78130511143450199</v>
      </c>
      <c r="AJ35" s="14">
        <v>0</v>
      </c>
      <c r="AK35" s="14">
        <v>9.8147264716436006E-2</v>
      </c>
      <c r="AL35" s="14">
        <v>0</v>
      </c>
      <c r="BF35">
        <v>0.14195430923565699</v>
      </c>
      <c r="BG35">
        <v>8.9920422775508796E-2</v>
      </c>
      <c r="BH35">
        <v>0.36734693877549202</v>
      </c>
      <c r="BI35">
        <v>0</v>
      </c>
      <c r="BJ35">
        <v>0.63265306122450804</v>
      </c>
      <c r="BK35">
        <v>0</v>
      </c>
      <c r="BL35">
        <v>0</v>
      </c>
      <c r="BM35">
        <v>0</v>
      </c>
      <c r="BN35">
        <v>0</v>
      </c>
      <c r="BO35" s="14">
        <f t="shared" si="1"/>
        <v>8.9920422775508796E-2</v>
      </c>
      <c r="BP35" s="14">
        <f t="shared" si="2"/>
        <v>0</v>
      </c>
      <c r="BQ35" s="14">
        <f t="shared" si="3"/>
        <v>0.63265306122450804</v>
      </c>
    </row>
    <row r="36" spans="1:74" x14ac:dyDescent="0.2">
      <c r="A36" s="14">
        <v>0.16201102454635299</v>
      </c>
      <c r="B36" s="14">
        <v>9.7813257445165697E-2</v>
      </c>
      <c r="C36" s="14">
        <v>0</v>
      </c>
      <c r="D36" s="14">
        <v>0.22383976856346399</v>
      </c>
      <c r="E36" s="14">
        <v>0.20062914586828101</v>
      </c>
      <c r="F36" s="14">
        <v>0.57553108556825605</v>
      </c>
      <c r="G36" s="14">
        <v>0</v>
      </c>
      <c r="AD36" s="14">
        <v>0.13354557795706001</v>
      </c>
      <c r="AE36" s="14">
        <v>9.8436372542525602E-2</v>
      </c>
      <c r="AF36" s="14">
        <v>2.3902225554413101E-2</v>
      </c>
      <c r="AG36" s="14">
        <v>4.1232973123773602E-2</v>
      </c>
      <c r="AH36" s="14">
        <v>1.9313108785518299E-2</v>
      </c>
      <c r="AI36" s="14">
        <v>0.81389464118779598</v>
      </c>
      <c r="AJ36" s="14">
        <v>0</v>
      </c>
      <c r="AK36" s="14">
        <v>0.10165705134849901</v>
      </c>
      <c r="AL36" s="14">
        <v>0</v>
      </c>
      <c r="BF36">
        <v>0.148720347400079</v>
      </c>
      <c r="BG36">
        <v>9.1500513540814801E-2</v>
      </c>
      <c r="BH36">
        <v>0.387755102040796</v>
      </c>
      <c r="BI36" s="15">
        <v>3.46944695195361E-18</v>
      </c>
      <c r="BJ36">
        <v>0.612244897959204</v>
      </c>
      <c r="BK36">
        <v>0</v>
      </c>
      <c r="BL36">
        <v>0</v>
      </c>
      <c r="BM36">
        <v>0</v>
      </c>
      <c r="BN36">
        <v>0</v>
      </c>
      <c r="BO36" s="14">
        <f t="shared" si="1"/>
        <v>9.1500513540814801E-2</v>
      </c>
      <c r="BP36" s="14">
        <f t="shared" si="2"/>
        <v>3.46944695195361E-18</v>
      </c>
      <c r="BQ36" s="14">
        <f t="shared" si="3"/>
        <v>0.612244897959204</v>
      </c>
    </row>
    <row r="37" spans="1:74" x14ac:dyDescent="0.2">
      <c r="A37" s="14">
        <v>0.16945119181467899</v>
      </c>
      <c r="B37" s="14">
        <v>9.9713704499770905E-2</v>
      </c>
      <c r="C37" s="14">
        <v>0</v>
      </c>
      <c r="D37" s="14">
        <v>0.23530208026553601</v>
      </c>
      <c r="E37" s="14">
        <v>0.21132972708428699</v>
      </c>
      <c r="F37" s="14">
        <v>0.553368192650178</v>
      </c>
      <c r="G37" s="14">
        <v>0</v>
      </c>
      <c r="AD37" s="14">
        <v>0.14001919968273999</v>
      </c>
      <c r="AE37" s="14">
        <v>0.100316049093886</v>
      </c>
      <c r="AF37" s="14">
        <v>2.2292961836847099E-2</v>
      </c>
      <c r="AG37" s="14">
        <v>6.32000815093232E-2</v>
      </c>
      <c r="AH37" s="14">
        <v>0</v>
      </c>
      <c r="AI37" s="14">
        <v>0.81456445382298903</v>
      </c>
      <c r="AJ37" s="14">
        <v>0</v>
      </c>
      <c r="AK37" s="14">
        <v>9.9942502830841703E-2</v>
      </c>
      <c r="AL37" s="14">
        <v>0</v>
      </c>
      <c r="BF37">
        <v>0.15550027274256101</v>
      </c>
      <c r="BG37">
        <v>9.3080604306120904E-2</v>
      </c>
      <c r="BH37">
        <v>0.40816326530610297</v>
      </c>
      <c r="BI37">
        <v>0</v>
      </c>
      <c r="BJ37">
        <v>0.59183673469389697</v>
      </c>
      <c r="BK37">
        <v>0</v>
      </c>
      <c r="BL37">
        <v>0</v>
      </c>
      <c r="BM37">
        <v>0</v>
      </c>
      <c r="BN37">
        <v>0</v>
      </c>
      <c r="BO37" s="14">
        <f t="shared" si="1"/>
        <v>9.3080604306120904E-2</v>
      </c>
      <c r="BP37" s="14">
        <f t="shared" si="2"/>
        <v>0</v>
      </c>
      <c r="BQ37" s="14">
        <f t="shared" si="3"/>
        <v>0.59183673469389697</v>
      </c>
    </row>
    <row r="38" spans="1:74" x14ac:dyDescent="0.2">
      <c r="A38" s="14">
        <v>0.176902441326525</v>
      </c>
      <c r="B38" s="14">
        <v>0.101614151554376</v>
      </c>
      <c r="C38" s="14">
        <v>0</v>
      </c>
      <c r="D38" s="14">
        <v>0.24676439196760799</v>
      </c>
      <c r="E38" s="14">
        <v>0.222030308300292</v>
      </c>
      <c r="F38" s="14">
        <v>0.53120529973210195</v>
      </c>
      <c r="G38" s="14">
        <v>0</v>
      </c>
      <c r="AD38" s="14">
        <v>0.14684351089025</v>
      </c>
      <c r="AE38" s="14">
        <v>0.102195725645245</v>
      </c>
      <c r="AF38" s="14">
        <v>1.7516379176449898E-2</v>
      </c>
      <c r="AG38" s="14">
        <v>9.8718315754955099E-2</v>
      </c>
      <c r="AH38" s="14">
        <v>0</v>
      </c>
      <c r="AI38" s="14">
        <v>0.78971424129566803</v>
      </c>
      <c r="AJ38" s="14">
        <v>0</v>
      </c>
      <c r="AK38" s="14">
        <v>9.4051063772927698E-2</v>
      </c>
      <c r="AL38" s="14">
        <v>0</v>
      </c>
      <c r="BF38">
        <v>0.162292344820095</v>
      </c>
      <c r="BG38">
        <v>9.4660695071426895E-2</v>
      </c>
      <c r="BH38">
        <v>0.42857142857140701</v>
      </c>
      <c r="BI38" s="15">
        <v>-3.46944695195361E-18</v>
      </c>
      <c r="BJ38">
        <v>0.57142857142859305</v>
      </c>
      <c r="BK38">
        <v>0</v>
      </c>
      <c r="BL38">
        <v>0</v>
      </c>
      <c r="BM38">
        <v>0</v>
      </c>
      <c r="BN38">
        <v>0</v>
      </c>
      <c r="BO38" s="14">
        <f t="shared" si="1"/>
        <v>9.4660695071426895E-2</v>
      </c>
      <c r="BP38" s="14">
        <f t="shared" si="2"/>
        <v>-3.46944695195361E-18</v>
      </c>
      <c r="BQ38" s="14">
        <f t="shared" si="3"/>
        <v>0.57142857142859305</v>
      </c>
    </row>
    <row r="39" spans="1:74" x14ac:dyDescent="0.2">
      <c r="A39" s="14">
        <v>0.18436342938383299</v>
      </c>
      <c r="B39" s="14">
        <v>0.103514598608981</v>
      </c>
      <c r="C39" s="14">
        <v>0</v>
      </c>
      <c r="D39" s="14">
        <v>0.25822670366967898</v>
      </c>
      <c r="E39" s="14">
        <v>0.232730889516297</v>
      </c>
      <c r="F39" s="14">
        <v>0.50904240681402602</v>
      </c>
      <c r="G39" s="14">
        <v>0</v>
      </c>
      <c r="AD39" s="14">
        <v>0.15400802745362299</v>
      </c>
      <c r="AE39" s="14">
        <v>0.10407540219660499</v>
      </c>
      <c r="AF39" s="14">
        <v>1.27397965160516E-2</v>
      </c>
      <c r="AG39" s="14">
        <v>0.13423655000059501</v>
      </c>
      <c r="AH39" s="14">
        <v>0</v>
      </c>
      <c r="AI39" s="14">
        <v>0.76486402876834203</v>
      </c>
      <c r="AJ39" s="14">
        <v>0</v>
      </c>
      <c r="AK39" s="14">
        <v>8.8159624715012402E-2</v>
      </c>
      <c r="AL39" s="14">
        <v>0</v>
      </c>
      <c r="BF39">
        <v>0.16909509993900301</v>
      </c>
      <c r="BG39">
        <v>9.6240785836732901E-2</v>
      </c>
      <c r="BH39">
        <v>0.44897959183671099</v>
      </c>
      <c r="BI39" s="15">
        <v>-3.46944695195361E-18</v>
      </c>
      <c r="BJ39">
        <v>0.55102040816328901</v>
      </c>
      <c r="BK39">
        <v>0</v>
      </c>
      <c r="BL39">
        <v>0</v>
      </c>
      <c r="BM39">
        <v>0</v>
      </c>
      <c r="BN39">
        <v>0</v>
      </c>
      <c r="BO39" s="14">
        <f t="shared" si="1"/>
        <v>9.6240785836732901E-2</v>
      </c>
      <c r="BP39" s="14">
        <f t="shared" si="2"/>
        <v>-3.46944695195361E-18</v>
      </c>
      <c r="BQ39" s="14">
        <f t="shared" si="3"/>
        <v>0.55102040816328901</v>
      </c>
    </row>
    <row r="40" spans="1:74" x14ac:dyDescent="0.2">
      <c r="A40" s="14">
        <v>0.19183301970219699</v>
      </c>
      <c r="B40" s="14">
        <v>0.105415045663586</v>
      </c>
      <c r="C40" s="14">
        <v>0</v>
      </c>
      <c r="D40" s="14">
        <v>0.269689015371751</v>
      </c>
      <c r="E40" s="14">
        <v>0.24343147073230201</v>
      </c>
      <c r="F40" s="14">
        <v>0.48687951389594902</v>
      </c>
      <c r="G40" s="14">
        <v>0</v>
      </c>
      <c r="AD40" s="14">
        <v>0.16146746969138001</v>
      </c>
      <c r="AE40" s="14">
        <v>0.105955078747964</v>
      </c>
      <c r="AF40" s="14">
        <v>7.9632138556543202E-3</v>
      </c>
      <c r="AG40" s="14">
        <v>0.169754784246226</v>
      </c>
      <c r="AH40" s="14">
        <v>0</v>
      </c>
      <c r="AI40" s="14">
        <v>0.74001381624102103</v>
      </c>
      <c r="AJ40" s="14">
        <v>0</v>
      </c>
      <c r="AK40" s="14">
        <v>8.2268185657098397E-2</v>
      </c>
      <c r="AL40" s="14">
        <v>0</v>
      </c>
      <c r="BF40">
        <v>0.175907298687525</v>
      </c>
      <c r="BG40">
        <v>9.7820876602039197E-2</v>
      </c>
      <c r="BH40">
        <v>0.46938775510202002</v>
      </c>
      <c r="BI40">
        <v>0</v>
      </c>
      <c r="BJ40">
        <v>0.53061224489797998</v>
      </c>
      <c r="BK40">
        <v>0</v>
      </c>
      <c r="BL40">
        <v>0</v>
      </c>
      <c r="BM40">
        <v>0</v>
      </c>
      <c r="BN40">
        <v>0</v>
      </c>
      <c r="BO40" s="14">
        <f t="shared" si="1"/>
        <v>9.7820876602039197E-2</v>
      </c>
      <c r="BP40" s="14">
        <f t="shared" si="2"/>
        <v>0</v>
      </c>
      <c r="BQ40" s="14">
        <f t="shared" si="3"/>
        <v>0.53061224489797998</v>
      </c>
    </row>
    <row r="41" spans="1:74" x14ac:dyDescent="0.2">
      <c r="A41" s="14">
        <v>0.19931024511793899</v>
      </c>
      <c r="B41" s="14">
        <v>0.10731549271819101</v>
      </c>
      <c r="C41" s="14">
        <v>0</v>
      </c>
      <c r="D41" s="14">
        <v>0.28115132707382301</v>
      </c>
      <c r="E41" s="14">
        <v>0.25413205194830701</v>
      </c>
      <c r="F41" s="14">
        <v>0.46471662097787197</v>
      </c>
      <c r="G41" s="14">
        <v>0</v>
      </c>
      <c r="AD41" s="14">
        <v>0.169182831385806</v>
      </c>
      <c r="AE41" s="14">
        <v>0.107834755299324</v>
      </c>
      <c r="AF41" s="14">
        <v>3.18663119525627E-3</v>
      </c>
      <c r="AG41" s="14">
        <v>0.205273018491864</v>
      </c>
      <c r="AH41" s="14">
        <v>0</v>
      </c>
      <c r="AI41" s="14">
        <v>0.71516360371369703</v>
      </c>
      <c r="AJ41" s="14">
        <v>0</v>
      </c>
      <c r="AK41" s="14">
        <v>7.6376746599183407E-2</v>
      </c>
      <c r="AL41" s="14">
        <v>0</v>
      </c>
      <c r="BF41">
        <v>0.18272788487717301</v>
      </c>
      <c r="BG41">
        <v>9.9400967367345106E-2</v>
      </c>
      <c r="BH41">
        <v>0.489795918367323</v>
      </c>
      <c r="BI41">
        <v>0</v>
      </c>
      <c r="BJ41">
        <v>0.51020408163267705</v>
      </c>
      <c r="BK41">
        <v>0</v>
      </c>
      <c r="BL41">
        <v>0</v>
      </c>
      <c r="BM41">
        <v>0</v>
      </c>
      <c r="BN41">
        <v>0</v>
      </c>
      <c r="BO41" s="14">
        <f t="shared" si="1"/>
        <v>9.9400967367345106E-2</v>
      </c>
      <c r="BP41" s="14">
        <f t="shared" si="2"/>
        <v>0</v>
      </c>
      <c r="BQ41" s="14">
        <f t="shared" si="3"/>
        <v>0.51020408163267705</v>
      </c>
    </row>
    <row r="42" spans="1:74" x14ac:dyDescent="0.2">
      <c r="A42" s="14">
        <v>0.206794277427824</v>
      </c>
      <c r="B42" s="14">
        <v>0.10921593977279601</v>
      </c>
      <c r="C42" s="14">
        <v>0</v>
      </c>
      <c r="D42" s="14">
        <v>0.29261363877589402</v>
      </c>
      <c r="E42" s="14">
        <v>0.26483263316431199</v>
      </c>
      <c r="F42" s="14">
        <v>0.44255372805979498</v>
      </c>
      <c r="G42" s="14">
        <v>0</v>
      </c>
      <c r="AD42" s="14">
        <v>0.17712082427058901</v>
      </c>
      <c r="AE42" s="14">
        <v>0.109714431850684</v>
      </c>
      <c r="AF42" s="14">
        <v>0</v>
      </c>
      <c r="AG42" s="14">
        <v>0.23965029669467899</v>
      </c>
      <c r="AH42" s="14">
        <v>0</v>
      </c>
      <c r="AI42" s="14">
        <v>0.69010443529496102</v>
      </c>
      <c r="AJ42" s="14">
        <v>0</v>
      </c>
      <c r="AK42" s="14">
        <v>7.0245268010361406E-2</v>
      </c>
      <c r="AL42" s="14">
        <v>0</v>
      </c>
      <c r="BF42">
        <v>0.18955595312153001</v>
      </c>
      <c r="BG42">
        <v>0.100981058132651</v>
      </c>
      <c r="BH42">
        <v>0.51020408163262798</v>
      </c>
      <c r="BI42" s="15">
        <v>-3.46944695195361E-18</v>
      </c>
      <c r="BJ42">
        <v>0.48979591836737202</v>
      </c>
      <c r="BK42">
        <v>0</v>
      </c>
      <c r="BL42">
        <v>0</v>
      </c>
      <c r="BM42">
        <v>0</v>
      </c>
      <c r="BN42">
        <v>0</v>
      </c>
      <c r="BO42" s="14">
        <f t="shared" si="1"/>
        <v>0.100981058132651</v>
      </c>
      <c r="BP42" s="14">
        <f t="shared" si="2"/>
        <v>-3.46944695195361E-18</v>
      </c>
      <c r="BQ42" s="14">
        <f t="shared" si="3"/>
        <v>0.48979591836737202</v>
      </c>
    </row>
    <row r="43" spans="1:74" x14ac:dyDescent="0.2">
      <c r="A43" s="14">
        <v>0.21428440342645499</v>
      </c>
      <c r="B43" s="14">
        <v>0.11111638682740101</v>
      </c>
      <c r="C43" s="14">
        <v>0</v>
      </c>
      <c r="D43" s="14">
        <v>0.30407595047796598</v>
      </c>
      <c r="E43" s="14">
        <v>0.27553321438031703</v>
      </c>
      <c r="F43" s="14">
        <v>0.42039083514171899</v>
      </c>
      <c r="G43" s="14">
        <v>0</v>
      </c>
      <c r="AD43" s="14">
        <v>0.18525472665655801</v>
      </c>
      <c r="AE43" s="14">
        <v>0.11159410840204401</v>
      </c>
      <c r="AF43" s="14">
        <v>0</v>
      </c>
      <c r="AG43" s="14">
        <v>0.27174083457982801</v>
      </c>
      <c r="AH43" s="14">
        <v>0</v>
      </c>
      <c r="AI43" s="14">
        <v>0.66462647084589999</v>
      </c>
      <c r="AJ43" s="14">
        <v>0</v>
      </c>
      <c r="AK43" s="14">
        <v>6.3632694574272605E-2</v>
      </c>
      <c r="AL43" s="14">
        <v>0</v>
      </c>
      <c r="BF43">
        <v>0.19639072301898999</v>
      </c>
      <c r="BG43">
        <v>0.10256114889795701</v>
      </c>
      <c r="BH43">
        <v>0.53061224489793402</v>
      </c>
      <c r="BI43">
        <v>0</v>
      </c>
      <c r="BJ43">
        <v>0.46938775510206598</v>
      </c>
      <c r="BK43">
        <v>0</v>
      </c>
      <c r="BL43">
        <v>0</v>
      </c>
      <c r="BM43">
        <v>0</v>
      </c>
      <c r="BN43">
        <v>0</v>
      </c>
      <c r="BO43" s="14">
        <f t="shared" si="1"/>
        <v>0.10256114889795701</v>
      </c>
      <c r="BP43" s="14">
        <f t="shared" si="2"/>
        <v>0</v>
      </c>
      <c r="BQ43" s="14">
        <f t="shared" si="3"/>
        <v>0.46938775510206598</v>
      </c>
    </row>
    <row r="44" spans="1:74" x14ac:dyDescent="0.2">
      <c r="A44" s="14">
        <v>0.221780005712374</v>
      </c>
      <c r="B44" s="14">
        <v>0.11301683388200599</v>
      </c>
      <c r="C44" s="14">
        <v>0</v>
      </c>
      <c r="D44" s="14">
        <v>0.315538262180036</v>
      </c>
      <c r="E44" s="14">
        <v>0.28623379559632101</v>
      </c>
      <c r="F44" s="14">
        <v>0.39822794222364399</v>
      </c>
      <c r="G44" s="14">
        <v>0</v>
      </c>
      <c r="AD44" s="14">
        <v>0.19356040116148601</v>
      </c>
      <c r="AE44" s="14">
        <v>0.113473784953403</v>
      </c>
      <c r="AF44" s="14">
        <v>0</v>
      </c>
      <c r="AG44" s="14">
        <v>0.30383137246497599</v>
      </c>
      <c r="AH44" s="14">
        <v>0</v>
      </c>
      <c r="AI44" s="14">
        <v>0.63914850639684095</v>
      </c>
      <c r="AJ44" s="14">
        <v>0</v>
      </c>
      <c r="AK44" s="14">
        <v>5.70201211381842E-2</v>
      </c>
      <c r="AL44" s="14">
        <v>0</v>
      </c>
      <c r="BF44">
        <v>0.203231518431601</v>
      </c>
      <c r="BG44">
        <v>0.104141239663263</v>
      </c>
      <c r="BH44">
        <v>0.55102040816323805</v>
      </c>
      <c r="BI44" s="15">
        <v>-3.46944695195361E-18</v>
      </c>
      <c r="BJ44">
        <v>0.448979591836763</v>
      </c>
      <c r="BK44">
        <v>0</v>
      </c>
      <c r="BL44">
        <v>0</v>
      </c>
      <c r="BM44">
        <v>0</v>
      </c>
      <c r="BN44">
        <v>0</v>
      </c>
      <c r="BO44" s="14">
        <f t="shared" si="1"/>
        <v>0.104141239663263</v>
      </c>
      <c r="BP44" s="14">
        <f t="shared" si="2"/>
        <v>-3.46944695195361E-18</v>
      </c>
      <c r="BQ44" s="14">
        <f t="shared" si="3"/>
        <v>0.448979591836763</v>
      </c>
      <c r="BV44">
        <v>8.8800000000000008</v>
      </c>
    </row>
    <row r="45" spans="1:74" x14ac:dyDescent="0.2">
      <c r="A45" s="14">
        <v>0.22928054719653701</v>
      </c>
      <c r="B45" s="14">
        <v>0.11491728093661201</v>
      </c>
      <c r="C45" s="14">
        <v>0</v>
      </c>
      <c r="D45" s="14">
        <v>0.32700057388210801</v>
      </c>
      <c r="E45" s="14">
        <v>0.29693437681232598</v>
      </c>
      <c r="F45" s="14">
        <v>0.376065049305568</v>
      </c>
      <c r="G45" s="14">
        <v>0</v>
      </c>
      <c r="AD45" s="14">
        <v>0.20201666227786999</v>
      </c>
      <c r="AE45" s="14">
        <v>0.115353461504763</v>
      </c>
      <c r="AF45" s="14">
        <v>0</v>
      </c>
      <c r="AG45" s="14">
        <v>0.33592191035012497</v>
      </c>
      <c r="AH45" s="14">
        <v>0</v>
      </c>
      <c r="AI45" s="14">
        <v>0.61367054194778003</v>
      </c>
      <c r="AJ45" s="14">
        <v>0</v>
      </c>
      <c r="AK45" s="14">
        <v>5.0407547702095302E-2</v>
      </c>
      <c r="AL45" s="14">
        <v>0</v>
      </c>
      <c r="BF45">
        <v>0.210077750730749</v>
      </c>
      <c r="BG45">
        <v>0.105721330428569</v>
      </c>
      <c r="BH45">
        <v>0.57142857142854497</v>
      </c>
      <c r="BI45" s="15">
        <v>-3.46944695195361E-18</v>
      </c>
      <c r="BJ45">
        <v>0.42857142857145503</v>
      </c>
      <c r="BK45">
        <v>0</v>
      </c>
      <c r="BL45">
        <v>0</v>
      </c>
      <c r="BM45">
        <v>0</v>
      </c>
      <c r="BN45">
        <v>0</v>
      </c>
      <c r="BO45" s="14">
        <f t="shared" si="1"/>
        <v>0.105721330428569</v>
      </c>
      <c r="BP45" s="14">
        <f t="shared" si="2"/>
        <v>-3.46944695195361E-18</v>
      </c>
      <c r="BQ45" s="14">
        <f t="shared" si="3"/>
        <v>0.42857142857145503</v>
      </c>
      <c r="BV45">
        <v>15.99</v>
      </c>
    </row>
    <row r="46" spans="1:74" x14ac:dyDescent="0.2">
      <c r="A46" s="14">
        <v>0.23678555850963401</v>
      </c>
      <c r="B46" s="14">
        <v>0.11681772799121699</v>
      </c>
      <c r="C46" s="14">
        <v>0</v>
      </c>
      <c r="D46" s="14">
        <v>0.33846288558417897</v>
      </c>
      <c r="E46" s="14">
        <v>0.30763495802833102</v>
      </c>
      <c r="F46" s="14">
        <v>0.35390215638749101</v>
      </c>
      <c r="G46" s="14">
        <v>0</v>
      </c>
      <c r="AD46" s="14">
        <v>0.21060537165248999</v>
      </c>
      <c r="AE46" s="14">
        <v>0.117233138056123</v>
      </c>
      <c r="AF46" s="14">
        <v>0</v>
      </c>
      <c r="AG46" s="14">
        <v>0.36801244823527501</v>
      </c>
      <c r="AH46" s="14">
        <v>0</v>
      </c>
      <c r="AI46" s="14">
        <v>0.588192577498719</v>
      </c>
      <c r="AJ46" s="14">
        <v>0</v>
      </c>
      <c r="AK46" s="14">
        <v>4.3794974266006502E-2</v>
      </c>
      <c r="AL46" s="14">
        <v>0</v>
      </c>
      <c r="BF46">
        <v>0.216928905155928</v>
      </c>
      <c r="BG46">
        <v>0.10730142119387499</v>
      </c>
      <c r="BH46">
        <v>0.59183673469384901</v>
      </c>
      <c r="BI46">
        <v>0</v>
      </c>
      <c r="BJ46">
        <v>0.40816326530615199</v>
      </c>
      <c r="BK46">
        <v>0</v>
      </c>
      <c r="BL46">
        <v>0</v>
      </c>
      <c r="BM46">
        <v>0</v>
      </c>
      <c r="BN46">
        <v>0</v>
      </c>
      <c r="BO46" s="14">
        <f t="shared" si="1"/>
        <v>0.10730142119387499</v>
      </c>
      <c r="BP46" s="14">
        <f t="shared" si="2"/>
        <v>0</v>
      </c>
      <c r="BQ46" s="14">
        <f t="shared" si="3"/>
        <v>0.40816326530615199</v>
      </c>
    </row>
    <row r="47" spans="1:74" x14ac:dyDescent="0.2">
      <c r="A47" s="14">
        <v>0.24429462769718899</v>
      </c>
      <c r="B47" s="14">
        <v>0.11871817504582199</v>
      </c>
      <c r="C47" s="14">
        <v>0</v>
      </c>
      <c r="D47" s="14">
        <v>0.34992519728625099</v>
      </c>
      <c r="E47" s="14">
        <v>0.318335539244336</v>
      </c>
      <c r="F47" s="14">
        <v>0.33173926346941501</v>
      </c>
      <c r="G47" s="14">
        <v>0</v>
      </c>
      <c r="AD47" s="14">
        <v>0.219310968924886</v>
      </c>
      <c r="AE47" s="14">
        <v>0.11911281460748201</v>
      </c>
      <c r="AF47" s="14">
        <v>0</v>
      </c>
      <c r="AG47" s="14">
        <v>0.400102986120424</v>
      </c>
      <c r="AH47" s="14">
        <v>0</v>
      </c>
      <c r="AI47" s="14">
        <v>0.56271461304965897</v>
      </c>
      <c r="AJ47" s="14">
        <v>0</v>
      </c>
      <c r="AK47" s="14">
        <v>3.7182400829917701E-2</v>
      </c>
      <c r="AL47" s="14">
        <v>0</v>
      </c>
      <c r="BF47">
        <v>0.22378452963552301</v>
      </c>
      <c r="BG47">
        <v>0.108881511959181</v>
      </c>
      <c r="BH47">
        <v>0.61224489795915504</v>
      </c>
      <c r="BI47">
        <v>0</v>
      </c>
      <c r="BJ47">
        <v>0.38775510204084501</v>
      </c>
      <c r="BK47">
        <v>0</v>
      </c>
      <c r="BL47">
        <v>0</v>
      </c>
      <c r="BM47">
        <v>0</v>
      </c>
      <c r="BN47">
        <v>0</v>
      </c>
      <c r="BO47" s="14">
        <f t="shared" si="1"/>
        <v>0.108881511959181</v>
      </c>
      <c r="BP47" s="14">
        <f t="shared" si="2"/>
        <v>0</v>
      </c>
      <c r="BQ47" s="14">
        <f t="shared" si="3"/>
        <v>0.38775510204084501</v>
      </c>
    </row>
    <row r="48" spans="1:74" x14ac:dyDescent="0.2">
      <c r="A48" s="14">
        <v>0.25180739173366401</v>
      </c>
      <c r="B48" s="14">
        <v>0.12061862210042699</v>
      </c>
      <c r="C48" s="14">
        <v>0</v>
      </c>
      <c r="D48" s="14">
        <v>0.361387508988323</v>
      </c>
      <c r="E48" s="14">
        <v>0.32903612046034197</v>
      </c>
      <c r="F48" s="14">
        <v>0.30957637055133802</v>
      </c>
      <c r="G48" s="14">
        <v>0</v>
      </c>
      <c r="AD48" s="14">
        <v>0.228120072338138</v>
      </c>
      <c r="AE48" s="14">
        <v>0.120992491158842</v>
      </c>
      <c r="AF48" s="14">
        <v>0</v>
      </c>
      <c r="AG48" s="14">
        <v>0.43219352400557198</v>
      </c>
      <c r="AH48" s="14">
        <v>0</v>
      </c>
      <c r="AI48" s="14">
        <v>0.53723664860060005</v>
      </c>
      <c r="AJ48" s="14">
        <v>0</v>
      </c>
      <c r="AK48" s="14">
        <v>3.05698273938293E-2</v>
      </c>
      <c r="AL48" s="14">
        <v>0</v>
      </c>
      <c r="BF48">
        <v>0.23064422556877101</v>
      </c>
      <c r="BG48">
        <v>0.110461602724487</v>
      </c>
      <c r="BH48">
        <v>0.63265306122445897</v>
      </c>
      <c r="BI48" s="15">
        <v>-3.46944695195361E-18</v>
      </c>
      <c r="BJ48">
        <v>0.36734693877554098</v>
      </c>
      <c r="BK48">
        <v>0</v>
      </c>
      <c r="BL48">
        <v>0</v>
      </c>
      <c r="BM48">
        <v>0</v>
      </c>
      <c r="BN48">
        <v>0</v>
      </c>
      <c r="BO48" s="14">
        <f t="shared" si="1"/>
        <v>0.110461602724487</v>
      </c>
      <c r="BP48" s="14">
        <f t="shared" si="2"/>
        <v>-3.46944695195361E-18</v>
      </c>
      <c r="BQ48" s="14">
        <f t="shared" si="3"/>
        <v>0.36734693877554098</v>
      </c>
    </row>
    <row r="49" spans="1:69" x14ac:dyDescent="0.2">
      <c r="A49" s="14">
        <v>0.259323529493038</v>
      </c>
      <c r="B49" s="14">
        <v>0.122519069155032</v>
      </c>
      <c r="C49" s="14">
        <v>0</v>
      </c>
      <c r="D49" s="14">
        <v>0.37284982069039402</v>
      </c>
      <c r="E49" s="14">
        <v>0.33973670167634601</v>
      </c>
      <c r="F49" s="14">
        <v>0.28741347763326103</v>
      </c>
      <c r="G49" s="14">
        <v>0</v>
      </c>
      <c r="AD49" s="14">
        <v>0.23702114147737699</v>
      </c>
      <c r="AE49" s="14">
        <v>0.122872167710202</v>
      </c>
      <c r="AF49" s="14">
        <v>0</v>
      </c>
      <c r="AG49" s="14">
        <v>0.46428406189072102</v>
      </c>
      <c r="AH49" s="14">
        <v>0</v>
      </c>
      <c r="AI49" s="14">
        <v>0.51175868415153902</v>
      </c>
      <c r="AJ49" s="14">
        <v>0</v>
      </c>
      <c r="AK49" s="14">
        <v>2.3957253957740499E-2</v>
      </c>
      <c r="AL49" s="14">
        <v>0</v>
      </c>
      <c r="BF49">
        <v>0.23750764018074599</v>
      </c>
      <c r="BG49">
        <v>0.112041693489793</v>
      </c>
      <c r="BH49">
        <v>0.653061224489763</v>
      </c>
      <c r="BI49">
        <v>0</v>
      </c>
      <c r="BJ49">
        <v>0.346938775510237</v>
      </c>
      <c r="BK49">
        <v>0</v>
      </c>
      <c r="BL49">
        <v>0</v>
      </c>
      <c r="BM49">
        <v>0</v>
      </c>
      <c r="BN49">
        <v>0</v>
      </c>
      <c r="BO49" s="14">
        <f t="shared" si="1"/>
        <v>0.112041693489793</v>
      </c>
      <c r="BP49" s="14">
        <f t="shared" si="2"/>
        <v>0</v>
      </c>
      <c r="BQ49" s="14">
        <f t="shared" si="3"/>
        <v>0.346938775510237</v>
      </c>
    </row>
    <row r="50" spans="1:69" x14ac:dyDescent="0.2">
      <c r="A50" s="14">
        <v>0.266842755893345</v>
      </c>
      <c r="B50" s="14">
        <v>0.124419516209637</v>
      </c>
      <c r="C50" s="14">
        <v>0</v>
      </c>
      <c r="D50" s="14">
        <v>0.38431213239246598</v>
      </c>
      <c r="E50" s="14">
        <v>0.35043728289235099</v>
      </c>
      <c r="F50" s="14">
        <v>0.26525058471518498</v>
      </c>
      <c r="G50" s="14">
        <v>0</v>
      </c>
      <c r="AD50" s="14">
        <v>0.246004193870382</v>
      </c>
      <c r="AE50" s="14">
        <v>0.124751844261561</v>
      </c>
      <c r="AF50" s="14">
        <v>0</v>
      </c>
      <c r="AG50" s="14">
        <v>0.49637459977587001</v>
      </c>
      <c r="AH50" s="14">
        <v>0</v>
      </c>
      <c r="AI50" s="14">
        <v>0.48628071970247899</v>
      </c>
      <c r="AJ50" s="14">
        <v>0</v>
      </c>
      <c r="AK50" s="14">
        <v>1.7344680521651799E-2</v>
      </c>
      <c r="AL50" s="14">
        <v>0</v>
      </c>
      <c r="BF50">
        <v>0.24437446014716599</v>
      </c>
      <c r="BG50">
        <v>0.1136217842551</v>
      </c>
      <c r="BH50">
        <v>0.67346938775506904</v>
      </c>
      <c r="BI50">
        <v>0</v>
      </c>
      <c r="BJ50">
        <v>0.32653061224493102</v>
      </c>
      <c r="BK50">
        <v>0</v>
      </c>
      <c r="BL50">
        <v>0</v>
      </c>
      <c r="BM50">
        <v>0</v>
      </c>
      <c r="BN50">
        <v>0</v>
      </c>
      <c r="BO50" s="14">
        <f t="shared" si="1"/>
        <v>0.1136217842551</v>
      </c>
      <c r="BP50" s="14">
        <f t="shared" si="2"/>
        <v>0</v>
      </c>
      <c r="BQ50" s="14">
        <f t="shared" si="3"/>
        <v>0.32653061224493102</v>
      </c>
    </row>
    <row r="51" spans="1:69" x14ac:dyDescent="0.2">
      <c r="A51" s="14">
        <v>0.27436481699335602</v>
      </c>
      <c r="B51" s="14">
        <v>0.126319963264242</v>
      </c>
      <c r="C51" s="14">
        <v>0</v>
      </c>
      <c r="D51" s="14">
        <v>0.39577444409453699</v>
      </c>
      <c r="E51" s="14">
        <v>0.36113786410835602</v>
      </c>
      <c r="F51" s="14">
        <v>0.24308769179710901</v>
      </c>
      <c r="G51" s="14">
        <v>0</v>
      </c>
      <c r="AD51" s="14">
        <v>0.255060567487981</v>
      </c>
      <c r="AE51" s="14">
        <v>0.12663152081292101</v>
      </c>
      <c r="AF51" s="14">
        <v>0</v>
      </c>
      <c r="AG51" s="14">
        <v>0.52846513766102099</v>
      </c>
      <c r="AH51" s="14">
        <v>0</v>
      </c>
      <c r="AI51" s="14">
        <v>0.46080275525341702</v>
      </c>
      <c r="AJ51" s="14">
        <v>0</v>
      </c>
      <c r="AK51" s="14">
        <v>1.07321070855626E-2</v>
      </c>
      <c r="AL51" s="14">
        <v>0</v>
      </c>
      <c r="BF51">
        <v>0.251244406250556</v>
      </c>
      <c r="BG51">
        <v>0.11520187502040601</v>
      </c>
      <c r="BH51">
        <v>0.69387755102037596</v>
      </c>
      <c r="BI51">
        <v>0</v>
      </c>
      <c r="BJ51">
        <v>0.30612244897962398</v>
      </c>
      <c r="BK51">
        <v>0</v>
      </c>
      <c r="BL51">
        <v>0</v>
      </c>
      <c r="BM51">
        <v>0</v>
      </c>
      <c r="BN51">
        <v>0</v>
      </c>
      <c r="BO51" s="14">
        <f t="shared" si="1"/>
        <v>0.11520187502040601</v>
      </c>
      <c r="BP51" s="14">
        <f t="shared" si="2"/>
        <v>0</v>
      </c>
      <c r="BQ51" s="14">
        <f t="shared" si="3"/>
        <v>0.30612244897962398</v>
      </c>
    </row>
    <row r="52" spans="1:69" x14ac:dyDescent="0.2">
      <c r="A52" s="14">
        <v>0.28188948586609802</v>
      </c>
      <c r="B52" s="14">
        <v>0.12822041031884701</v>
      </c>
      <c r="C52" s="14">
        <v>0</v>
      </c>
      <c r="D52" s="14">
        <v>0.40723675579660801</v>
      </c>
      <c r="E52" s="14">
        <v>0.371838445324361</v>
      </c>
      <c r="F52" s="14">
        <v>0.22092479887903299</v>
      </c>
      <c r="G52" s="14">
        <v>0</v>
      </c>
      <c r="AD52" s="14">
        <v>0.26418272192492298</v>
      </c>
      <c r="AE52" s="14">
        <v>0.12851119736428099</v>
      </c>
      <c r="AF52" s="14">
        <v>0</v>
      </c>
      <c r="AG52" s="14">
        <v>0.56055567554616703</v>
      </c>
      <c r="AH52" s="14">
        <v>0</v>
      </c>
      <c r="AI52" s="14">
        <v>0.43532479080435998</v>
      </c>
      <c r="AJ52" s="14">
        <v>0</v>
      </c>
      <c r="AK52" s="14">
        <v>4.11953364947452E-3</v>
      </c>
      <c r="AL52" s="14">
        <v>0</v>
      </c>
      <c r="BF52">
        <v>0.25811722887895799</v>
      </c>
      <c r="BG52">
        <v>0.116781965785712</v>
      </c>
      <c r="BH52">
        <v>0.71428571428568</v>
      </c>
      <c r="BI52">
        <v>0</v>
      </c>
      <c r="BJ52">
        <v>0.28571428571432</v>
      </c>
      <c r="BK52">
        <v>0</v>
      </c>
      <c r="BL52">
        <v>0</v>
      </c>
      <c r="BM52">
        <v>0</v>
      </c>
      <c r="BN52">
        <v>0</v>
      </c>
      <c r="BO52" s="14">
        <f t="shared" si="1"/>
        <v>0.116781965785712</v>
      </c>
      <c r="BP52" s="14">
        <f t="shared" si="2"/>
        <v>0</v>
      </c>
      <c r="BQ52" s="14">
        <f t="shared" si="3"/>
        <v>0.28571428571432</v>
      </c>
    </row>
    <row r="53" spans="1:69" x14ac:dyDescent="0.2">
      <c r="A53" s="14">
        <v>0.28941655910974101</v>
      </c>
      <c r="B53" s="14">
        <v>0.130120857373452</v>
      </c>
      <c r="C53" s="14">
        <v>0</v>
      </c>
      <c r="D53" s="14">
        <v>0.41869906749868102</v>
      </c>
      <c r="E53" s="14">
        <v>0.38253902654036698</v>
      </c>
      <c r="F53" s="14">
        <v>0.198761905960955</v>
      </c>
      <c r="G53" s="14">
        <v>0</v>
      </c>
      <c r="AD53" s="14">
        <v>0.27336461158936098</v>
      </c>
      <c r="AE53" s="14">
        <v>0.130390873915641</v>
      </c>
      <c r="AF53" s="14">
        <v>0</v>
      </c>
      <c r="AG53" s="14">
        <v>0.59236935819997005</v>
      </c>
      <c r="AH53" s="14">
        <v>0</v>
      </c>
      <c r="AI53" s="14">
        <v>0.407630641800031</v>
      </c>
      <c r="AJ53" s="14">
        <v>0</v>
      </c>
      <c r="AK53" s="14">
        <v>0</v>
      </c>
      <c r="AL53" s="14">
        <v>0</v>
      </c>
      <c r="BF53">
        <v>0.26499270421672799</v>
      </c>
      <c r="BG53">
        <v>0.118362056551018</v>
      </c>
      <c r="BH53">
        <v>0.73469387755098603</v>
      </c>
      <c r="BI53">
        <v>0</v>
      </c>
      <c r="BJ53">
        <v>0.26530612244901403</v>
      </c>
      <c r="BK53">
        <v>0</v>
      </c>
      <c r="BL53">
        <v>0</v>
      </c>
      <c r="BM53">
        <v>0</v>
      </c>
      <c r="BN53">
        <v>0</v>
      </c>
      <c r="BO53" s="14">
        <f t="shared" si="1"/>
        <v>0.118362056551018</v>
      </c>
      <c r="BP53" s="14">
        <f t="shared" si="2"/>
        <v>0</v>
      </c>
      <c r="BQ53" s="14">
        <f t="shared" si="3"/>
        <v>0.26530612244901403</v>
      </c>
    </row>
    <row r="54" spans="1:69" x14ac:dyDescent="0.2">
      <c r="A54" s="14">
        <v>0.29694585388417899</v>
      </c>
      <c r="B54" s="14">
        <v>0.13202130442805801</v>
      </c>
      <c r="C54" s="14">
        <v>0</v>
      </c>
      <c r="D54" s="14">
        <v>0.43016137920075198</v>
      </c>
      <c r="E54" s="14">
        <v>0.39323960775637201</v>
      </c>
      <c r="F54" s="14">
        <v>0.17659901304287901</v>
      </c>
      <c r="G54" s="14">
        <v>0</v>
      </c>
      <c r="AD54" s="14">
        <v>0.28260581158200898</v>
      </c>
      <c r="AE54" s="14">
        <v>0.13227055046700001</v>
      </c>
      <c r="AF54" s="14">
        <v>0</v>
      </c>
      <c r="AG54" s="14">
        <v>0.62372556141533297</v>
      </c>
      <c r="AH54" s="14">
        <v>0</v>
      </c>
      <c r="AI54" s="14">
        <v>0.37627443858466803</v>
      </c>
      <c r="AJ54" s="14">
        <v>0</v>
      </c>
      <c r="AK54" s="14">
        <v>0</v>
      </c>
      <c r="AL54" s="14">
        <v>0</v>
      </c>
      <c r="BF54">
        <v>0.271870631006769</v>
      </c>
      <c r="BG54">
        <v>0.11994214731632399</v>
      </c>
      <c r="BH54">
        <v>0.75510204081629095</v>
      </c>
      <c r="BI54" s="15">
        <v>-3.46944695195361E-18</v>
      </c>
      <c r="BJ54">
        <v>0.24489795918370899</v>
      </c>
      <c r="BK54">
        <v>0</v>
      </c>
      <c r="BL54">
        <v>0</v>
      </c>
      <c r="BM54">
        <v>0</v>
      </c>
      <c r="BN54">
        <v>0</v>
      </c>
      <c r="BO54" s="14">
        <f t="shared" si="1"/>
        <v>0.11994214731632399</v>
      </c>
      <c r="BP54" s="14">
        <f t="shared" si="2"/>
        <v>-3.46944695195361E-18</v>
      </c>
      <c r="BQ54" s="14">
        <f t="shared" si="3"/>
        <v>0.24489795918370899</v>
      </c>
    </row>
    <row r="55" spans="1:69" x14ac:dyDescent="0.2">
      <c r="A55" s="14">
        <v>0.30447720538342399</v>
      </c>
      <c r="B55" s="14">
        <v>0.133921751482663</v>
      </c>
      <c r="C55" s="14">
        <v>0</v>
      </c>
      <c r="D55" s="14">
        <v>0.441623690902823</v>
      </c>
      <c r="E55" s="14">
        <v>0.40394018897237599</v>
      </c>
      <c r="F55" s="14">
        <v>0.15443612012480401</v>
      </c>
      <c r="G55" s="14">
        <v>0</v>
      </c>
      <c r="AD55" s="14">
        <v>0.291902068799548</v>
      </c>
      <c r="AE55" s="14">
        <v>0.13415022701835999</v>
      </c>
      <c r="AF55" s="14">
        <v>0</v>
      </c>
      <c r="AG55" s="14">
        <v>0.655081764630701</v>
      </c>
      <c r="AH55" s="14">
        <v>0</v>
      </c>
      <c r="AI55" s="14">
        <v>0.344918235369301</v>
      </c>
      <c r="AJ55" s="14">
        <v>0</v>
      </c>
      <c r="AK55" s="14">
        <v>0</v>
      </c>
      <c r="AL55" s="14">
        <v>0</v>
      </c>
      <c r="BF55">
        <v>0.27875082778698002</v>
      </c>
      <c r="BG55">
        <v>0.12152223808163</v>
      </c>
      <c r="BH55">
        <v>0.77551020408159399</v>
      </c>
      <c r="BI55">
        <v>0</v>
      </c>
      <c r="BJ55">
        <v>0.22448979591840601</v>
      </c>
      <c r="BK55">
        <v>0</v>
      </c>
      <c r="BL55">
        <v>0</v>
      </c>
      <c r="BM55">
        <v>0</v>
      </c>
      <c r="BN55">
        <v>0</v>
      </c>
      <c r="BO55" s="14">
        <f t="shared" si="1"/>
        <v>0.12152223808163</v>
      </c>
      <c r="BP55" s="14">
        <f t="shared" si="2"/>
        <v>0</v>
      </c>
      <c r="BQ55" s="14">
        <f t="shared" si="3"/>
        <v>0.22448979591840601</v>
      </c>
    </row>
    <row r="56" spans="1:69" x14ac:dyDescent="0.2">
      <c r="A56" s="14">
        <v>0.31201046467099303</v>
      </c>
      <c r="B56" s="14">
        <v>0.13582219853726801</v>
      </c>
      <c r="C56" s="14">
        <v>0</v>
      </c>
      <c r="D56" s="14">
        <v>0.45308600260489601</v>
      </c>
      <c r="E56" s="14">
        <v>0.41464077018838202</v>
      </c>
      <c r="F56" s="14">
        <v>0.13227322720672499</v>
      </c>
      <c r="G56" s="14">
        <v>0</v>
      </c>
      <c r="AD56" s="14">
        <v>0.30124828623245498</v>
      </c>
      <c r="AE56" s="14">
        <v>0.13602990356972</v>
      </c>
      <c r="AF56" s="14">
        <v>0</v>
      </c>
      <c r="AG56" s="14">
        <v>0.68643796784606703</v>
      </c>
      <c r="AH56" s="14">
        <v>0</v>
      </c>
      <c r="AI56" s="14">
        <v>0.31356203215393502</v>
      </c>
      <c r="AJ56" s="14">
        <v>0</v>
      </c>
      <c r="AK56" s="14">
        <v>0</v>
      </c>
      <c r="AL56" s="14">
        <v>0</v>
      </c>
      <c r="BF56">
        <v>0.28563313052203598</v>
      </c>
      <c r="BG56">
        <v>0.123102328846936</v>
      </c>
      <c r="BH56">
        <v>0.79591836734690302</v>
      </c>
      <c r="BI56">
        <v>0</v>
      </c>
      <c r="BJ56">
        <v>0.20408163265309701</v>
      </c>
      <c r="BK56">
        <v>0</v>
      </c>
      <c r="BL56">
        <v>0</v>
      </c>
      <c r="BM56">
        <v>0</v>
      </c>
      <c r="BN56">
        <v>0</v>
      </c>
      <c r="BO56" s="14">
        <f t="shared" si="1"/>
        <v>0.123102328846936</v>
      </c>
      <c r="BP56" s="14">
        <f t="shared" si="2"/>
        <v>0</v>
      </c>
      <c r="BQ56" s="14">
        <f t="shared" si="3"/>
        <v>0.20408163265309701</v>
      </c>
    </row>
    <row r="57" spans="1:69" x14ac:dyDescent="0.2">
      <c r="A57" s="14">
        <v>0.31954549681904498</v>
      </c>
      <c r="B57" s="14">
        <v>0.137722645591873</v>
      </c>
      <c r="C57" s="14">
        <v>0</v>
      </c>
      <c r="D57" s="14">
        <v>0.46454831430696603</v>
      </c>
      <c r="E57" s="14">
        <v>0.425341351404386</v>
      </c>
      <c r="F57" s="14">
        <v>0.11011033428865</v>
      </c>
      <c r="G57" s="14">
        <v>0</v>
      </c>
      <c r="AD57" s="14">
        <v>0.31063995445777898</v>
      </c>
      <c r="AE57" s="14">
        <v>0.13790958012107901</v>
      </c>
      <c r="AF57" s="14">
        <v>0</v>
      </c>
      <c r="AG57" s="14">
        <v>0.71779417106143195</v>
      </c>
      <c r="AH57" s="14">
        <v>0</v>
      </c>
      <c r="AI57" s="14">
        <v>0.28220582893856899</v>
      </c>
      <c r="AJ57" s="14">
        <v>0</v>
      </c>
      <c r="AK57" s="14">
        <v>0</v>
      </c>
      <c r="AL57" s="14">
        <v>0</v>
      </c>
      <c r="BF57">
        <v>0.29251739056625697</v>
      </c>
      <c r="BG57">
        <v>0.124682419612242</v>
      </c>
      <c r="BH57">
        <v>0.81632653061220495</v>
      </c>
      <c r="BI57" s="15">
        <v>7.1470607210244502E-16</v>
      </c>
      <c r="BJ57">
        <v>0.183673469387794</v>
      </c>
      <c r="BK57">
        <v>0</v>
      </c>
      <c r="BL57">
        <v>0</v>
      </c>
      <c r="BM57">
        <v>0</v>
      </c>
      <c r="BN57">
        <v>0</v>
      </c>
      <c r="BO57" s="14">
        <f t="shared" si="1"/>
        <v>0.124682419612242</v>
      </c>
      <c r="BP57" s="14">
        <f t="shared" si="2"/>
        <v>7.1470607210244502E-16</v>
      </c>
      <c r="BQ57" s="14">
        <f t="shared" si="3"/>
        <v>0.183673469387794</v>
      </c>
    </row>
    <row r="58" spans="1:69" x14ac:dyDescent="0.2">
      <c r="A58" s="14">
        <v>0.32708217930279498</v>
      </c>
      <c r="B58" s="14">
        <v>0.13962309264647799</v>
      </c>
      <c r="C58" s="14">
        <v>0</v>
      </c>
      <c r="D58" s="14">
        <v>0.47601062600903798</v>
      </c>
      <c r="E58" s="14">
        <v>0.43604193262039098</v>
      </c>
      <c r="F58" s="14">
        <v>8.7947441370573504E-2</v>
      </c>
      <c r="G58" s="14">
        <v>0</v>
      </c>
      <c r="AD58" s="14">
        <v>0.32007307261323298</v>
      </c>
      <c r="AE58" s="14">
        <v>0.13978925667243899</v>
      </c>
      <c r="AF58" s="14">
        <v>0</v>
      </c>
      <c r="AG58" s="14">
        <v>0.74915037427679598</v>
      </c>
      <c r="AH58" s="14">
        <v>0</v>
      </c>
      <c r="AI58" s="14">
        <v>0.25084962572320502</v>
      </c>
      <c r="AJ58" s="14">
        <v>0</v>
      </c>
      <c r="AK58" s="14">
        <v>0</v>
      </c>
      <c r="AL58" s="14">
        <v>0</v>
      </c>
      <c r="BF58">
        <v>0.299403472904957</v>
      </c>
      <c r="BG58">
        <v>0.12626251037754799</v>
      </c>
      <c r="BH58">
        <v>0.83673469387750898</v>
      </c>
      <c r="BI58" s="15">
        <v>7.3552275381416601E-16</v>
      </c>
      <c r="BJ58">
        <v>0.16326530612248999</v>
      </c>
      <c r="BK58">
        <v>0</v>
      </c>
      <c r="BL58">
        <v>0</v>
      </c>
      <c r="BM58">
        <v>0</v>
      </c>
      <c r="BN58">
        <v>0</v>
      </c>
      <c r="BO58" s="14">
        <f t="shared" si="1"/>
        <v>0.12626251037754799</v>
      </c>
      <c r="BP58" s="14">
        <f t="shared" si="2"/>
        <v>7.3552275381416601E-16</v>
      </c>
      <c r="BQ58" s="14">
        <f t="shared" si="3"/>
        <v>0.16326530612248999</v>
      </c>
    </row>
    <row r="59" spans="1:69" x14ac:dyDescent="0.2">
      <c r="A59" s="14">
        <v>0.334620400610325</v>
      </c>
      <c r="B59" s="14">
        <v>0.141523539701083</v>
      </c>
      <c r="C59" s="14">
        <v>0</v>
      </c>
      <c r="D59" s="14">
        <v>0.487472937711109</v>
      </c>
      <c r="E59" s="14">
        <v>0.44674251383639602</v>
      </c>
      <c r="F59" s="14">
        <v>6.5784548452497205E-2</v>
      </c>
      <c r="G59" s="14">
        <v>0</v>
      </c>
      <c r="AD59" s="14">
        <v>0.329544081235919</v>
      </c>
      <c r="AE59" s="14">
        <v>0.141668933223799</v>
      </c>
      <c r="AF59" s="14">
        <v>0</v>
      </c>
      <c r="AG59" s="14">
        <v>0.78050657749216201</v>
      </c>
      <c r="AH59" s="14">
        <v>0</v>
      </c>
      <c r="AI59" s="14">
        <v>0.21949342250783899</v>
      </c>
      <c r="AJ59" s="14">
        <v>0</v>
      </c>
      <c r="AK59" s="14">
        <v>0</v>
      </c>
      <c r="AL59" s="14">
        <v>0</v>
      </c>
      <c r="BF59">
        <v>0.30629125463093199</v>
      </c>
      <c r="BG59">
        <v>0.12784260114285401</v>
      </c>
      <c r="BH59">
        <v>0.85714285714281602</v>
      </c>
      <c r="BI59" s="15">
        <v>7.5633943552588799E-16</v>
      </c>
      <c r="BJ59">
        <v>0.14285714285718401</v>
      </c>
      <c r="BK59">
        <v>0</v>
      </c>
      <c r="BL59">
        <v>0</v>
      </c>
      <c r="BM59">
        <v>0</v>
      </c>
      <c r="BN59">
        <v>0</v>
      </c>
      <c r="BO59" s="14">
        <f t="shared" si="1"/>
        <v>0.12784260114285401</v>
      </c>
      <c r="BP59" s="14">
        <f t="shared" si="2"/>
        <v>7.5633943552588799E-16</v>
      </c>
      <c r="BQ59" s="14">
        <f t="shared" si="3"/>
        <v>0.14285714285718401</v>
      </c>
    </row>
    <row r="60" spans="1:69" x14ac:dyDescent="0.2">
      <c r="A60" s="14">
        <v>0.34216005903491498</v>
      </c>
      <c r="B60" s="14">
        <v>0.14342398675568799</v>
      </c>
      <c r="C60" s="14">
        <v>0</v>
      </c>
      <c r="D60" s="14">
        <v>0.49893524941318101</v>
      </c>
      <c r="E60" s="14">
        <v>0.45744309505240099</v>
      </c>
      <c r="F60" s="14">
        <v>4.3621655534421003E-2</v>
      </c>
      <c r="G60" s="14">
        <v>0</v>
      </c>
      <c r="AD60" s="14">
        <v>0.33904980504666499</v>
      </c>
      <c r="AE60" s="14">
        <v>0.14354860977515899</v>
      </c>
      <c r="AF60" s="14">
        <v>0</v>
      </c>
      <c r="AG60" s="14">
        <v>0.81186278070752804</v>
      </c>
      <c r="AH60" s="14">
        <v>0</v>
      </c>
      <c r="AI60" s="14">
        <v>0.18813721929247301</v>
      </c>
      <c r="AJ60" s="14">
        <v>0</v>
      </c>
      <c r="AK60" s="14">
        <v>0</v>
      </c>
      <c r="AL60" s="14">
        <v>0</v>
      </c>
      <c r="BF60">
        <v>0.31318062362032201</v>
      </c>
      <c r="BG60">
        <v>0.12942269190816</v>
      </c>
      <c r="BH60">
        <v>0.87755102040811905</v>
      </c>
      <c r="BI60" s="15">
        <v>7.5633943552588799E-16</v>
      </c>
      <c r="BJ60">
        <v>0.12244897959188</v>
      </c>
      <c r="BK60">
        <v>0</v>
      </c>
      <c r="BL60">
        <v>0</v>
      </c>
      <c r="BM60">
        <v>0</v>
      </c>
      <c r="BN60">
        <v>0</v>
      </c>
      <c r="BO60" s="14">
        <f t="shared" si="1"/>
        <v>0.12942269190816</v>
      </c>
      <c r="BP60" s="14">
        <f t="shared" si="2"/>
        <v>7.5633943552588799E-16</v>
      </c>
      <c r="BQ60" s="14">
        <f t="shared" si="3"/>
        <v>0.12244897959188</v>
      </c>
    </row>
    <row r="61" spans="1:69" x14ac:dyDescent="0.2">
      <c r="A61" s="14">
        <v>0.34970106162256898</v>
      </c>
      <c r="B61" s="14">
        <v>0.145324433810293</v>
      </c>
      <c r="C61" s="14">
        <v>0</v>
      </c>
      <c r="D61" s="14">
        <v>0.51039756111525303</v>
      </c>
      <c r="E61" s="14">
        <v>0.46814367626840703</v>
      </c>
      <c r="F61" s="14">
        <v>2.1458762616343299E-2</v>
      </c>
      <c r="G61" s="14">
        <v>0</v>
      </c>
      <c r="AD61" s="14">
        <v>0.34858740408359901</v>
      </c>
      <c r="AE61" s="14">
        <v>0.145428286326518</v>
      </c>
      <c r="AF61" s="14">
        <v>0</v>
      </c>
      <c r="AG61" s="14">
        <v>0.84321898392289196</v>
      </c>
      <c r="AH61" s="14">
        <v>0</v>
      </c>
      <c r="AI61" s="14">
        <v>0.15678101607710901</v>
      </c>
      <c r="AJ61" s="14">
        <v>0</v>
      </c>
      <c r="AK61" s="14">
        <v>0</v>
      </c>
      <c r="AL61" s="14">
        <v>0</v>
      </c>
      <c r="BF61">
        <v>0.32007147737813402</v>
      </c>
      <c r="BG61">
        <v>0.13100278267346599</v>
      </c>
      <c r="BH61">
        <v>0.89795918367342697</v>
      </c>
      <c r="BI61" s="15">
        <v>7.9103390504542404E-16</v>
      </c>
      <c r="BJ61">
        <v>0.102040816326572</v>
      </c>
      <c r="BK61">
        <v>0</v>
      </c>
      <c r="BL61">
        <v>0</v>
      </c>
      <c r="BM61">
        <v>0</v>
      </c>
      <c r="BN61">
        <v>0</v>
      </c>
      <c r="BO61" s="14">
        <f t="shared" si="1"/>
        <v>0.13100278267346599</v>
      </c>
      <c r="BP61" s="14">
        <f t="shared" si="2"/>
        <v>7.9103390504542404E-16</v>
      </c>
      <c r="BQ61" s="14">
        <f t="shared" si="3"/>
        <v>0.102040816326572</v>
      </c>
    </row>
    <row r="62" spans="1:69" x14ac:dyDescent="0.2">
      <c r="A62" s="14">
        <v>0.35724395354940403</v>
      </c>
      <c r="B62" s="14">
        <v>0.14722488086489799</v>
      </c>
      <c r="C62" s="14">
        <v>0</v>
      </c>
      <c r="D62" s="14">
        <v>0.51738627812927396</v>
      </c>
      <c r="E62" s="14">
        <v>0.48261372187072898</v>
      </c>
      <c r="F62" s="14">
        <v>0</v>
      </c>
      <c r="G62" s="14">
        <v>0</v>
      </c>
      <c r="AD62" s="14">
        <v>0.35815433185752199</v>
      </c>
      <c r="AE62" s="14">
        <v>0.14730796287787801</v>
      </c>
      <c r="AF62" s="14">
        <v>0</v>
      </c>
      <c r="AG62" s="14">
        <v>0.87457518713825799</v>
      </c>
      <c r="AH62" s="14">
        <v>0</v>
      </c>
      <c r="AI62" s="14">
        <v>0.12542481286174301</v>
      </c>
      <c r="AJ62" s="14">
        <v>0</v>
      </c>
      <c r="AK62" s="14">
        <v>0</v>
      </c>
      <c r="AL62" s="14">
        <v>0</v>
      </c>
      <c r="BF62">
        <v>0.326963722028624</v>
      </c>
      <c r="BG62">
        <v>0.13258287343877201</v>
      </c>
      <c r="BH62">
        <v>0.91836734693873001</v>
      </c>
      <c r="BI62" s="15">
        <v>7.9797279894933097E-16</v>
      </c>
      <c r="BJ62">
        <v>8.16326530612691E-2</v>
      </c>
      <c r="BK62">
        <v>0</v>
      </c>
      <c r="BL62">
        <v>0</v>
      </c>
      <c r="BM62">
        <v>0</v>
      </c>
      <c r="BN62">
        <v>0</v>
      </c>
      <c r="BO62" s="14">
        <f t="shared" si="1"/>
        <v>0.13258287343877201</v>
      </c>
      <c r="BP62" s="14">
        <f t="shared" si="2"/>
        <v>7.9797279894933097E-16</v>
      </c>
      <c r="BQ62" s="14">
        <f t="shared" si="3"/>
        <v>8.16326530612691E-2</v>
      </c>
    </row>
    <row r="63" spans="1:69" x14ac:dyDescent="0.2">
      <c r="A63" s="14">
        <v>0.36543719068651698</v>
      </c>
      <c r="B63" s="14">
        <v>0.149125327919506</v>
      </c>
      <c r="C63" s="14">
        <v>0</v>
      </c>
      <c r="D63" s="14">
        <v>0.38803970859713499</v>
      </c>
      <c r="E63" s="14">
        <v>0.611960291402877</v>
      </c>
      <c r="F63" s="14">
        <v>0</v>
      </c>
      <c r="G63" s="14">
        <v>0</v>
      </c>
      <c r="AD63" s="14">
        <v>0.36774829942486398</v>
      </c>
      <c r="AE63" s="14">
        <v>0.14918763942923799</v>
      </c>
      <c r="AF63" s="14">
        <v>0</v>
      </c>
      <c r="AG63" s="14">
        <v>0.90593139035362402</v>
      </c>
      <c r="AH63" s="14">
        <v>0</v>
      </c>
      <c r="AI63" s="14">
        <v>9.4068609646377394E-2</v>
      </c>
      <c r="AJ63" s="14">
        <v>0</v>
      </c>
      <c r="AK63" s="14">
        <v>0</v>
      </c>
      <c r="AL63" s="14">
        <v>0</v>
      </c>
      <c r="BF63">
        <v>0.33385727142985</v>
      </c>
      <c r="BG63">
        <v>0.134162964204078</v>
      </c>
      <c r="BH63">
        <v>0.93877551020403605</v>
      </c>
      <c r="BI63" s="15">
        <v>8.2572837456495998E-16</v>
      </c>
      <c r="BJ63">
        <v>6.1224489795963101E-2</v>
      </c>
      <c r="BK63">
        <v>0</v>
      </c>
      <c r="BL63">
        <v>0</v>
      </c>
      <c r="BM63">
        <v>0</v>
      </c>
      <c r="BN63">
        <v>0</v>
      </c>
      <c r="BO63" s="14">
        <f t="shared" si="1"/>
        <v>0.134162964204078</v>
      </c>
      <c r="BP63" s="14">
        <f t="shared" si="2"/>
        <v>8.2572837456495998E-16</v>
      </c>
      <c r="BQ63" s="14">
        <f t="shared" si="3"/>
        <v>6.1224489795963101E-2</v>
      </c>
    </row>
    <row r="64" spans="1:69" x14ac:dyDescent="0.2">
      <c r="A64" s="14">
        <v>0.374796456146679</v>
      </c>
      <c r="B64" s="14">
        <v>0.15102577497411401</v>
      </c>
      <c r="C64" s="14">
        <v>0</v>
      </c>
      <c r="D64" s="14">
        <v>0.25869313906498698</v>
      </c>
      <c r="E64" s="14">
        <v>0.74130686093503295</v>
      </c>
      <c r="F64" s="14">
        <v>0</v>
      </c>
      <c r="G64" s="14">
        <v>0</v>
      </c>
      <c r="AD64" s="14">
        <v>0.37736724445883701</v>
      </c>
      <c r="AE64" s="14">
        <v>0.151067315980597</v>
      </c>
      <c r="AF64" s="14">
        <v>0</v>
      </c>
      <c r="AG64" s="14">
        <v>0.93728759356899005</v>
      </c>
      <c r="AH64" s="14">
        <v>0</v>
      </c>
      <c r="AI64" s="14">
        <v>6.2712406431011697E-2</v>
      </c>
      <c r="AJ64" s="14">
        <v>0</v>
      </c>
      <c r="AK64" s="14">
        <v>0</v>
      </c>
      <c r="AL64" s="14">
        <v>0</v>
      </c>
      <c r="BF64">
        <v>0.340752046394943</v>
      </c>
      <c r="BG64">
        <v>0.13574305496938399</v>
      </c>
      <c r="BH64">
        <v>0.95918367346934097</v>
      </c>
      <c r="BI64" s="15">
        <v>8.2572837456495998E-16</v>
      </c>
      <c r="BJ64">
        <v>4.0816326530657997E-2</v>
      </c>
      <c r="BK64">
        <v>0</v>
      </c>
      <c r="BL64">
        <v>0</v>
      </c>
      <c r="BM64">
        <v>0</v>
      </c>
      <c r="BN64">
        <v>0</v>
      </c>
      <c r="BO64" s="14">
        <f t="shared" si="1"/>
        <v>0.13574305496938399</v>
      </c>
      <c r="BP64" s="14">
        <f t="shared" si="2"/>
        <v>8.2572837456495998E-16</v>
      </c>
      <c r="BQ64" s="14">
        <f t="shared" si="3"/>
        <v>4.0816326530657997E-2</v>
      </c>
    </row>
    <row r="65" spans="1:70" x14ac:dyDescent="0.2">
      <c r="A65" s="14">
        <v>0.38523677389026001</v>
      </c>
      <c r="B65" s="14">
        <v>0.152926222028721</v>
      </c>
      <c r="C65" s="14">
        <v>0</v>
      </c>
      <c r="D65" s="14">
        <v>0.12934656953284701</v>
      </c>
      <c r="E65" s="14">
        <v>0.87065343046718102</v>
      </c>
      <c r="F65" s="14">
        <v>0</v>
      </c>
      <c r="G65" s="14">
        <v>0</v>
      </c>
      <c r="AD65" s="14">
        <v>0.387009304552278</v>
      </c>
      <c r="AE65" s="14">
        <v>0.15294699253195701</v>
      </c>
      <c r="AF65" s="14">
        <v>0</v>
      </c>
      <c r="AG65" s="14">
        <v>0.96864379678435697</v>
      </c>
      <c r="AH65" s="14">
        <v>0</v>
      </c>
      <c r="AI65" s="14">
        <v>3.1356203215643398E-2</v>
      </c>
      <c r="AJ65" s="14">
        <v>0</v>
      </c>
      <c r="AK65" s="14">
        <v>0</v>
      </c>
      <c r="AL65" s="14">
        <v>0</v>
      </c>
      <c r="BF65">
        <v>0.34764797400543102</v>
      </c>
      <c r="BG65">
        <v>0.13732314573469001</v>
      </c>
      <c r="BH65">
        <v>0.979591836734647</v>
      </c>
      <c r="BI65" s="15">
        <v>8.6736173798840404E-16</v>
      </c>
      <c r="BJ65">
        <v>2.0408163265352199E-2</v>
      </c>
      <c r="BK65">
        <v>0</v>
      </c>
      <c r="BL65">
        <v>0</v>
      </c>
      <c r="BM65">
        <v>0</v>
      </c>
      <c r="BN65">
        <v>0</v>
      </c>
      <c r="BO65" s="14">
        <f t="shared" si="1"/>
        <v>0.13732314573469001</v>
      </c>
      <c r="BP65" s="14">
        <f t="shared" si="2"/>
        <v>8.6736173798840404E-16</v>
      </c>
      <c r="BQ65" s="14">
        <f t="shared" si="3"/>
        <v>2.0408163265352199E-2</v>
      </c>
    </row>
    <row r="66" spans="1:70" x14ac:dyDescent="0.2">
      <c r="A66" s="14">
        <v>0.39667279411209</v>
      </c>
      <c r="B66" s="14">
        <v>0.15482666908333301</v>
      </c>
      <c r="C66" s="14">
        <v>0</v>
      </c>
      <c r="D66" s="14">
        <v>0</v>
      </c>
      <c r="E66" s="14">
        <v>1</v>
      </c>
      <c r="F66" s="14">
        <v>0</v>
      </c>
      <c r="G66" s="14">
        <v>0</v>
      </c>
      <c r="AD66" s="14">
        <v>0.39667279411209</v>
      </c>
      <c r="AE66" s="14">
        <v>0.15482666908333301</v>
      </c>
      <c r="AF66" s="14">
        <v>0</v>
      </c>
      <c r="AG66" s="14">
        <v>1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BF66">
        <v>0.35454498700421</v>
      </c>
      <c r="BG66">
        <v>0.1389032365</v>
      </c>
      <c r="BH66">
        <v>1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 s="14">
        <f t="shared" si="1"/>
        <v>0.1389032365</v>
      </c>
      <c r="BP66" s="14">
        <f t="shared" si="2"/>
        <v>0</v>
      </c>
      <c r="BQ66" s="14">
        <f t="shared" si="3"/>
        <v>0</v>
      </c>
    </row>
    <row r="67" spans="1:70" x14ac:dyDescent="0.2">
      <c r="AD67" s="14"/>
      <c r="AE67" s="14"/>
      <c r="AF67" s="14"/>
      <c r="AG67" s="14"/>
      <c r="AH67" s="14"/>
      <c r="AI67" s="14"/>
      <c r="AJ67" s="14"/>
      <c r="AK67" s="14"/>
      <c r="AL67" s="14"/>
    </row>
    <row r="68" spans="1:70" x14ac:dyDescent="0.2">
      <c r="AD68" s="14"/>
      <c r="AE68" s="14" t="str">
        <f>"OBX og Obligasjoner"</f>
        <v>OBX og Obligasjoner</v>
      </c>
      <c r="AF68" s="14"/>
      <c r="AG68" s="14"/>
      <c r="AH68" s="14"/>
      <c r="AI68" s="14"/>
      <c r="AJ68" s="14"/>
      <c r="AK68" s="14"/>
      <c r="AL68" s="14"/>
    </row>
    <row r="69" spans="1:70" ht="96" x14ac:dyDescent="0.2">
      <c r="A69" t="s">
        <v>16</v>
      </c>
      <c r="B69" t="s">
        <v>70</v>
      </c>
      <c r="C69" s="10" t="s">
        <v>50</v>
      </c>
      <c r="D69" s="10" t="s">
        <v>51</v>
      </c>
      <c r="E69" s="10" t="s">
        <v>52</v>
      </c>
      <c r="F69" s="10" t="s">
        <v>53</v>
      </c>
      <c r="G69" t="s">
        <v>7</v>
      </c>
      <c r="AD69" t="s">
        <v>16</v>
      </c>
      <c r="AE69" t="s">
        <v>70</v>
      </c>
      <c r="AF69" s="10" t="s">
        <v>71</v>
      </c>
      <c r="AG69" s="10" t="s">
        <v>72</v>
      </c>
      <c r="AH69" s="10" t="s">
        <v>73</v>
      </c>
      <c r="AI69" t="s">
        <v>74</v>
      </c>
      <c r="AJ69" t="s">
        <v>75</v>
      </c>
      <c r="AK69" t="s">
        <v>76</v>
      </c>
      <c r="AL69" t="s">
        <v>47</v>
      </c>
      <c r="BF69" t="s">
        <v>16</v>
      </c>
      <c r="BG69" t="s">
        <v>70</v>
      </c>
      <c r="BH69" s="10" t="s">
        <v>50</v>
      </c>
      <c r="BI69" s="10" t="s">
        <v>52</v>
      </c>
      <c r="BJ69" s="10" t="s">
        <v>53</v>
      </c>
      <c r="BK69" t="s">
        <v>3</v>
      </c>
      <c r="BL69" t="s">
        <v>4</v>
      </c>
      <c r="BM69" t="s">
        <v>5</v>
      </c>
      <c r="BN69" t="s">
        <v>6</v>
      </c>
      <c r="BO69" t="s">
        <v>71</v>
      </c>
      <c r="BP69" t="s">
        <v>77</v>
      </c>
      <c r="BQ69" t="s">
        <v>78</v>
      </c>
    </row>
    <row r="70" spans="1:70" x14ac:dyDescent="0.2">
      <c r="A70">
        <v>3.3789418966042602E-2</v>
      </c>
      <c r="B70">
        <v>6.1704763407669901E-2</v>
      </c>
      <c r="C70">
        <v>0</v>
      </c>
      <c r="D70">
        <v>0</v>
      </c>
      <c r="E70">
        <v>0</v>
      </c>
      <c r="F70">
        <v>0.98810620489895196</v>
      </c>
      <c r="G70">
        <v>1.1893795101048E-2</v>
      </c>
      <c r="AD70" s="14">
        <v>3.38401338000077E-2</v>
      </c>
      <c r="AE70" s="14">
        <v>6.1478788999999999E-2</v>
      </c>
      <c r="AF70" s="14">
        <v>0</v>
      </c>
      <c r="AG70" s="14">
        <v>0</v>
      </c>
      <c r="AH70" s="14">
        <v>1</v>
      </c>
      <c r="AI70" s="14">
        <v>1.52655665885959E-16</v>
      </c>
      <c r="AJ70" s="14">
        <v>0</v>
      </c>
      <c r="AK70" s="14">
        <v>0</v>
      </c>
      <c r="AL70" s="14">
        <v>0</v>
      </c>
      <c r="BF70">
        <v>3.1966535434382298E-2</v>
      </c>
      <c r="BG70">
        <v>6.6105948427948993E-2</v>
      </c>
      <c r="BH70">
        <v>0</v>
      </c>
      <c r="BI70">
        <v>0</v>
      </c>
      <c r="BJ70">
        <v>0.87458981065939101</v>
      </c>
      <c r="BK70">
        <v>0.12541018934060999</v>
      </c>
      <c r="BL70">
        <v>0</v>
      </c>
      <c r="BM70">
        <v>0</v>
      </c>
      <c r="BN70">
        <v>0</v>
      </c>
      <c r="BO70" s="14">
        <f>BG70</f>
        <v>6.6105948427948993E-2</v>
      </c>
      <c r="BP70" s="14">
        <f>BI70</f>
        <v>0</v>
      </c>
      <c r="BQ70" s="14">
        <f>SUM(BJ70:BN70)</f>
        <v>1.0000000000000009</v>
      </c>
      <c r="BR70" s="16">
        <f>AVERAGE(BQ70:BQ119)</f>
        <v>0.71714412275739858</v>
      </c>
    </row>
    <row r="71" spans="1:70" x14ac:dyDescent="0.2">
      <c r="A71">
        <v>3.6232063885988097E-2</v>
      </c>
      <c r="B71">
        <v>6.3305359960574001E-2</v>
      </c>
      <c r="C71">
        <v>0</v>
      </c>
      <c r="D71">
        <v>2.1984820340294701E-3</v>
      </c>
      <c r="E71">
        <v>0</v>
      </c>
      <c r="F71">
        <v>0.91076439973295498</v>
      </c>
      <c r="G71">
        <v>8.7037118233014896E-2</v>
      </c>
      <c r="AD71" s="14">
        <v>3.7230089714268E-2</v>
      </c>
      <c r="AE71" s="14">
        <v>6.3058879765305095E-2</v>
      </c>
      <c r="AF71" s="14">
        <v>2.0408163265292899E-2</v>
      </c>
      <c r="AG71" s="14">
        <v>2.1684043449710098E-19</v>
      </c>
      <c r="AH71" s="14">
        <v>0.97959183673470596</v>
      </c>
      <c r="AI71" s="14">
        <v>1.07444435293313E-15</v>
      </c>
      <c r="AJ71" s="14">
        <v>0</v>
      </c>
      <c r="AK71" s="14">
        <v>0</v>
      </c>
      <c r="AL71" s="14">
        <v>0</v>
      </c>
      <c r="BF71">
        <v>3.21647273485067E-2</v>
      </c>
      <c r="BG71">
        <v>6.7591607368195097E-2</v>
      </c>
      <c r="BH71">
        <v>0</v>
      </c>
      <c r="BI71">
        <v>0</v>
      </c>
      <c r="BJ71">
        <v>0.83432390413660196</v>
      </c>
      <c r="BK71">
        <v>0.16567609586339899</v>
      </c>
      <c r="BL71">
        <v>0</v>
      </c>
      <c r="BM71">
        <v>0</v>
      </c>
      <c r="BN71">
        <v>0</v>
      </c>
      <c r="BO71" s="14">
        <f t="shared" ref="BO71:BO119" si="4">BG71</f>
        <v>6.7591607368195097E-2</v>
      </c>
      <c r="BP71" s="14">
        <f t="shared" ref="BP71:BP119" si="5">BI71</f>
        <v>0</v>
      </c>
      <c r="BQ71" s="14">
        <f t="shared" ref="BQ71:BQ119" si="6">SUM(BJ71:BN71)</f>
        <v>1.0000000000000009</v>
      </c>
    </row>
    <row r="72" spans="1:70" x14ac:dyDescent="0.2">
      <c r="A72">
        <v>4.0891593446973601E-2</v>
      </c>
      <c r="B72">
        <v>6.4905956513477803E-2</v>
      </c>
      <c r="C72">
        <v>0</v>
      </c>
      <c r="D72">
        <v>2.7128771262700201E-2</v>
      </c>
      <c r="E72">
        <v>0</v>
      </c>
      <c r="F72">
        <v>0.90479793921324303</v>
      </c>
      <c r="G72">
        <v>6.8073289524056099E-2</v>
      </c>
      <c r="AD72" s="14">
        <v>4.15076110688841E-2</v>
      </c>
      <c r="AE72" s="14">
        <v>6.4638970530611101E-2</v>
      </c>
      <c r="AF72" s="14">
        <v>4.0816326530597101E-2</v>
      </c>
      <c r="AG72" s="14">
        <v>3.46944695195361E-18</v>
      </c>
      <c r="AH72" s="14">
        <v>0.95918367346940103</v>
      </c>
      <c r="AI72" s="14">
        <v>1.3287981825982301E-15</v>
      </c>
      <c r="AJ72" s="14">
        <v>0</v>
      </c>
      <c r="AK72" s="14">
        <v>0</v>
      </c>
      <c r="AL72" s="14">
        <v>0</v>
      </c>
      <c r="BF72">
        <v>3.27521080021154E-2</v>
      </c>
      <c r="BG72">
        <v>6.9077266308441201E-2</v>
      </c>
      <c r="BH72">
        <v>0</v>
      </c>
      <c r="BI72">
        <v>0</v>
      </c>
      <c r="BJ72">
        <v>0.79405799761381302</v>
      </c>
      <c r="BK72">
        <v>0.20594200238618701</v>
      </c>
      <c r="BL72">
        <v>0</v>
      </c>
      <c r="BM72">
        <v>0</v>
      </c>
      <c r="BN72">
        <v>0</v>
      </c>
      <c r="BO72" s="14">
        <f t="shared" si="4"/>
        <v>6.9077266308441201E-2</v>
      </c>
      <c r="BP72" s="14">
        <f t="shared" si="5"/>
        <v>0</v>
      </c>
      <c r="BQ72" s="14">
        <f t="shared" si="6"/>
        <v>1</v>
      </c>
    </row>
    <row r="73" spans="1:70" x14ac:dyDescent="0.2">
      <c r="A73">
        <v>4.5923200392017097E-2</v>
      </c>
      <c r="B73">
        <v>6.6506553066381799E-2</v>
      </c>
      <c r="C73">
        <v>0</v>
      </c>
      <c r="D73">
        <v>5.20590604913743E-2</v>
      </c>
      <c r="E73">
        <v>0</v>
      </c>
      <c r="F73">
        <v>0.89883147869353097</v>
      </c>
      <c r="G73">
        <v>4.9109460815094701E-2</v>
      </c>
      <c r="AD73" s="14">
        <v>4.6428022197183803E-2</v>
      </c>
      <c r="AE73" s="14">
        <v>6.6219061295916995E-2</v>
      </c>
      <c r="AF73" s="14">
        <v>6.1224489795899902E-2</v>
      </c>
      <c r="AG73" s="14">
        <v>1.3010426069826099E-18</v>
      </c>
      <c r="AH73" s="14">
        <v>0.938775510204098</v>
      </c>
      <c r="AI73" s="14">
        <v>1.5712257883659901E-15</v>
      </c>
      <c r="AJ73" s="14">
        <v>0</v>
      </c>
      <c r="AK73" s="14">
        <v>0</v>
      </c>
      <c r="AL73" s="14">
        <v>0</v>
      </c>
      <c r="BF73">
        <v>3.3708338244609198E-2</v>
      </c>
      <c r="BG73">
        <v>7.0562925248687097E-2</v>
      </c>
      <c r="BH73">
        <v>0</v>
      </c>
      <c r="BI73">
        <v>0</v>
      </c>
      <c r="BJ73">
        <v>0.75379209109103196</v>
      </c>
      <c r="BK73">
        <v>0.24620790890896799</v>
      </c>
      <c r="BL73">
        <v>0</v>
      </c>
      <c r="BM73">
        <v>0</v>
      </c>
      <c r="BN73">
        <v>0</v>
      </c>
      <c r="BO73" s="14">
        <f t="shared" si="4"/>
        <v>7.0562925248687097E-2</v>
      </c>
      <c r="BP73" s="14">
        <f t="shared" si="5"/>
        <v>0</v>
      </c>
      <c r="BQ73" s="14">
        <f t="shared" si="6"/>
        <v>1</v>
      </c>
    </row>
    <row r="74" spans="1:70" x14ac:dyDescent="0.2">
      <c r="A74">
        <v>5.1217342885750701E-2</v>
      </c>
      <c r="B74">
        <v>6.8107149619285504E-2</v>
      </c>
      <c r="C74">
        <v>0</v>
      </c>
      <c r="D74">
        <v>7.6989349720044897E-2</v>
      </c>
      <c r="E74">
        <v>0</v>
      </c>
      <c r="F74">
        <v>0.89286501817381903</v>
      </c>
      <c r="G74">
        <v>3.0145632106135901E-2</v>
      </c>
      <c r="AD74" s="14">
        <v>5.18084740715435E-2</v>
      </c>
      <c r="AE74" s="14">
        <v>6.7799152061222806E-2</v>
      </c>
      <c r="AF74" s="14">
        <v>8.1632653061202806E-2</v>
      </c>
      <c r="AG74" s="14">
        <v>1.7347234759768102E-18</v>
      </c>
      <c r="AH74" s="14">
        <v>0.91836734693879496</v>
      </c>
      <c r="AI74" s="14">
        <v>1.8171228410857102E-15</v>
      </c>
      <c r="AJ74" s="14">
        <v>0</v>
      </c>
      <c r="AK74" s="14">
        <v>0</v>
      </c>
      <c r="AL74" s="14">
        <v>0</v>
      </c>
      <c r="BF74">
        <v>3.5003202014902299E-2</v>
      </c>
      <c r="BG74">
        <v>7.2048584188933201E-2</v>
      </c>
      <c r="BH74">
        <v>0</v>
      </c>
      <c r="BI74">
        <v>0</v>
      </c>
      <c r="BJ74">
        <v>0.71352618456824302</v>
      </c>
      <c r="BK74">
        <v>0.28647381543175698</v>
      </c>
      <c r="BL74">
        <v>0</v>
      </c>
      <c r="BM74">
        <v>0</v>
      </c>
      <c r="BN74">
        <v>0</v>
      </c>
      <c r="BO74" s="14">
        <f t="shared" si="4"/>
        <v>7.2048584188933201E-2</v>
      </c>
      <c r="BP74" s="14">
        <f t="shared" si="5"/>
        <v>0</v>
      </c>
      <c r="BQ74" s="14">
        <f t="shared" si="6"/>
        <v>1</v>
      </c>
    </row>
    <row r="75" spans="1:70" x14ac:dyDescent="0.2">
      <c r="A75">
        <v>5.6700529527741801E-2</v>
      </c>
      <c r="B75">
        <v>6.97077461721895E-2</v>
      </c>
      <c r="C75">
        <v>0</v>
      </c>
      <c r="D75">
        <v>0.101919638948719</v>
      </c>
      <c r="E75" s="15">
        <v>1.38777878078145E-17</v>
      </c>
      <c r="F75">
        <v>0.88689855765410597</v>
      </c>
      <c r="G75">
        <v>1.1181803397174599E-2</v>
      </c>
      <c r="AD75" s="14">
        <v>5.7520013891554402E-2</v>
      </c>
      <c r="AE75" s="14">
        <v>6.9379242826528797E-2</v>
      </c>
      <c r="AF75" s="14">
        <v>0.10204081632650699</v>
      </c>
      <c r="AG75" s="14">
        <v>0</v>
      </c>
      <c r="AH75" s="14">
        <v>0.89795918367349004</v>
      </c>
      <c r="AI75" s="14">
        <v>2.05998412772246E-15</v>
      </c>
      <c r="AJ75" s="14">
        <v>0</v>
      </c>
      <c r="AK75" s="14">
        <v>0</v>
      </c>
      <c r="AL75" s="14">
        <v>0</v>
      </c>
      <c r="BF75">
        <v>3.66001860678817E-2</v>
      </c>
      <c r="BG75">
        <v>7.3534243129179097E-2</v>
      </c>
      <c r="BH75">
        <v>0</v>
      </c>
      <c r="BI75">
        <v>0</v>
      </c>
      <c r="BJ75">
        <v>0.67327239537322303</v>
      </c>
      <c r="BK75">
        <v>0.32524437092212499</v>
      </c>
      <c r="BL75">
        <v>0</v>
      </c>
      <c r="BM75">
        <v>1.48323370465192E-3</v>
      </c>
      <c r="BN75">
        <v>0</v>
      </c>
      <c r="BO75" s="14">
        <f t="shared" si="4"/>
        <v>7.3534243129179097E-2</v>
      </c>
      <c r="BP75" s="14">
        <f t="shared" si="5"/>
        <v>0</v>
      </c>
      <c r="BQ75" s="14">
        <f t="shared" si="6"/>
        <v>0.99999999999999989</v>
      </c>
    </row>
    <row r="76" spans="1:70" x14ac:dyDescent="0.2">
      <c r="A76">
        <v>6.2328965604396901E-2</v>
      </c>
      <c r="B76">
        <v>7.1308342725093399E-2</v>
      </c>
      <c r="C76">
        <v>0</v>
      </c>
      <c r="D76">
        <v>0.124970161384848</v>
      </c>
      <c r="E76" s="15">
        <v>1.0842021724855E-19</v>
      </c>
      <c r="F76">
        <v>0.87502983861515105</v>
      </c>
      <c r="G76">
        <v>0</v>
      </c>
      <c r="AD76" s="14">
        <v>6.3473327331490498E-2</v>
      </c>
      <c r="AE76" s="14">
        <v>7.0959333591834706E-2</v>
      </c>
      <c r="AF76" s="14">
        <v>0.12244897959181</v>
      </c>
      <c r="AG76" s="14">
        <v>1.7347234759768102E-18</v>
      </c>
      <c r="AH76" s="14">
        <v>0.877551020408187</v>
      </c>
      <c r="AI76" s="14">
        <v>2.3063148613111702E-15</v>
      </c>
      <c r="AJ76" s="14">
        <v>0</v>
      </c>
      <c r="AK76" s="14">
        <v>0</v>
      </c>
      <c r="AL76" s="14">
        <v>0</v>
      </c>
      <c r="BF76">
        <v>3.8454857371357398E-2</v>
      </c>
      <c r="BG76">
        <v>7.5019902069425201E-2</v>
      </c>
      <c r="BH76">
        <v>0</v>
      </c>
      <c r="BI76">
        <v>0</v>
      </c>
      <c r="BJ76">
        <v>0.63304151451703905</v>
      </c>
      <c r="BK76">
        <v>0.36118789979351601</v>
      </c>
      <c r="BL76">
        <v>0</v>
      </c>
      <c r="BM76">
        <v>5.7705856894453003E-3</v>
      </c>
      <c r="BN76">
        <v>0</v>
      </c>
      <c r="BO76" s="14">
        <f t="shared" si="4"/>
        <v>7.5019902069425201E-2</v>
      </c>
      <c r="BP76" s="14">
        <f t="shared" si="5"/>
        <v>0</v>
      </c>
      <c r="BQ76" s="14">
        <f t="shared" si="6"/>
        <v>1.0000000000000002</v>
      </c>
    </row>
    <row r="77" spans="1:70" x14ac:dyDescent="0.2">
      <c r="A77">
        <v>6.8115684507843097E-2</v>
      </c>
      <c r="B77">
        <v>7.2908939277997395E-2</v>
      </c>
      <c r="C77">
        <v>0</v>
      </c>
      <c r="D77">
        <v>0.14531969251542401</v>
      </c>
      <c r="E77" s="15">
        <v>2.16840434497101E-18</v>
      </c>
      <c r="F77">
        <v>0.85468030748457502</v>
      </c>
      <c r="G77">
        <v>0</v>
      </c>
      <c r="AD77" s="14">
        <v>6.9606406594218698E-2</v>
      </c>
      <c r="AE77" s="14">
        <v>7.2539424357140697E-2</v>
      </c>
      <c r="AF77" s="14">
        <v>0.14285714285711401</v>
      </c>
      <c r="AG77" s="14">
        <v>8.6736173798840393E-19</v>
      </c>
      <c r="AH77" s="14">
        <v>0.85714285714288196</v>
      </c>
      <c r="AI77" s="14">
        <v>2.5578497653278001E-15</v>
      </c>
      <c r="AJ77" s="14">
        <v>0</v>
      </c>
      <c r="AK77" s="14">
        <v>0</v>
      </c>
      <c r="AL77" s="14">
        <v>0</v>
      </c>
      <c r="BF77">
        <v>4.0529952078941903E-2</v>
      </c>
      <c r="BG77">
        <v>7.6505561009671097E-2</v>
      </c>
      <c r="BH77">
        <v>0</v>
      </c>
      <c r="BI77">
        <v>0</v>
      </c>
      <c r="BJ77">
        <v>0.59281063366086095</v>
      </c>
      <c r="BK77">
        <v>0.39713142866490098</v>
      </c>
      <c r="BL77">
        <v>0</v>
      </c>
      <c r="BM77">
        <v>1.0057937674238101E-2</v>
      </c>
      <c r="BN77">
        <v>0</v>
      </c>
      <c r="BO77" s="14">
        <f t="shared" si="4"/>
        <v>7.6505561009671097E-2</v>
      </c>
      <c r="BP77" s="14">
        <f t="shared" si="5"/>
        <v>0</v>
      </c>
      <c r="BQ77" s="14">
        <f t="shared" si="6"/>
        <v>1</v>
      </c>
    </row>
    <row r="78" spans="1:70" x14ac:dyDescent="0.2">
      <c r="A78">
        <v>7.4034146304579704E-2</v>
      </c>
      <c r="B78">
        <v>7.4509535830901599E-2</v>
      </c>
      <c r="C78">
        <v>0</v>
      </c>
      <c r="D78">
        <v>0.16566922364600101</v>
      </c>
      <c r="E78" s="15">
        <v>1.3010426069826099E-18</v>
      </c>
      <c r="F78">
        <v>0.83433077635399799</v>
      </c>
      <c r="G78">
        <v>0</v>
      </c>
      <c r="AD78" s="14">
        <v>7.5875672434397301E-2</v>
      </c>
      <c r="AE78" s="14">
        <v>7.4119515122446494E-2</v>
      </c>
      <c r="AF78" s="14">
        <v>0.16326530612241699</v>
      </c>
      <c r="AG78" s="14">
        <v>2.6020852139652099E-18</v>
      </c>
      <c r="AH78" s="14">
        <v>0.83673469387757904</v>
      </c>
      <c r="AI78" s="14">
        <v>2.8033131371785199E-15</v>
      </c>
      <c r="AJ78" s="14">
        <v>0</v>
      </c>
      <c r="AK78" s="14">
        <v>0</v>
      </c>
      <c r="AL78" s="14">
        <v>0</v>
      </c>
      <c r="BF78">
        <v>4.2793416554573797E-2</v>
      </c>
      <c r="BG78">
        <v>7.7991219949917298E-2</v>
      </c>
      <c r="BH78">
        <v>0</v>
      </c>
      <c r="BI78">
        <v>0</v>
      </c>
      <c r="BJ78">
        <v>0.55257975280467697</v>
      </c>
      <c r="BK78">
        <v>0.43307495753629199</v>
      </c>
      <c r="BL78">
        <v>0</v>
      </c>
      <c r="BM78">
        <v>1.43452896590315E-2</v>
      </c>
      <c r="BN78">
        <v>0</v>
      </c>
      <c r="BO78" s="14">
        <f t="shared" si="4"/>
        <v>7.7991219949917298E-2</v>
      </c>
      <c r="BP78" s="14">
        <f t="shared" si="5"/>
        <v>0</v>
      </c>
      <c r="BQ78" s="14">
        <f t="shared" si="6"/>
        <v>1.0000000000000004</v>
      </c>
    </row>
    <row r="79" spans="1:70" x14ac:dyDescent="0.2">
      <c r="A79">
        <v>8.0055137140233601E-2</v>
      </c>
      <c r="B79">
        <v>7.6110132383805595E-2</v>
      </c>
      <c r="C79">
        <v>0</v>
      </c>
      <c r="D79">
        <v>0.18601875477657601</v>
      </c>
      <c r="E79">
        <v>0</v>
      </c>
      <c r="F79">
        <v>0.81398124522342297</v>
      </c>
      <c r="G79">
        <v>0</v>
      </c>
      <c r="AD79" s="14">
        <v>8.2249989469710294E-2</v>
      </c>
      <c r="AE79" s="14">
        <v>7.56996058877525E-2</v>
      </c>
      <c r="AF79" s="14">
        <v>0.183673469387721</v>
      </c>
      <c r="AG79" s="14">
        <v>1.7347234759768102E-18</v>
      </c>
      <c r="AH79" s="14">
        <v>0.816326530612274</v>
      </c>
      <c r="AI79" s="14">
        <v>3.04270497686332E-15</v>
      </c>
      <c r="AJ79" s="14">
        <v>0</v>
      </c>
      <c r="AK79" s="14">
        <v>0</v>
      </c>
      <c r="AL79" s="14">
        <v>0</v>
      </c>
      <c r="BF79">
        <v>4.5216971483362803E-2</v>
      </c>
      <c r="BG79">
        <v>7.9476878890163305E-2</v>
      </c>
      <c r="BH79">
        <v>0</v>
      </c>
      <c r="BI79">
        <v>0</v>
      </c>
      <c r="BJ79">
        <v>0.51234887194849599</v>
      </c>
      <c r="BK79">
        <v>0.46901848640768001</v>
      </c>
      <c r="BL79">
        <v>0</v>
      </c>
      <c r="BM79">
        <v>1.86326416438246E-2</v>
      </c>
      <c r="BN79">
        <v>0</v>
      </c>
      <c r="BO79" s="14">
        <f t="shared" si="4"/>
        <v>7.9476878890163305E-2</v>
      </c>
      <c r="BP79" s="14">
        <f t="shared" si="5"/>
        <v>0</v>
      </c>
      <c r="BQ79" s="14">
        <f t="shared" si="6"/>
        <v>1.0000000000000004</v>
      </c>
    </row>
    <row r="80" spans="1:70" x14ac:dyDescent="0.2">
      <c r="A80">
        <v>8.6157164336189695E-2</v>
      </c>
      <c r="B80">
        <v>7.7710728936709605E-2</v>
      </c>
      <c r="C80">
        <v>0</v>
      </c>
      <c r="D80">
        <v>0.20636828590715001</v>
      </c>
      <c r="E80" s="15">
        <v>3.46944695195361E-18</v>
      </c>
      <c r="F80">
        <v>0.79363171409284905</v>
      </c>
      <c r="G80">
        <v>0</v>
      </c>
      <c r="AD80" s="14">
        <v>8.87067141773724E-2</v>
      </c>
      <c r="AE80" s="14">
        <v>7.7279696653058394E-2</v>
      </c>
      <c r="AF80" s="14">
        <v>0.20408163265302401</v>
      </c>
      <c r="AG80" s="14">
        <v>1.7347234759768102E-18</v>
      </c>
      <c r="AH80" s="14">
        <v>0.79591836734697097</v>
      </c>
      <c r="AI80" s="14">
        <v>3.2959746043559299E-15</v>
      </c>
      <c r="AJ80" s="14">
        <v>0</v>
      </c>
      <c r="AK80" s="14">
        <v>0</v>
      </c>
      <c r="AL80" s="14">
        <v>0</v>
      </c>
      <c r="BF80">
        <v>4.7776260262427699E-2</v>
      </c>
      <c r="BG80">
        <v>8.0962537830409201E-2</v>
      </c>
      <c r="BH80">
        <v>0</v>
      </c>
      <c r="BI80">
        <v>0</v>
      </c>
      <c r="BJ80">
        <v>0.472117991092317</v>
      </c>
      <c r="BK80">
        <v>0.50496201527906603</v>
      </c>
      <c r="BL80">
        <v>0</v>
      </c>
      <c r="BM80">
        <v>2.29199936286173E-2</v>
      </c>
      <c r="BN80">
        <v>0</v>
      </c>
      <c r="BO80" s="14">
        <f t="shared" si="4"/>
        <v>8.0962537830409201E-2</v>
      </c>
      <c r="BP80" s="14">
        <f t="shared" si="5"/>
        <v>0</v>
      </c>
      <c r="BQ80" s="14">
        <f t="shared" si="6"/>
        <v>1.0000000000000004</v>
      </c>
    </row>
    <row r="81" spans="1:69" x14ac:dyDescent="0.2">
      <c r="A81">
        <v>9.2324161359759099E-2</v>
      </c>
      <c r="B81">
        <v>7.9311325489613796E-2</v>
      </c>
      <c r="C81">
        <v>0</v>
      </c>
      <c r="D81">
        <v>0.226717817037727</v>
      </c>
      <c r="E81" s="15">
        <v>1.7347234759768102E-18</v>
      </c>
      <c r="F81">
        <v>0.77328218296227202</v>
      </c>
      <c r="G81">
        <v>0</v>
      </c>
      <c r="AD81" s="14">
        <v>9.5229085811572703E-2</v>
      </c>
      <c r="AE81" s="14">
        <v>7.8859787418364399E-2</v>
      </c>
      <c r="AF81" s="14">
        <v>0.22448979591832799</v>
      </c>
      <c r="AG81" s="14">
        <v>-1.7347234759768102E-18</v>
      </c>
      <c r="AH81" s="14">
        <v>0.77551020408166704</v>
      </c>
      <c r="AI81" s="14">
        <v>3.53883589099269E-15</v>
      </c>
      <c r="AJ81" s="14">
        <v>0</v>
      </c>
      <c r="AK81" s="14">
        <v>0</v>
      </c>
      <c r="AL81" s="14">
        <v>0</v>
      </c>
      <c r="BF81">
        <v>5.0450630362972301E-2</v>
      </c>
      <c r="BG81">
        <v>8.2448196770655194E-2</v>
      </c>
      <c r="BH81">
        <v>0</v>
      </c>
      <c r="BI81">
        <v>0</v>
      </c>
      <c r="BJ81">
        <v>0.43188711023613602</v>
      </c>
      <c r="BK81">
        <v>0.540905544150454</v>
      </c>
      <c r="BL81">
        <v>0</v>
      </c>
      <c r="BM81">
        <v>2.72073456134104E-2</v>
      </c>
      <c r="BN81">
        <v>0</v>
      </c>
      <c r="BO81" s="14">
        <f t="shared" si="4"/>
        <v>8.2448196770655194E-2</v>
      </c>
      <c r="BP81" s="14">
        <f t="shared" si="5"/>
        <v>0</v>
      </c>
      <c r="BQ81" s="14">
        <f t="shared" si="6"/>
        <v>1.0000000000000004</v>
      </c>
    </row>
    <row r="82" spans="1:69" x14ac:dyDescent="0.2">
      <c r="A82">
        <v>9.8543931297316895E-2</v>
      </c>
      <c r="B82">
        <v>8.0911922042517806E-2</v>
      </c>
      <c r="C82">
        <v>0</v>
      </c>
      <c r="D82">
        <v>0.247067348168303</v>
      </c>
      <c r="E82" s="15">
        <v>-1.7347234759768102E-18</v>
      </c>
      <c r="F82">
        <v>0.752932651831696</v>
      </c>
      <c r="G82">
        <v>0</v>
      </c>
      <c r="AD82" s="14">
        <v>0.101804487626297</v>
      </c>
      <c r="AE82" s="14">
        <v>8.0439878183670196E-2</v>
      </c>
      <c r="AF82" s="14">
        <v>0.244897959183631</v>
      </c>
      <c r="AG82" s="14">
        <v>1.7347234759768102E-18</v>
      </c>
      <c r="AH82" s="14">
        <v>0.75510204081636401</v>
      </c>
      <c r="AI82" s="14">
        <v>3.7869013480573699E-15</v>
      </c>
      <c r="AJ82" s="14">
        <v>0</v>
      </c>
      <c r="AK82" s="14">
        <v>0</v>
      </c>
      <c r="AL82" s="14">
        <v>0</v>
      </c>
      <c r="BF82">
        <v>5.3222736571895003E-2</v>
      </c>
      <c r="BG82">
        <v>8.3933855710901201E-2</v>
      </c>
      <c r="BH82">
        <v>0</v>
      </c>
      <c r="BI82">
        <v>0</v>
      </c>
      <c r="BJ82">
        <v>0.39165622937995498</v>
      </c>
      <c r="BK82">
        <v>0.57684907302184196</v>
      </c>
      <c r="BL82">
        <v>0</v>
      </c>
      <c r="BM82">
        <v>3.1494697598203503E-2</v>
      </c>
      <c r="BN82">
        <v>0</v>
      </c>
      <c r="BO82" s="14">
        <f t="shared" si="4"/>
        <v>8.3933855710901201E-2</v>
      </c>
      <c r="BP82" s="14">
        <f t="shared" si="5"/>
        <v>0</v>
      </c>
      <c r="BQ82" s="14">
        <f t="shared" si="6"/>
        <v>1.0000000000000004</v>
      </c>
    </row>
    <row r="83" spans="1:69" x14ac:dyDescent="0.2">
      <c r="A83">
        <v>0.104807079153537</v>
      </c>
      <c r="B83">
        <v>8.2512518595421899E-2</v>
      </c>
      <c r="C83">
        <v>0</v>
      </c>
      <c r="D83">
        <v>0.26741687929887897</v>
      </c>
      <c r="E83" s="15">
        <v>5.2041704279304197E-18</v>
      </c>
      <c r="F83">
        <v>0.73258312070111997</v>
      </c>
      <c r="G83">
        <v>0</v>
      </c>
      <c r="AD83" s="14">
        <v>0.10842327189852199</v>
      </c>
      <c r="AE83" s="14">
        <v>8.2019968948976105E-2</v>
      </c>
      <c r="AF83" s="14">
        <v>0.26530612244893398</v>
      </c>
      <c r="AG83" s="14">
        <v>0</v>
      </c>
      <c r="AH83" s="14">
        <v>0.73469387755105997</v>
      </c>
      <c r="AI83" s="14">
        <v>4.0332320816460796E-15</v>
      </c>
      <c r="AJ83" s="14">
        <v>0</v>
      </c>
      <c r="AK83" s="14">
        <v>0</v>
      </c>
      <c r="AL83" s="14">
        <v>0</v>
      </c>
      <c r="BF83">
        <v>5.6078086604336302E-2</v>
      </c>
      <c r="BG83">
        <v>8.5419514651147305E-2</v>
      </c>
      <c r="BH83">
        <v>0</v>
      </c>
      <c r="BI83">
        <v>0</v>
      </c>
      <c r="BJ83">
        <v>0.351425348523773</v>
      </c>
      <c r="BK83">
        <v>0.61279260189323104</v>
      </c>
      <c r="BL83">
        <v>0</v>
      </c>
      <c r="BM83">
        <v>3.5782049582996599E-2</v>
      </c>
      <c r="BN83">
        <v>0</v>
      </c>
      <c r="BO83" s="14">
        <f t="shared" si="4"/>
        <v>8.5419514651147305E-2</v>
      </c>
      <c r="BP83" s="14">
        <f t="shared" si="5"/>
        <v>0</v>
      </c>
      <c r="BQ83" s="14">
        <f t="shared" si="6"/>
        <v>1.0000000000000007</v>
      </c>
    </row>
    <row r="84" spans="1:69" x14ac:dyDescent="0.2">
      <c r="A84">
        <v>0.111106269428323</v>
      </c>
      <c r="B84">
        <v>8.4113115148326006E-2</v>
      </c>
      <c r="C84">
        <v>0</v>
      </c>
      <c r="D84">
        <v>0.287766410429454</v>
      </c>
      <c r="E84" s="15">
        <v>5.2041704279304197E-18</v>
      </c>
      <c r="F84">
        <v>0.71223358957054395</v>
      </c>
      <c r="G84">
        <v>0</v>
      </c>
      <c r="AD84" s="14">
        <v>0.11507795335985201</v>
      </c>
      <c r="AE84" s="14">
        <v>8.3600059714282096E-2</v>
      </c>
      <c r="AF84" s="14">
        <v>0.28571428571423801</v>
      </c>
      <c r="AG84" s="14">
        <v>1.7347234759768102E-18</v>
      </c>
      <c r="AH84" s="14">
        <v>0.71428571428575605</v>
      </c>
      <c r="AI84" s="14">
        <v>4.2795628152347799E-15</v>
      </c>
      <c r="AJ84" s="14">
        <v>0</v>
      </c>
      <c r="AK84" s="14">
        <v>0</v>
      </c>
      <c r="AL84" s="14">
        <v>0</v>
      </c>
      <c r="BF84">
        <v>5.9004596694050698E-2</v>
      </c>
      <c r="BG84">
        <v>8.6905173591393298E-2</v>
      </c>
      <c r="BH84">
        <v>0</v>
      </c>
      <c r="BI84">
        <v>0</v>
      </c>
      <c r="BJ84">
        <v>0.31119446766759201</v>
      </c>
      <c r="BK84">
        <v>0.648736130764619</v>
      </c>
      <c r="BL84">
        <v>0</v>
      </c>
      <c r="BM84">
        <v>4.0069401567789702E-2</v>
      </c>
      <c r="BN84">
        <v>0</v>
      </c>
      <c r="BO84" s="14">
        <f t="shared" si="4"/>
        <v>8.6905173591393298E-2</v>
      </c>
      <c r="BP84" s="14">
        <f t="shared" si="5"/>
        <v>0</v>
      </c>
      <c r="BQ84" s="14">
        <f t="shared" si="6"/>
        <v>1.0000000000000007</v>
      </c>
    </row>
    <row r="85" spans="1:69" x14ac:dyDescent="0.2">
      <c r="A85">
        <v>0.117435702374875</v>
      </c>
      <c r="B85">
        <v>8.5713711701229905E-2</v>
      </c>
      <c r="C85">
        <v>0</v>
      </c>
      <c r="D85">
        <v>0.30811594156002903</v>
      </c>
      <c r="E85" s="15">
        <v>1.0408340855860799E-17</v>
      </c>
      <c r="F85">
        <v>0.69188405843997003</v>
      </c>
      <c r="G85">
        <v>0</v>
      </c>
      <c r="AD85" s="14">
        <v>0.12176264649631501</v>
      </c>
      <c r="AE85" s="14">
        <v>8.5180150479588004E-2</v>
      </c>
      <c r="AF85" s="14">
        <v>0.306122448979541</v>
      </c>
      <c r="AG85" s="14">
        <v>1.7347234759768102E-18</v>
      </c>
      <c r="AH85" s="14">
        <v>0.69387755102045301</v>
      </c>
      <c r="AI85" s="14">
        <v>4.5293629957754402E-15</v>
      </c>
      <c r="AJ85" s="14">
        <v>0</v>
      </c>
      <c r="AK85" s="14">
        <v>0</v>
      </c>
      <c r="AL85" s="14">
        <v>0</v>
      </c>
      <c r="BF85">
        <v>6.1992189747368601E-2</v>
      </c>
      <c r="BG85">
        <v>8.8390832531639305E-2</v>
      </c>
      <c r="BH85">
        <v>0</v>
      </c>
      <c r="BI85">
        <v>0</v>
      </c>
      <c r="BJ85">
        <v>0.27096358681141097</v>
      </c>
      <c r="BK85">
        <v>0.68467965963600697</v>
      </c>
      <c r="BL85">
        <v>0</v>
      </c>
      <c r="BM85">
        <v>4.4356753552582798E-2</v>
      </c>
      <c r="BN85">
        <v>0</v>
      </c>
      <c r="BO85" s="14">
        <f t="shared" si="4"/>
        <v>8.8390832531639305E-2</v>
      </c>
      <c r="BP85" s="14">
        <f t="shared" si="5"/>
        <v>0</v>
      </c>
      <c r="BQ85" s="14">
        <f t="shared" si="6"/>
        <v>1.0000000000000007</v>
      </c>
    </row>
    <row r="86" spans="1:69" x14ac:dyDescent="0.2">
      <c r="A86">
        <v>0.12379073914756</v>
      </c>
      <c r="B86">
        <v>8.7314308254134096E-2</v>
      </c>
      <c r="C86">
        <v>0</v>
      </c>
      <c r="D86">
        <v>0.328465472690606</v>
      </c>
      <c r="E86" s="15">
        <v>6.9388939039072299E-18</v>
      </c>
      <c r="F86">
        <v>0.671534527309392</v>
      </c>
      <c r="G86">
        <v>0</v>
      </c>
      <c r="AD86" s="14">
        <v>0.12847266668853799</v>
      </c>
      <c r="AE86" s="14">
        <v>8.6760241244893899E-2</v>
      </c>
      <c r="AF86" s="14">
        <v>0.32653061224484498</v>
      </c>
      <c r="AG86" s="14">
        <v>6.9388939039072299E-18</v>
      </c>
      <c r="AH86" s="14">
        <v>0.67346938775514797</v>
      </c>
      <c r="AI86" s="14">
        <v>4.7722242824122003E-15</v>
      </c>
      <c r="AJ86" s="14">
        <v>0</v>
      </c>
      <c r="AK86" s="14">
        <v>0</v>
      </c>
      <c r="AL86" s="14">
        <v>0</v>
      </c>
      <c r="BF86">
        <v>6.5032447848300798E-2</v>
      </c>
      <c r="BG86">
        <v>8.9876491471885298E-2</v>
      </c>
      <c r="BH86">
        <v>0</v>
      </c>
      <c r="BI86">
        <v>0</v>
      </c>
      <c r="BJ86">
        <v>0.23073270595522999</v>
      </c>
      <c r="BK86">
        <v>0.72062318850739504</v>
      </c>
      <c r="BL86">
        <v>0</v>
      </c>
      <c r="BM86">
        <v>4.8644105537375797E-2</v>
      </c>
      <c r="BN86">
        <v>0</v>
      </c>
      <c r="BO86" s="14">
        <f t="shared" si="4"/>
        <v>8.9876491471885298E-2</v>
      </c>
      <c r="BP86" s="14">
        <f t="shared" si="5"/>
        <v>0</v>
      </c>
      <c r="BQ86" s="14">
        <f t="shared" si="6"/>
        <v>1.0000000000000009</v>
      </c>
    </row>
    <row r="87" spans="1:69" x14ac:dyDescent="0.2">
      <c r="A87">
        <v>0.13016762971467299</v>
      </c>
      <c r="B87">
        <v>8.8914904807038106E-2</v>
      </c>
      <c r="C87">
        <v>0</v>
      </c>
      <c r="D87">
        <v>0.34881500382118003</v>
      </c>
      <c r="E87" s="15">
        <v>6.9388939039072299E-18</v>
      </c>
      <c r="F87">
        <v>0.65118499617881798</v>
      </c>
      <c r="G87">
        <v>0</v>
      </c>
      <c r="AD87" s="14">
        <v>0.13520424313728099</v>
      </c>
      <c r="AE87" s="14">
        <v>8.8340332010199807E-2</v>
      </c>
      <c r="AF87" s="14">
        <v>0.34693877551014801</v>
      </c>
      <c r="AG87" s="14">
        <v>-1.7347234759768102E-18</v>
      </c>
      <c r="AH87" s="14">
        <v>0.65306122448984505</v>
      </c>
      <c r="AI87" s="14">
        <v>5.0185550160008998E-15</v>
      </c>
      <c r="AJ87" s="14">
        <v>0</v>
      </c>
      <c r="AK87" s="14">
        <v>0</v>
      </c>
      <c r="AL87" s="14">
        <v>0</v>
      </c>
      <c r="BF87">
        <v>6.8118319719677495E-2</v>
      </c>
      <c r="BG87">
        <v>9.1362150412131304E-2</v>
      </c>
      <c r="BH87">
        <v>0</v>
      </c>
      <c r="BI87">
        <v>0</v>
      </c>
      <c r="BJ87">
        <v>0.190501825099049</v>
      </c>
      <c r="BK87">
        <v>0.756566717378783</v>
      </c>
      <c r="BL87">
        <v>0</v>
      </c>
      <c r="BM87">
        <v>5.29314575221689E-2</v>
      </c>
      <c r="BN87">
        <v>0</v>
      </c>
      <c r="BO87" s="14">
        <f t="shared" si="4"/>
        <v>9.1362150412131304E-2</v>
      </c>
      <c r="BP87" s="14">
        <f t="shared" si="5"/>
        <v>0</v>
      </c>
      <c r="BQ87" s="14">
        <f t="shared" si="6"/>
        <v>1.0000000000000009</v>
      </c>
    </row>
    <row r="88" spans="1:69" x14ac:dyDescent="0.2">
      <c r="A88">
        <v>0.13656331268972399</v>
      </c>
      <c r="B88">
        <v>9.0515501359942296E-2</v>
      </c>
      <c r="C88">
        <v>0</v>
      </c>
      <c r="D88">
        <v>0.369164534951757</v>
      </c>
      <c r="E88" s="15">
        <v>1.0408340855860799E-17</v>
      </c>
      <c r="F88">
        <v>0.63083546504824095</v>
      </c>
      <c r="G88">
        <v>0</v>
      </c>
      <c r="AD88" s="14">
        <v>0.14195430923564401</v>
      </c>
      <c r="AE88" s="14">
        <v>8.9920422775505701E-2</v>
      </c>
      <c r="AF88" s="14">
        <v>0.36734693877545099</v>
      </c>
      <c r="AG88" s="14">
        <v>3.46944695195361E-18</v>
      </c>
      <c r="AH88" s="14">
        <v>0.63265306122454201</v>
      </c>
      <c r="AI88" s="14">
        <v>5.26835519654156E-15</v>
      </c>
      <c r="AJ88" s="14">
        <v>0</v>
      </c>
      <c r="AK88" s="14">
        <v>0</v>
      </c>
      <c r="AL88" s="14">
        <v>0</v>
      </c>
      <c r="BF88">
        <v>7.1243878435585301E-2</v>
      </c>
      <c r="BG88">
        <v>9.28478093523772E-2</v>
      </c>
      <c r="BH88">
        <v>0</v>
      </c>
      <c r="BI88">
        <v>0</v>
      </c>
      <c r="BJ88">
        <v>0.15027094424286999</v>
      </c>
      <c r="BK88">
        <v>0.79251024625016897</v>
      </c>
      <c r="BL88">
        <v>0</v>
      </c>
      <c r="BM88">
        <v>5.7218809506961697E-2</v>
      </c>
      <c r="BN88">
        <v>0</v>
      </c>
      <c r="BO88" s="14">
        <f t="shared" si="4"/>
        <v>9.28478093523772E-2</v>
      </c>
      <c r="BP88" s="14">
        <f t="shared" si="5"/>
        <v>0</v>
      </c>
      <c r="BQ88" s="14">
        <f t="shared" si="6"/>
        <v>1.0000000000000007</v>
      </c>
    </row>
    <row r="89" spans="1:69" x14ac:dyDescent="0.2">
      <c r="A89">
        <v>0.142975266184275</v>
      </c>
      <c r="B89">
        <v>9.2116097912846306E-2</v>
      </c>
      <c r="C89">
        <v>0</v>
      </c>
      <c r="D89">
        <v>0.38951406608233302</v>
      </c>
      <c r="E89" s="15">
        <v>6.9388939039072299E-18</v>
      </c>
      <c r="F89">
        <v>0.61048593391766504</v>
      </c>
      <c r="G89">
        <v>0</v>
      </c>
      <c r="AD89" s="14">
        <v>0.14872034740006501</v>
      </c>
      <c r="AE89" s="14">
        <v>9.1500513540811707E-2</v>
      </c>
      <c r="AF89" s="14">
        <v>0.38775510204075497</v>
      </c>
      <c r="AG89" s="14">
        <v>0</v>
      </c>
      <c r="AH89" s="14">
        <v>0.61224489795923698</v>
      </c>
      <c r="AI89" s="14">
        <v>5.5094817597023401E-15</v>
      </c>
      <c r="AJ89" s="14">
        <v>0</v>
      </c>
      <c r="AK89" s="14">
        <v>0</v>
      </c>
      <c r="AL89" s="14">
        <v>0</v>
      </c>
      <c r="BF89">
        <v>7.44041226846925E-2</v>
      </c>
      <c r="BG89">
        <v>9.4333468292623193E-2</v>
      </c>
      <c r="BH89">
        <v>0</v>
      </c>
      <c r="BI89">
        <v>0</v>
      </c>
      <c r="BJ89">
        <v>0.11004006338668899</v>
      </c>
      <c r="BK89">
        <v>0.82845377512155705</v>
      </c>
      <c r="BL89">
        <v>0</v>
      </c>
      <c r="BM89">
        <v>6.15061614917548E-2</v>
      </c>
      <c r="BN89">
        <v>0</v>
      </c>
      <c r="BO89" s="14">
        <f t="shared" si="4"/>
        <v>9.4333468292623193E-2</v>
      </c>
      <c r="BP89" s="14">
        <f t="shared" si="5"/>
        <v>0</v>
      </c>
      <c r="BQ89" s="14">
        <f t="shared" si="6"/>
        <v>1.0000000000000009</v>
      </c>
    </row>
    <row r="90" spans="1:69" x14ac:dyDescent="0.2">
      <c r="A90">
        <v>0.14940139533670599</v>
      </c>
      <c r="B90">
        <v>9.3716694465750303E-2</v>
      </c>
      <c r="C90">
        <v>0</v>
      </c>
      <c r="D90">
        <v>0.40986359721290799</v>
      </c>
      <c r="E90" s="15">
        <v>3.46944695195361E-18</v>
      </c>
      <c r="F90">
        <v>0.59013640278709001</v>
      </c>
      <c r="G90">
        <v>0</v>
      </c>
      <c r="AD90" s="14">
        <v>0.15550027274254599</v>
      </c>
      <c r="AE90" s="14">
        <v>9.3080604306117504E-2</v>
      </c>
      <c r="AF90" s="14">
        <v>0.40816326530605801</v>
      </c>
      <c r="AG90" s="14">
        <v>3.46944695195361E-18</v>
      </c>
      <c r="AH90" s="14">
        <v>0.59183673469393405</v>
      </c>
      <c r="AI90" s="14">
        <v>5.7592819402430003E-15</v>
      </c>
      <c r="AJ90" s="14">
        <v>0</v>
      </c>
      <c r="AK90" s="14">
        <v>0</v>
      </c>
      <c r="AL90" s="14">
        <v>0</v>
      </c>
      <c r="BF90">
        <v>7.7594814615637303E-2</v>
      </c>
      <c r="BG90">
        <v>9.5819127232869297E-2</v>
      </c>
      <c r="BH90">
        <v>0</v>
      </c>
      <c r="BI90">
        <v>0</v>
      </c>
      <c r="BJ90">
        <v>6.9809182530507594E-2</v>
      </c>
      <c r="BK90">
        <v>0.86439730399294601</v>
      </c>
      <c r="BL90">
        <v>0</v>
      </c>
      <c r="BM90">
        <v>6.5793513476547896E-2</v>
      </c>
      <c r="BN90">
        <v>0</v>
      </c>
      <c r="BO90" s="14">
        <f t="shared" si="4"/>
        <v>9.5819127232869297E-2</v>
      </c>
      <c r="BP90" s="14">
        <f t="shared" si="5"/>
        <v>0</v>
      </c>
      <c r="BQ90" s="14">
        <f t="shared" si="6"/>
        <v>1.0000000000000016</v>
      </c>
    </row>
    <row r="91" spans="1:69" x14ac:dyDescent="0.2">
      <c r="A91">
        <v>0.15583994653830999</v>
      </c>
      <c r="B91">
        <v>9.5317291018654396E-2</v>
      </c>
      <c r="C91">
        <v>0</v>
      </c>
      <c r="D91">
        <v>0.43021312834348302</v>
      </c>
      <c r="E91" s="15">
        <v>6.9388939039072299E-18</v>
      </c>
      <c r="F91">
        <v>0.56978687165651398</v>
      </c>
      <c r="G91">
        <v>0</v>
      </c>
      <c r="AD91" s="14">
        <v>0.16229234482008001</v>
      </c>
      <c r="AE91" s="14">
        <v>9.4660695071423495E-2</v>
      </c>
      <c r="AF91" s="14">
        <v>0.42857142857136199</v>
      </c>
      <c r="AG91" s="14">
        <v>6.9388939039072299E-18</v>
      </c>
      <c r="AH91" s="14">
        <v>0.57142857142862902</v>
      </c>
      <c r="AI91" s="14">
        <v>6.0125515677356102E-15</v>
      </c>
      <c r="AJ91" s="14">
        <v>0</v>
      </c>
      <c r="AK91" s="14">
        <v>0</v>
      </c>
      <c r="AL91" s="14">
        <v>0</v>
      </c>
      <c r="BF91">
        <v>8.0812347836290099E-2</v>
      </c>
      <c r="BG91">
        <v>9.7304786173115401E-2</v>
      </c>
      <c r="BH91">
        <v>0</v>
      </c>
      <c r="BI91">
        <v>0</v>
      </c>
      <c r="BJ91">
        <v>2.95783016743234E-2</v>
      </c>
      <c r="BK91">
        <v>0.90034083286433597</v>
      </c>
      <c r="BL91">
        <v>0</v>
      </c>
      <c r="BM91">
        <v>7.0080865461341305E-2</v>
      </c>
      <c r="BN91">
        <v>0</v>
      </c>
      <c r="BO91" s="14">
        <f t="shared" si="4"/>
        <v>9.7304786173115401E-2</v>
      </c>
      <c r="BP91" s="14">
        <f t="shared" si="5"/>
        <v>0</v>
      </c>
      <c r="BQ91" s="14">
        <f t="shared" si="6"/>
        <v>1.0000000000000007</v>
      </c>
    </row>
    <row r="92" spans="1:69" x14ac:dyDescent="0.2">
      <c r="A92">
        <v>0.162289441326261</v>
      </c>
      <c r="B92">
        <v>9.6917887571558503E-2</v>
      </c>
      <c r="C92">
        <v>0</v>
      </c>
      <c r="D92">
        <v>0.45056265947405899</v>
      </c>
      <c r="E92" s="15">
        <v>1.0408340855860799E-17</v>
      </c>
      <c r="F92">
        <v>0.54943734052593796</v>
      </c>
      <c r="G92">
        <v>0</v>
      </c>
      <c r="AD92" s="14">
        <v>0.169095099938988</v>
      </c>
      <c r="AE92" s="14">
        <v>9.6240785836729403E-2</v>
      </c>
      <c r="AF92" s="14">
        <v>0.44897959183666503</v>
      </c>
      <c r="AG92" s="14">
        <v>0</v>
      </c>
      <c r="AH92" s="14">
        <v>0.55102040816332598</v>
      </c>
      <c r="AI92" s="14">
        <v>6.2415350665645503E-15</v>
      </c>
      <c r="AJ92" s="14">
        <v>0</v>
      </c>
      <c r="AK92" s="14">
        <v>0</v>
      </c>
      <c r="AL92" s="14">
        <v>0</v>
      </c>
      <c r="BF92">
        <v>8.4500152188517794E-2</v>
      </c>
      <c r="BG92">
        <v>9.8790445113361297E-2</v>
      </c>
      <c r="BH92">
        <v>9.7636702589129799E-3</v>
      </c>
      <c r="BI92">
        <v>0</v>
      </c>
      <c r="BJ92">
        <v>0</v>
      </c>
      <c r="BK92">
        <v>0.92470863634644396</v>
      </c>
      <c r="BL92">
        <v>0</v>
      </c>
      <c r="BM92">
        <v>6.5527693394643996E-2</v>
      </c>
      <c r="BN92">
        <v>0</v>
      </c>
      <c r="BO92" s="14">
        <f t="shared" si="4"/>
        <v>9.8790445113361297E-2</v>
      </c>
      <c r="BP92" s="14">
        <f t="shared" si="5"/>
        <v>0</v>
      </c>
      <c r="BQ92" s="14">
        <f t="shared" si="6"/>
        <v>0.99023632974108799</v>
      </c>
    </row>
    <row r="93" spans="1:69" x14ac:dyDescent="0.2">
      <c r="A93">
        <v>0.168748624928723</v>
      </c>
      <c r="B93">
        <v>9.8518484124462694E-2</v>
      </c>
      <c r="C93">
        <v>0</v>
      </c>
      <c r="D93">
        <v>0.47091219060463602</v>
      </c>
      <c r="E93" s="15">
        <v>1.0408340855860799E-17</v>
      </c>
      <c r="F93">
        <v>0.52908780939536104</v>
      </c>
      <c r="G93">
        <v>0</v>
      </c>
      <c r="AD93" s="14">
        <v>0.17590729868750399</v>
      </c>
      <c r="AE93" s="14">
        <v>9.7820876602034798E-2</v>
      </c>
      <c r="AF93" s="14">
        <v>0.46938775510195302</v>
      </c>
      <c r="AG93" s="14">
        <v>4.8051840284557604E-15</v>
      </c>
      <c r="AH93" s="14">
        <v>0.53061224489804704</v>
      </c>
      <c r="AI93" s="14">
        <v>0</v>
      </c>
      <c r="AJ93" s="14">
        <v>0</v>
      </c>
      <c r="AK93" s="14">
        <v>0</v>
      </c>
      <c r="AL93" s="14">
        <v>0</v>
      </c>
      <c r="BF93">
        <v>9.0049902035467103E-2</v>
      </c>
      <c r="BG93">
        <v>0.100276104053607</v>
      </c>
      <c r="BH93">
        <v>4.6675250910820802E-2</v>
      </c>
      <c r="BI93" s="15">
        <v>1.9515639104739099E-18</v>
      </c>
      <c r="BJ93">
        <v>0</v>
      </c>
      <c r="BK93">
        <v>0.92197718201386902</v>
      </c>
      <c r="BL93">
        <v>0</v>
      </c>
      <c r="BM93">
        <v>3.1347567075311902E-2</v>
      </c>
      <c r="BN93">
        <v>0</v>
      </c>
      <c r="BO93" s="14">
        <f t="shared" si="4"/>
        <v>0.100276104053607</v>
      </c>
      <c r="BP93" s="14">
        <f t="shared" si="5"/>
        <v>1.9515639104739099E-18</v>
      </c>
      <c r="BQ93" s="14">
        <f t="shared" si="6"/>
        <v>0.95332474908918097</v>
      </c>
    </row>
    <row r="94" spans="1:69" x14ac:dyDescent="0.2">
      <c r="A94">
        <v>0.17521642584271899</v>
      </c>
      <c r="B94">
        <v>0.100119080677367</v>
      </c>
      <c r="C94">
        <v>0</v>
      </c>
      <c r="D94">
        <v>0.49126172173521099</v>
      </c>
      <c r="E94" s="15">
        <v>3.46944695195361E-18</v>
      </c>
      <c r="F94">
        <v>0.50873827826478701</v>
      </c>
      <c r="G94">
        <v>0</v>
      </c>
      <c r="AD94" s="14">
        <v>0.182727884877152</v>
      </c>
      <c r="AE94" s="14">
        <v>9.9400967367340706E-2</v>
      </c>
      <c r="AF94" s="14">
        <v>0.489795918367256</v>
      </c>
      <c r="AG94" s="14">
        <v>4.9994730577651596E-15</v>
      </c>
      <c r="AH94" s="14">
        <v>0.510204081632745</v>
      </c>
      <c r="AI94" s="14">
        <v>0</v>
      </c>
      <c r="AJ94" s="14">
        <v>0</v>
      </c>
      <c r="AK94" s="14">
        <v>0</v>
      </c>
      <c r="AL94" s="14">
        <v>0</v>
      </c>
      <c r="BF94">
        <v>9.6439768710284604E-2</v>
      </c>
      <c r="BG94">
        <v>0.10176176299385301</v>
      </c>
      <c r="BH94">
        <v>8.35657646892599E-2</v>
      </c>
      <c r="BI94" s="15">
        <v>2.69695290405769E-18</v>
      </c>
      <c r="BJ94">
        <v>0</v>
      </c>
      <c r="BK94">
        <v>0.91643423531074197</v>
      </c>
      <c r="BL94">
        <v>0</v>
      </c>
      <c r="BM94">
        <v>0</v>
      </c>
      <c r="BN94">
        <v>0</v>
      </c>
      <c r="BO94" s="14">
        <f t="shared" si="4"/>
        <v>0.10176176299385301</v>
      </c>
      <c r="BP94" s="14">
        <f t="shared" si="5"/>
        <v>2.69695290405769E-18</v>
      </c>
      <c r="BQ94" s="14">
        <f t="shared" si="6"/>
        <v>0.91643423531074197</v>
      </c>
    </row>
    <row r="95" spans="1:69" x14ac:dyDescent="0.2">
      <c r="A95">
        <v>0.181691923803116</v>
      </c>
      <c r="B95">
        <v>0.10171967723027101</v>
      </c>
      <c r="C95">
        <v>0</v>
      </c>
      <c r="D95">
        <v>0.51161125286578601</v>
      </c>
      <c r="E95" s="15">
        <v>1.0408340855860799E-17</v>
      </c>
      <c r="F95">
        <v>0.48838874713421099</v>
      </c>
      <c r="G95">
        <v>0</v>
      </c>
      <c r="AD95" s="14">
        <v>0.189555953121509</v>
      </c>
      <c r="AE95" s="14">
        <v>0.100981058132647</v>
      </c>
      <c r="AF95" s="14">
        <v>0.51020408163255804</v>
      </c>
      <c r="AG95" s="14">
        <v>5.2041704279304197E-15</v>
      </c>
      <c r="AH95" s="14">
        <v>0.48979591836744302</v>
      </c>
      <c r="AI95" s="14">
        <v>0</v>
      </c>
      <c r="AJ95" s="14">
        <v>0</v>
      </c>
      <c r="AK95" s="14">
        <v>0</v>
      </c>
      <c r="AL95" s="14">
        <v>0</v>
      </c>
      <c r="BF95">
        <v>0.103639901538051</v>
      </c>
      <c r="BG95">
        <v>0.103247421934099</v>
      </c>
      <c r="BH95">
        <v>0.12022313410169</v>
      </c>
      <c r="BI95" s="15">
        <v>1.7347234759768102E-18</v>
      </c>
      <c r="BJ95">
        <v>0</v>
      </c>
      <c r="BK95">
        <v>0.87977686589831205</v>
      </c>
      <c r="BL95">
        <v>0</v>
      </c>
      <c r="BM95">
        <v>0</v>
      </c>
      <c r="BN95">
        <v>0</v>
      </c>
      <c r="BO95" s="14">
        <f t="shared" si="4"/>
        <v>0.103247421934099</v>
      </c>
      <c r="BP95" s="14">
        <f t="shared" si="5"/>
        <v>1.7347234759768102E-18</v>
      </c>
      <c r="BQ95" s="14">
        <f t="shared" si="6"/>
        <v>0.87977686589831205</v>
      </c>
    </row>
    <row r="96" spans="1:69" x14ac:dyDescent="0.2">
      <c r="A96">
        <v>0.188174324194018</v>
      </c>
      <c r="B96">
        <v>0.103320273783175</v>
      </c>
      <c r="C96">
        <v>0</v>
      </c>
      <c r="D96">
        <v>0.53196078399636204</v>
      </c>
      <c r="E96" s="15">
        <v>1.38777878078145E-17</v>
      </c>
      <c r="F96">
        <v>0.46803921600363502</v>
      </c>
      <c r="G96">
        <v>0</v>
      </c>
      <c r="AD96" s="14">
        <v>0.19639072301896701</v>
      </c>
      <c r="AE96" s="14">
        <v>0.102561148897952</v>
      </c>
      <c r="AF96" s="14">
        <v>0.53061224489785996</v>
      </c>
      <c r="AG96" s="14">
        <v>5.4088677980956798E-15</v>
      </c>
      <c r="AH96" s="14">
        <v>0.46938775510213998</v>
      </c>
      <c r="AI96" s="14">
        <v>0</v>
      </c>
      <c r="AJ96" s="14">
        <v>0</v>
      </c>
      <c r="AK96" s="14">
        <v>0</v>
      </c>
      <c r="AL96" s="14">
        <v>0</v>
      </c>
      <c r="BF96">
        <v>0.11157860206442</v>
      </c>
      <c r="BG96">
        <v>0.10473308087434501</v>
      </c>
      <c r="BH96">
        <v>0.15688050351412</v>
      </c>
      <c r="BI96" s="15">
        <v>4.33680868994202E-18</v>
      </c>
      <c r="BJ96">
        <v>0</v>
      </c>
      <c r="BK96">
        <v>0.84311949648588203</v>
      </c>
      <c r="BL96">
        <v>0</v>
      </c>
      <c r="BM96">
        <v>0</v>
      </c>
      <c r="BN96">
        <v>0</v>
      </c>
      <c r="BO96" s="14">
        <f t="shared" si="4"/>
        <v>0.10473308087434501</v>
      </c>
      <c r="BP96" s="14">
        <f t="shared" si="5"/>
        <v>4.33680868994202E-18</v>
      </c>
      <c r="BQ96" s="14">
        <f t="shared" si="6"/>
        <v>0.84311949648588203</v>
      </c>
    </row>
    <row r="97" spans="1:69" x14ac:dyDescent="0.2">
      <c r="A97">
        <v>0.19466293745058799</v>
      </c>
      <c r="B97">
        <v>0.104920870336079</v>
      </c>
      <c r="C97">
        <v>0</v>
      </c>
      <c r="D97">
        <v>0.55231031512693796</v>
      </c>
      <c r="E97" s="15">
        <v>1.0408340855860799E-17</v>
      </c>
      <c r="F97">
        <v>0.44768968487305899</v>
      </c>
      <c r="G97">
        <v>0</v>
      </c>
      <c r="AD97" s="14">
        <v>0.20323151843157899</v>
      </c>
      <c r="AE97" s="14">
        <v>0.104141239663258</v>
      </c>
      <c r="AF97" s="14">
        <v>0.551020408163164</v>
      </c>
      <c r="AG97" s="14">
        <v>5.5025428657984297E-15</v>
      </c>
      <c r="AH97" s="14">
        <v>0.448979591836837</v>
      </c>
      <c r="AI97" s="14">
        <v>0</v>
      </c>
      <c r="AJ97" s="14">
        <v>0</v>
      </c>
      <c r="AK97" s="14">
        <v>0</v>
      </c>
      <c r="AL97" s="14">
        <v>0</v>
      </c>
      <c r="BF97">
        <v>0.12010951141517801</v>
      </c>
      <c r="BG97">
        <v>0.106218739814591</v>
      </c>
      <c r="BH97">
        <v>0.193537872926551</v>
      </c>
      <c r="BI97" s="15">
        <v>3.46944695195361E-18</v>
      </c>
      <c r="BJ97">
        <v>0</v>
      </c>
      <c r="BK97">
        <v>0.806462127073452</v>
      </c>
      <c r="BL97">
        <v>0</v>
      </c>
      <c r="BM97">
        <v>0</v>
      </c>
      <c r="BN97">
        <v>0</v>
      </c>
      <c r="BO97" s="14">
        <f t="shared" si="4"/>
        <v>0.106218739814591</v>
      </c>
      <c r="BP97" s="14">
        <f t="shared" si="5"/>
        <v>3.46944695195361E-18</v>
      </c>
      <c r="BQ97" s="14">
        <f t="shared" si="6"/>
        <v>0.806462127073452</v>
      </c>
    </row>
    <row r="98" spans="1:69" x14ac:dyDescent="0.2">
      <c r="A98">
        <v>0.201157162359001</v>
      </c>
      <c r="B98">
        <v>0.10652146688898299</v>
      </c>
      <c r="C98">
        <v>0</v>
      </c>
      <c r="D98">
        <v>0.57265984625751198</v>
      </c>
      <c r="E98" s="15">
        <v>1.0408340855860799E-17</v>
      </c>
      <c r="F98">
        <v>0.42734015374248402</v>
      </c>
      <c r="G98">
        <v>0</v>
      </c>
      <c r="AD98" s="14">
        <v>0.21007775073072499</v>
      </c>
      <c r="AE98" s="14">
        <v>0.10572133042856401</v>
      </c>
      <c r="AF98" s="14">
        <v>0.57142857142846604</v>
      </c>
      <c r="AG98" s="14">
        <v>5.7037707890117401E-15</v>
      </c>
      <c r="AH98" s="14">
        <v>0.42857142857153402</v>
      </c>
      <c r="AI98" s="14">
        <v>0</v>
      </c>
      <c r="AJ98" s="14">
        <v>0</v>
      </c>
      <c r="AK98" s="14">
        <v>0</v>
      </c>
      <c r="AL98" s="14">
        <v>0</v>
      </c>
      <c r="BF98">
        <v>0.129115297591125</v>
      </c>
      <c r="BG98">
        <v>0.10770439875483701</v>
      </c>
      <c r="BH98">
        <v>0.230195242338981</v>
      </c>
      <c r="BI98" s="15">
        <v>6.9388939039072299E-18</v>
      </c>
      <c r="BJ98">
        <v>0</v>
      </c>
      <c r="BK98">
        <v>0.76980475766102197</v>
      </c>
      <c r="BL98">
        <v>0</v>
      </c>
      <c r="BM98">
        <v>0</v>
      </c>
      <c r="BN98">
        <v>0</v>
      </c>
      <c r="BO98" s="14">
        <f t="shared" si="4"/>
        <v>0.10770439875483701</v>
      </c>
      <c r="BP98" s="14">
        <f t="shared" si="5"/>
        <v>6.9388939039072299E-18</v>
      </c>
      <c r="BQ98" s="14">
        <f t="shared" si="6"/>
        <v>0.76980475766102197</v>
      </c>
    </row>
    <row r="99" spans="1:69" x14ac:dyDescent="0.2">
      <c r="A99">
        <v>0.20765647242544</v>
      </c>
      <c r="B99">
        <v>0.108122063441887</v>
      </c>
      <c r="C99">
        <v>0</v>
      </c>
      <c r="D99">
        <v>0.59300937738808801</v>
      </c>
      <c r="E99" s="15">
        <v>3.46944695195361E-18</v>
      </c>
      <c r="F99">
        <v>0.40699062261190899</v>
      </c>
      <c r="G99">
        <v>0</v>
      </c>
      <c r="AD99" s="14">
        <v>0.21692890515590399</v>
      </c>
      <c r="AE99" s="14">
        <v>0.10730142119387</v>
      </c>
      <c r="AF99" s="14">
        <v>0.59183673469376896</v>
      </c>
      <c r="AG99" s="14">
        <v>5.9188765000328698E-15</v>
      </c>
      <c r="AH99" s="14">
        <v>0.40816326530623198</v>
      </c>
      <c r="AI99" s="14">
        <v>0</v>
      </c>
      <c r="AJ99" s="14">
        <v>0</v>
      </c>
      <c r="AK99" s="14">
        <v>0</v>
      </c>
      <c r="AL99" s="14">
        <v>0</v>
      </c>
      <c r="BF99">
        <v>0.13850335901199801</v>
      </c>
      <c r="BG99">
        <v>0.109190057695083</v>
      </c>
      <c r="BH99">
        <v>0.26685261175141201</v>
      </c>
      <c r="BI99" s="15">
        <v>1.7347234759768102E-18</v>
      </c>
      <c r="BJ99">
        <v>0</v>
      </c>
      <c r="BK99">
        <v>0.73314738824859205</v>
      </c>
      <c r="BL99">
        <v>0</v>
      </c>
      <c r="BM99">
        <v>0</v>
      </c>
      <c r="BN99">
        <v>0</v>
      </c>
      <c r="BO99" s="14">
        <f t="shared" si="4"/>
        <v>0.109190057695083</v>
      </c>
      <c r="BP99" s="14">
        <f t="shared" si="5"/>
        <v>1.7347234759768102E-18</v>
      </c>
      <c r="BQ99" s="14">
        <f t="shared" si="6"/>
        <v>0.73314738824859205</v>
      </c>
    </row>
    <row r="100" spans="1:69" x14ac:dyDescent="0.2">
      <c r="A100">
        <v>0.214160404679407</v>
      </c>
      <c r="B100">
        <v>0.109722659994791</v>
      </c>
      <c r="C100">
        <v>0</v>
      </c>
      <c r="D100">
        <v>0.61335890851866504</v>
      </c>
      <c r="E100" s="15">
        <v>6.9388939039072299E-18</v>
      </c>
      <c r="F100">
        <v>0.38664109148133102</v>
      </c>
      <c r="G100">
        <v>0</v>
      </c>
      <c r="AD100" s="14">
        <v>0.223784529635498</v>
      </c>
      <c r="AE100" s="14">
        <v>0.108881511959176</v>
      </c>
      <c r="AF100" s="14">
        <v>0.612244897959074</v>
      </c>
      <c r="AG100" s="14">
        <v>6.0056126738317101E-15</v>
      </c>
      <c r="AH100" s="14">
        <v>0.387755102040927</v>
      </c>
      <c r="AI100" s="14">
        <v>0</v>
      </c>
      <c r="AJ100" s="14">
        <v>0</v>
      </c>
      <c r="AK100" s="14">
        <v>0</v>
      </c>
      <c r="AL100" s="14">
        <v>0</v>
      </c>
      <c r="BF100">
        <v>0.14820106574879</v>
      </c>
      <c r="BG100">
        <v>0.11067571663532901</v>
      </c>
      <c r="BH100">
        <v>0.30350998116384098</v>
      </c>
      <c r="BI100" s="15">
        <v>3.46944695195361E-18</v>
      </c>
      <c r="BJ100">
        <v>0</v>
      </c>
      <c r="BK100">
        <v>0.69649001883616302</v>
      </c>
      <c r="BL100">
        <v>0</v>
      </c>
      <c r="BM100">
        <v>0</v>
      </c>
      <c r="BN100">
        <v>0</v>
      </c>
      <c r="BO100" s="14">
        <f t="shared" si="4"/>
        <v>0.11067571663532901</v>
      </c>
      <c r="BP100" s="14">
        <f t="shared" si="5"/>
        <v>3.46944695195361E-18</v>
      </c>
      <c r="BQ100" s="14">
        <f t="shared" si="6"/>
        <v>0.69649001883616302</v>
      </c>
    </row>
    <row r="101" spans="1:69" x14ac:dyDescent="0.2">
      <c r="A101">
        <v>0.220668550421521</v>
      </c>
      <c r="B101">
        <v>0.111323256547695</v>
      </c>
      <c r="C101">
        <v>0</v>
      </c>
      <c r="D101">
        <v>0.63370843964924095</v>
      </c>
      <c r="E101" s="15">
        <v>3.46944695195361E-18</v>
      </c>
      <c r="F101">
        <v>0.366291560350756</v>
      </c>
      <c r="G101">
        <v>0</v>
      </c>
      <c r="AD101" s="14">
        <v>0.230644225568745</v>
      </c>
      <c r="AE101" s="14">
        <v>0.11046160272448199</v>
      </c>
      <c r="AF101" s="14">
        <v>0.63265306122437703</v>
      </c>
      <c r="AG101" s="14">
        <v>6.0958182945825001E-15</v>
      </c>
      <c r="AH101" s="14">
        <v>0.36734693877562402</v>
      </c>
      <c r="AI101" s="14">
        <v>0</v>
      </c>
      <c r="AJ101" s="14">
        <v>0</v>
      </c>
      <c r="AK101" s="14">
        <v>0</v>
      </c>
      <c r="AL101" s="14">
        <v>0</v>
      </c>
      <c r="BF101">
        <v>0.15815146653274401</v>
      </c>
      <c r="BG101">
        <v>0.112161375575575</v>
      </c>
      <c r="BH101">
        <v>0.34016735057626901</v>
      </c>
      <c r="BI101" s="15">
        <v>3.46944695195361E-18</v>
      </c>
      <c r="BJ101">
        <v>0</v>
      </c>
      <c r="BK101">
        <v>0.65983264942373498</v>
      </c>
      <c r="BL101">
        <v>0</v>
      </c>
      <c r="BM101">
        <v>0</v>
      </c>
      <c r="BN101">
        <v>0</v>
      </c>
      <c r="BO101" s="14">
        <f t="shared" si="4"/>
        <v>0.112161375575575</v>
      </c>
      <c r="BP101" s="14">
        <f t="shared" si="5"/>
        <v>3.46944695195361E-18</v>
      </c>
      <c r="BQ101" s="14">
        <f t="shared" si="6"/>
        <v>0.65983264942373498</v>
      </c>
    </row>
    <row r="102" spans="1:69" x14ac:dyDescent="0.2">
      <c r="A102">
        <v>0.227180547534864</v>
      </c>
      <c r="B102">
        <v>0.11292385310059901</v>
      </c>
      <c r="C102">
        <v>0</v>
      </c>
      <c r="D102">
        <v>0.65405797077981498</v>
      </c>
      <c r="E102" s="15">
        <v>1.7347234759768099E-17</v>
      </c>
      <c r="F102">
        <v>0.34594202922018102</v>
      </c>
      <c r="G102">
        <v>0</v>
      </c>
      <c r="AD102" s="14">
        <v>0.23750764018071899</v>
      </c>
      <c r="AE102" s="14">
        <v>0.112041693489788</v>
      </c>
      <c r="AF102" s="14">
        <v>0.65306122448967596</v>
      </c>
      <c r="AG102" s="14">
        <v>6.3005156647477602E-15</v>
      </c>
      <c r="AH102" s="14">
        <v>0.34693877551032498</v>
      </c>
      <c r="AI102" s="14">
        <v>0</v>
      </c>
      <c r="AJ102" s="14">
        <v>0</v>
      </c>
      <c r="AK102" s="14">
        <v>0</v>
      </c>
      <c r="AL102" s="14">
        <v>0</v>
      </c>
      <c r="BF102">
        <v>0.16830974983567401</v>
      </c>
      <c r="BG102">
        <v>0.113647034515821</v>
      </c>
      <c r="BH102">
        <v>0.37682471998869899</v>
      </c>
      <c r="BI102" s="15">
        <v>3.46944695195361E-18</v>
      </c>
      <c r="BJ102">
        <v>0</v>
      </c>
      <c r="BK102">
        <v>0.62317528001130595</v>
      </c>
      <c r="BL102">
        <v>0</v>
      </c>
      <c r="BM102">
        <v>0</v>
      </c>
      <c r="BN102">
        <v>0</v>
      </c>
      <c r="BO102" s="14">
        <f t="shared" si="4"/>
        <v>0.113647034515821</v>
      </c>
      <c r="BP102" s="14">
        <f t="shared" si="5"/>
        <v>3.46944695195361E-18</v>
      </c>
      <c r="BQ102" s="14">
        <f t="shared" si="6"/>
        <v>0.62317528001130595</v>
      </c>
    </row>
    <row r="103" spans="1:69" x14ac:dyDescent="0.2">
      <c r="A103">
        <v>0.23369607406151299</v>
      </c>
      <c r="B103">
        <v>0.114524449653503</v>
      </c>
      <c r="C103">
        <v>0</v>
      </c>
      <c r="D103">
        <v>0.67440750191039101</v>
      </c>
      <c r="E103" s="15">
        <v>1.38777878078145E-17</v>
      </c>
      <c r="F103">
        <v>0.325592498089605</v>
      </c>
      <c r="G103">
        <v>0</v>
      </c>
      <c r="AD103" s="14">
        <v>0.24437446014713901</v>
      </c>
      <c r="AE103" s="14">
        <v>0.113621784255094</v>
      </c>
      <c r="AF103" s="14">
        <v>0.67346938775498</v>
      </c>
      <c r="AG103" s="14">
        <v>7.1193051454088195E-15</v>
      </c>
      <c r="AH103" s="14">
        <v>0.32653061224502</v>
      </c>
      <c r="AI103" s="14">
        <v>0</v>
      </c>
      <c r="AJ103" s="14">
        <v>0</v>
      </c>
      <c r="AK103" s="14">
        <v>0</v>
      </c>
      <c r="AL103" s="14">
        <v>0</v>
      </c>
      <c r="BF103">
        <v>0.17864045582943</v>
      </c>
      <c r="BG103">
        <v>0.115132693456067</v>
      </c>
      <c r="BH103">
        <v>0.41348208940113002</v>
      </c>
      <c r="BI103" s="15">
        <v>3.46944695195361E-18</v>
      </c>
      <c r="BJ103">
        <v>0</v>
      </c>
      <c r="BK103">
        <v>0.58651791059887604</v>
      </c>
      <c r="BL103">
        <v>0</v>
      </c>
      <c r="BM103">
        <v>0</v>
      </c>
      <c r="BN103">
        <v>0</v>
      </c>
      <c r="BO103" s="14">
        <f t="shared" si="4"/>
        <v>0.115132693456067</v>
      </c>
      <c r="BP103" s="14">
        <f t="shared" si="5"/>
        <v>3.46944695195361E-18</v>
      </c>
      <c r="BQ103" s="14">
        <f t="shared" si="6"/>
        <v>0.58651791059887604</v>
      </c>
    </row>
    <row r="104" spans="1:69" x14ac:dyDescent="0.2">
      <c r="A104">
        <v>0.24021484280890301</v>
      </c>
      <c r="B104">
        <v>0.116125046206407</v>
      </c>
      <c r="C104">
        <v>0</v>
      </c>
      <c r="D104">
        <v>0.69475703304096803</v>
      </c>
      <c r="E104" s="15">
        <v>1.0408340855860799E-17</v>
      </c>
      <c r="F104">
        <v>0.30524296695902797</v>
      </c>
      <c r="G104">
        <v>0</v>
      </c>
      <c r="AD104" s="14">
        <v>0.25124440625052702</v>
      </c>
      <c r="AE104" s="14">
        <v>0.1152018750204</v>
      </c>
      <c r="AF104" s="14">
        <v>0.69387755102028303</v>
      </c>
      <c r="AG104" s="14">
        <v>7.3378803033818893E-15</v>
      </c>
      <c r="AH104" s="14">
        <v>0.30612244897971802</v>
      </c>
      <c r="AI104" s="14">
        <v>0</v>
      </c>
      <c r="AJ104" s="14">
        <v>0</v>
      </c>
      <c r="AK104" s="14">
        <v>0</v>
      </c>
      <c r="AL104" s="14">
        <v>0</v>
      </c>
      <c r="BF104">
        <v>0.189115330087371</v>
      </c>
      <c r="BG104">
        <v>0.116618352396313</v>
      </c>
      <c r="BH104">
        <v>0.45013945881356099</v>
      </c>
      <c r="BI104" s="15">
        <v>8.6736173798840401E-18</v>
      </c>
      <c r="BJ104">
        <v>0</v>
      </c>
      <c r="BK104">
        <v>0.54986054118644501</v>
      </c>
      <c r="BL104">
        <v>0</v>
      </c>
      <c r="BM104">
        <v>0</v>
      </c>
      <c r="BN104">
        <v>0</v>
      </c>
      <c r="BO104" s="14">
        <f t="shared" si="4"/>
        <v>0.116618352396313</v>
      </c>
      <c r="BP104" s="14">
        <f t="shared" si="5"/>
        <v>8.6736173798840401E-18</v>
      </c>
      <c r="BQ104" s="14">
        <f t="shared" si="6"/>
        <v>0.54986054118644501</v>
      </c>
    </row>
    <row r="105" spans="1:69" x14ac:dyDescent="0.2">
      <c r="A105">
        <v>0.24673659679922899</v>
      </c>
      <c r="B105">
        <v>0.11772564275931099</v>
      </c>
      <c r="C105">
        <v>0</v>
      </c>
      <c r="D105">
        <v>0.71510656417154295</v>
      </c>
      <c r="E105" s="15">
        <v>1.38777878078145E-17</v>
      </c>
      <c r="F105">
        <v>0.284893435828453</v>
      </c>
      <c r="G105">
        <v>0</v>
      </c>
      <c r="AD105" s="14">
        <v>0.25811722887892902</v>
      </c>
      <c r="AE105" s="14">
        <v>0.116781965785706</v>
      </c>
      <c r="AF105" s="14">
        <v>0.71428571428558496</v>
      </c>
      <c r="AG105" s="14">
        <v>7.5599249083069301E-15</v>
      </c>
      <c r="AH105" s="14">
        <v>0.28571428571441598</v>
      </c>
      <c r="AI105" s="14">
        <v>0</v>
      </c>
      <c r="AJ105" s="14">
        <v>0</v>
      </c>
      <c r="AK105" s="14">
        <v>0</v>
      </c>
      <c r="AL105" s="14">
        <v>0</v>
      </c>
      <c r="BF105">
        <v>0.19971168902964501</v>
      </c>
      <c r="BG105">
        <v>0.118104011336559</v>
      </c>
      <c r="BH105">
        <v>0.48679682822599102</v>
      </c>
      <c r="BI105">
        <v>0</v>
      </c>
      <c r="BJ105">
        <v>0</v>
      </c>
      <c r="BK105">
        <v>0.51320317177401498</v>
      </c>
      <c r="BL105">
        <v>0</v>
      </c>
      <c r="BM105">
        <v>0</v>
      </c>
      <c r="BN105">
        <v>0</v>
      </c>
      <c r="BO105" s="14">
        <f t="shared" si="4"/>
        <v>0.118104011336559</v>
      </c>
      <c r="BP105" s="14">
        <f t="shared" si="5"/>
        <v>0</v>
      </c>
      <c r="BQ105" s="14">
        <f t="shared" si="6"/>
        <v>0.51320317177401498</v>
      </c>
    </row>
    <row r="106" spans="1:69" x14ac:dyDescent="0.2">
      <c r="A106">
        <v>0.253261105412661</v>
      </c>
      <c r="B106">
        <v>0.119326239312216</v>
      </c>
      <c r="C106">
        <v>0</v>
      </c>
      <c r="D106">
        <v>0.73545609530211997</v>
      </c>
      <c r="E106" s="15">
        <v>3.46944695195361E-18</v>
      </c>
      <c r="F106">
        <v>0.26454390469787598</v>
      </c>
      <c r="G106">
        <v>0</v>
      </c>
      <c r="AD106" s="14">
        <v>0.26499270421669802</v>
      </c>
      <c r="AE106" s="14">
        <v>0.11836205655101199</v>
      </c>
      <c r="AF106" s="14">
        <v>0.734693877550889</v>
      </c>
      <c r="AG106" s="14">
        <v>7.6778861046733498E-15</v>
      </c>
      <c r="AH106" s="14">
        <v>0.265306122449112</v>
      </c>
      <c r="AI106" s="14">
        <v>0</v>
      </c>
      <c r="AJ106" s="14">
        <v>0</v>
      </c>
      <c r="AK106" s="14">
        <v>0</v>
      </c>
      <c r="AL106" s="14">
        <v>0</v>
      </c>
      <c r="BF106">
        <v>0.21041117946060001</v>
      </c>
      <c r="BG106">
        <v>0.11958967027680401</v>
      </c>
      <c r="BH106">
        <v>0.52345419763842105</v>
      </c>
      <c r="BI106" s="15">
        <v>1.38777878078145E-17</v>
      </c>
      <c r="BJ106">
        <v>0</v>
      </c>
      <c r="BK106">
        <v>0.476545802361585</v>
      </c>
      <c r="BL106">
        <v>0</v>
      </c>
      <c r="BM106">
        <v>0</v>
      </c>
      <c r="BN106">
        <v>0</v>
      </c>
      <c r="BO106" s="14">
        <f t="shared" si="4"/>
        <v>0.11958967027680401</v>
      </c>
      <c r="BP106" s="14">
        <f t="shared" si="5"/>
        <v>1.38777878078145E-17</v>
      </c>
      <c r="BQ106" s="14">
        <f t="shared" si="6"/>
        <v>0.476545802361585</v>
      </c>
    </row>
    <row r="107" spans="1:69" x14ac:dyDescent="0.2">
      <c r="A107">
        <v>0.25978816110446201</v>
      </c>
      <c r="B107">
        <v>0.12092683586512</v>
      </c>
      <c r="C107">
        <v>0</v>
      </c>
      <c r="D107">
        <v>0.755805626432694</v>
      </c>
      <c r="E107" s="15">
        <v>1.0408340855860799E-17</v>
      </c>
      <c r="F107">
        <v>0.244194373567302</v>
      </c>
      <c r="G107">
        <v>0</v>
      </c>
      <c r="AD107" s="14">
        <v>0.27187063100673903</v>
      </c>
      <c r="AE107" s="14">
        <v>0.119942147316317</v>
      </c>
      <c r="AF107" s="14">
        <v>0.75510204081619203</v>
      </c>
      <c r="AG107" s="14">
        <v>8.0144224590128504E-15</v>
      </c>
      <c r="AH107" s="14">
        <v>0.24489795918380899</v>
      </c>
      <c r="AI107" s="14">
        <v>0</v>
      </c>
      <c r="AJ107" s="14">
        <v>0</v>
      </c>
      <c r="AK107" s="14">
        <v>0</v>
      </c>
      <c r="AL107" s="14">
        <v>0</v>
      </c>
      <c r="BF107">
        <v>0.22119883633246701</v>
      </c>
      <c r="BG107">
        <v>0.12107532921705</v>
      </c>
      <c r="BH107">
        <v>0.56011156705084797</v>
      </c>
      <c r="BI107" s="15">
        <v>1.28369537222284E-16</v>
      </c>
      <c r="BJ107">
        <v>0</v>
      </c>
      <c r="BK107">
        <v>0.43988843294915803</v>
      </c>
      <c r="BL107">
        <v>0</v>
      </c>
      <c r="BM107">
        <v>0</v>
      </c>
      <c r="BN107">
        <v>0</v>
      </c>
      <c r="BO107" s="14">
        <f t="shared" si="4"/>
        <v>0.12107532921705</v>
      </c>
      <c r="BP107" s="14">
        <f t="shared" si="5"/>
        <v>1.28369537222284E-16</v>
      </c>
      <c r="BQ107" s="14">
        <f t="shared" si="6"/>
        <v>0.43988843294915803</v>
      </c>
    </row>
    <row r="108" spans="1:69" x14ac:dyDescent="0.2">
      <c r="A108">
        <v>0.266317576599163</v>
      </c>
      <c r="B108">
        <v>0.122527432418024</v>
      </c>
      <c r="C108">
        <v>0</v>
      </c>
      <c r="D108">
        <v>0.77615515756327003</v>
      </c>
      <c r="E108">
        <v>0</v>
      </c>
      <c r="F108">
        <v>0.223844842436726</v>
      </c>
      <c r="G108">
        <v>0</v>
      </c>
      <c r="AD108" s="14">
        <v>0.27875082778694898</v>
      </c>
      <c r="AE108" s="14">
        <v>0.121522238081623</v>
      </c>
      <c r="AF108" s="14">
        <v>0.77551020408149296</v>
      </c>
      <c r="AG108" s="14">
        <v>8.0976891858597402E-15</v>
      </c>
      <c r="AH108" s="14">
        <v>0.22448979591850701</v>
      </c>
      <c r="AI108" s="14">
        <v>0</v>
      </c>
      <c r="AJ108" s="14">
        <v>0</v>
      </c>
      <c r="AK108" s="14">
        <v>0</v>
      </c>
      <c r="AL108" s="14">
        <v>0</v>
      </c>
      <c r="BF108">
        <v>0.23206236444883599</v>
      </c>
      <c r="BG108">
        <v>0.12256098815729601</v>
      </c>
      <c r="BH108">
        <v>0.596768936463279</v>
      </c>
      <c r="BI108">
        <v>0</v>
      </c>
      <c r="BJ108">
        <v>0</v>
      </c>
      <c r="BK108">
        <v>0.403231063536728</v>
      </c>
      <c r="BL108">
        <v>0</v>
      </c>
      <c r="BM108">
        <v>0</v>
      </c>
      <c r="BN108">
        <v>0</v>
      </c>
      <c r="BO108" s="14">
        <f t="shared" si="4"/>
        <v>0.12256098815729601</v>
      </c>
      <c r="BP108" s="14">
        <f t="shared" si="5"/>
        <v>0</v>
      </c>
      <c r="BQ108" s="14">
        <f t="shared" si="6"/>
        <v>0.403231063536728</v>
      </c>
    </row>
    <row r="109" spans="1:69" x14ac:dyDescent="0.2">
      <c r="A109">
        <v>0.27284918248307399</v>
      </c>
      <c r="B109">
        <v>0.12412802897092801</v>
      </c>
      <c r="C109">
        <v>0</v>
      </c>
      <c r="D109">
        <v>0.79650468869384605</v>
      </c>
      <c r="E109">
        <v>0</v>
      </c>
      <c r="F109">
        <v>0.20349531130615001</v>
      </c>
      <c r="G109">
        <v>0</v>
      </c>
      <c r="AD109" s="14">
        <v>0.28563313052200301</v>
      </c>
      <c r="AE109" s="14">
        <v>0.123102328846929</v>
      </c>
      <c r="AF109" s="14">
        <v>0.79591836734679799</v>
      </c>
      <c r="AG109" s="14">
        <v>8.3474893664004005E-15</v>
      </c>
      <c r="AH109" s="14">
        <v>0.204081632653203</v>
      </c>
      <c r="AI109" s="14">
        <v>0</v>
      </c>
      <c r="AJ109" s="14">
        <v>0</v>
      </c>
      <c r="AK109" s="14">
        <v>0</v>
      </c>
      <c r="AL109" s="14">
        <v>0</v>
      </c>
      <c r="BF109">
        <v>0.24299158799892701</v>
      </c>
      <c r="BG109">
        <v>0.124046647097542</v>
      </c>
      <c r="BH109">
        <v>0.63342630587571203</v>
      </c>
      <c r="BI109">
        <v>0</v>
      </c>
      <c r="BJ109">
        <v>0</v>
      </c>
      <c r="BK109">
        <v>0.36657369412429602</v>
      </c>
      <c r="BL109">
        <v>0</v>
      </c>
      <c r="BM109">
        <v>0</v>
      </c>
      <c r="BN109">
        <v>0</v>
      </c>
      <c r="BO109" s="14">
        <f t="shared" si="4"/>
        <v>0.124046647097542</v>
      </c>
      <c r="BP109" s="14">
        <f t="shared" si="5"/>
        <v>0</v>
      </c>
      <c r="BQ109" s="14">
        <f t="shared" si="6"/>
        <v>0.36657369412429602</v>
      </c>
    </row>
    <row r="110" spans="1:69" x14ac:dyDescent="0.2">
      <c r="A110">
        <v>0.279382825130914</v>
      </c>
      <c r="B110">
        <v>0.12572862552383199</v>
      </c>
      <c r="C110">
        <v>0</v>
      </c>
      <c r="D110">
        <v>0.81685421982441997</v>
      </c>
      <c r="E110" s="15">
        <v>1.38777878078145E-17</v>
      </c>
      <c r="F110">
        <v>0.18314578017557501</v>
      </c>
      <c r="G110">
        <v>0</v>
      </c>
      <c r="AD110" s="14">
        <v>0.292517390566224</v>
      </c>
      <c r="AE110" s="14">
        <v>0.124682419612235</v>
      </c>
      <c r="AF110" s="14">
        <v>0.81632653061210103</v>
      </c>
      <c r="AG110" s="14">
        <v>8.4446338810551001E-15</v>
      </c>
      <c r="AH110" s="14">
        <v>0.1836734693879</v>
      </c>
      <c r="AI110" s="14">
        <v>0</v>
      </c>
      <c r="AJ110" s="14">
        <v>0</v>
      </c>
      <c r="AK110" s="14">
        <v>0</v>
      </c>
      <c r="AL110" s="14">
        <v>0</v>
      </c>
      <c r="BF110">
        <v>0.25397802607470898</v>
      </c>
      <c r="BG110">
        <v>0.12553230603778801</v>
      </c>
      <c r="BH110">
        <v>0.67008367528814206</v>
      </c>
      <c r="BI110">
        <v>0</v>
      </c>
      <c r="BJ110">
        <v>0</v>
      </c>
      <c r="BK110">
        <v>0.32991632471186599</v>
      </c>
      <c r="BL110">
        <v>0</v>
      </c>
      <c r="BM110">
        <v>0</v>
      </c>
      <c r="BN110">
        <v>0</v>
      </c>
      <c r="BO110" s="14">
        <f t="shared" si="4"/>
        <v>0.12553230603778801</v>
      </c>
      <c r="BP110" s="14">
        <f t="shared" si="5"/>
        <v>0</v>
      </c>
      <c r="BQ110" s="14">
        <f t="shared" si="6"/>
        <v>0.32991632471186599</v>
      </c>
    </row>
    <row r="111" spans="1:69" x14ac:dyDescent="0.2">
      <c r="A111">
        <v>0.28591836491382999</v>
      </c>
      <c r="B111">
        <v>0.127329222076736</v>
      </c>
      <c r="C111">
        <v>0</v>
      </c>
      <c r="D111">
        <v>0.83720375095499899</v>
      </c>
      <c r="E111" s="15">
        <v>1.38777878078145E-17</v>
      </c>
      <c r="F111">
        <v>0.16279624904499701</v>
      </c>
      <c r="G111">
        <v>0</v>
      </c>
      <c r="AD111" s="14">
        <v>0.29940347290492397</v>
      </c>
      <c r="AE111" s="14">
        <v>0.12626251037754099</v>
      </c>
      <c r="AF111" s="14">
        <v>0.83673469387740296</v>
      </c>
      <c r="AG111" s="14">
        <v>8.6666784859801298E-15</v>
      </c>
      <c r="AH111" s="14">
        <v>0.16326530612259799</v>
      </c>
      <c r="AI111" s="14">
        <v>0</v>
      </c>
      <c r="AJ111" s="14">
        <v>0</v>
      </c>
      <c r="AK111" s="14">
        <v>0</v>
      </c>
      <c r="AL111" s="14">
        <v>0</v>
      </c>
      <c r="BF111">
        <v>0.26501456311923799</v>
      </c>
      <c r="BG111">
        <v>0.127017964978034</v>
      </c>
      <c r="BH111">
        <v>0.70674104470057197</v>
      </c>
      <c r="BI111">
        <v>0</v>
      </c>
      <c r="BJ111">
        <v>0</v>
      </c>
      <c r="BK111">
        <v>0.29325895529943602</v>
      </c>
      <c r="BL111">
        <v>0</v>
      </c>
      <c r="BM111">
        <v>0</v>
      </c>
      <c r="BN111">
        <v>0</v>
      </c>
      <c r="BO111" s="14">
        <f t="shared" si="4"/>
        <v>0.127017964978034</v>
      </c>
      <c r="BP111" s="14">
        <f t="shared" si="5"/>
        <v>0</v>
      </c>
      <c r="BQ111" s="14">
        <f t="shared" si="6"/>
        <v>0.29325895529943602</v>
      </c>
    </row>
    <row r="112" spans="1:69" x14ac:dyDescent="0.2">
      <c r="A112">
        <v>0.29245567464537697</v>
      </c>
      <c r="B112">
        <v>0.12892981862964001</v>
      </c>
      <c r="C112">
        <v>0</v>
      </c>
      <c r="D112">
        <v>0.85755328208557302</v>
      </c>
      <c r="E112" s="15">
        <v>6.9388939039072299E-18</v>
      </c>
      <c r="F112">
        <v>0.14244671791442201</v>
      </c>
      <c r="G112">
        <v>0</v>
      </c>
      <c r="AD112" s="14">
        <v>0.30629125463089701</v>
      </c>
      <c r="AE112" s="14">
        <v>0.12784260114284701</v>
      </c>
      <c r="AF112" s="14">
        <v>0.85714285714270599</v>
      </c>
      <c r="AG112" s="14">
        <v>8.8748453030973498E-15</v>
      </c>
      <c r="AH112" s="14">
        <v>0.142857142857296</v>
      </c>
      <c r="AI112" s="14">
        <v>0</v>
      </c>
      <c r="AJ112" s="14">
        <v>0</v>
      </c>
      <c r="AK112" s="14">
        <v>0</v>
      </c>
      <c r="AL112" s="14">
        <v>0</v>
      </c>
      <c r="BF112">
        <v>0.276095191279501</v>
      </c>
      <c r="BG112">
        <v>0.12850362391827999</v>
      </c>
      <c r="BH112">
        <v>0.74339841411300001</v>
      </c>
      <c r="BI112" s="15">
        <v>3.46944695195361E-18</v>
      </c>
      <c r="BJ112">
        <v>0</v>
      </c>
      <c r="BK112">
        <v>0.25660158588700899</v>
      </c>
      <c r="BL112">
        <v>0</v>
      </c>
      <c r="BM112">
        <v>0</v>
      </c>
      <c r="BN112">
        <v>0</v>
      </c>
      <c r="BO112" s="14">
        <f t="shared" si="4"/>
        <v>0.12850362391827999</v>
      </c>
      <c r="BP112" s="14">
        <f t="shared" si="5"/>
        <v>3.46944695195361E-18</v>
      </c>
      <c r="BQ112" s="14">
        <f t="shared" si="6"/>
        <v>0.25660158588700899</v>
      </c>
    </row>
    <row r="113" spans="1:70" x14ac:dyDescent="0.2">
      <c r="A113">
        <v>0.29899463822949202</v>
      </c>
      <c r="B113">
        <v>0.13053041518254399</v>
      </c>
      <c r="C113">
        <v>0</v>
      </c>
      <c r="D113">
        <v>0.87790281321614705</v>
      </c>
      <c r="E113">
        <v>0</v>
      </c>
      <c r="F113">
        <v>0.122097186783848</v>
      </c>
      <c r="G113">
        <v>0</v>
      </c>
      <c r="AD113" s="14">
        <v>0.31318062362028698</v>
      </c>
      <c r="AE113" s="14">
        <v>0.129422691908153</v>
      </c>
      <c r="AF113" s="14">
        <v>0.87755102040800803</v>
      </c>
      <c r="AG113" s="14">
        <v>9.0899510141184708E-15</v>
      </c>
      <c r="AH113" s="14">
        <v>0.122448979591993</v>
      </c>
      <c r="AI113" s="14">
        <v>0</v>
      </c>
      <c r="AJ113" s="14">
        <v>0</v>
      </c>
      <c r="AK113" s="14">
        <v>0</v>
      </c>
      <c r="AL113" s="14">
        <v>0</v>
      </c>
      <c r="BF113">
        <v>0.28721480754995599</v>
      </c>
      <c r="BG113">
        <v>0.12998928285852601</v>
      </c>
      <c r="BH113">
        <v>0.78005578352543303</v>
      </c>
      <c r="BI113" s="15">
        <v>1.0408340855860799E-17</v>
      </c>
      <c r="BJ113">
        <v>0</v>
      </c>
      <c r="BK113">
        <v>0.21994421647457599</v>
      </c>
      <c r="BL113">
        <v>0</v>
      </c>
      <c r="BM113">
        <v>0</v>
      </c>
      <c r="BN113">
        <v>0</v>
      </c>
      <c r="BO113" s="14">
        <f t="shared" si="4"/>
        <v>0.12998928285852601</v>
      </c>
      <c r="BP113" s="14">
        <f t="shared" si="5"/>
        <v>1.0408340855860799E-17</v>
      </c>
      <c r="BQ113" s="14">
        <f t="shared" si="6"/>
        <v>0.21994421647457599</v>
      </c>
    </row>
    <row r="114" spans="1:70" x14ac:dyDescent="0.2">
      <c r="A114">
        <v>0.30553514948055599</v>
      </c>
      <c r="B114">
        <v>0.132131011735448</v>
      </c>
      <c r="C114">
        <v>0</v>
      </c>
      <c r="D114">
        <v>0.89825234434672396</v>
      </c>
      <c r="E114" s="15">
        <v>6.9388939039072299E-18</v>
      </c>
      <c r="F114">
        <v>0.101747655653271</v>
      </c>
      <c r="G114">
        <v>0</v>
      </c>
      <c r="AD114" s="14">
        <v>0.32007147737809799</v>
      </c>
      <c r="AE114" s="14">
        <v>0.131002782673459</v>
      </c>
      <c r="AF114" s="14">
        <v>0.89795918367330996</v>
      </c>
      <c r="AG114" s="14">
        <v>9.3119956190435005E-15</v>
      </c>
      <c r="AH114" s="14">
        <v>0.102040816326691</v>
      </c>
      <c r="AI114" s="14">
        <v>0</v>
      </c>
      <c r="AJ114" s="14">
        <v>0</v>
      </c>
      <c r="AK114" s="14">
        <v>0</v>
      </c>
      <c r="AL114" s="14">
        <v>0</v>
      </c>
      <c r="BF114">
        <v>0.29836905293639499</v>
      </c>
      <c r="BG114">
        <v>0.131474941798772</v>
      </c>
      <c r="BH114">
        <v>0.81671315293786295</v>
      </c>
      <c r="BI114">
        <v>0</v>
      </c>
      <c r="BJ114">
        <v>0</v>
      </c>
      <c r="BK114">
        <v>0.18328684706214601</v>
      </c>
      <c r="BL114">
        <v>0</v>
      </c>
      <c r="BM114">
        <v>0</v>
      </c>
      <c r="BN114">
        <v>0</v>
      </c>
      <c r="BO114" s="14">
        <f t="shared" si="4"/>
        <v>0.131474941798772</v>
      </c>
      <c r="BP114" s="14">
        <f t="shared" si="5"/>
        <v>0</v>
      </c>
      <c r="BQ114" s="14">
        <f t="shared" si="6"/>
        <v>0.18328684706214601</v>
      </c>
    </row>
    <row r="115" spans="1:70" x14ac:dyDescent="0.2">
      <c r="A115">
        <v>0.312077111090584</v>
      </c>
      <c r="B115">
        <v>0.13373160828835201</v>
      </c>
      <c r="C115">
        <v>0</v>
      </c>
      <c r="D115">
        <v>0.91860187547729999</v>
      </c>
      <c r="E115" s="15">
        <v>2.0816681711721701E-17</v>
      </c>
      <c r="F115">
        <v>8.1398124522694904E-2</v>
      </c>
      <c r="G115">
        <v>0</v>
      </c>
      <c r="AD115" s="14">
        <v>0.32696372202858698</v>
      </c>
      <c r="AE115" s="14">
        <v>0.13258287343876499</v>
      </c>
      <c r="AF115" s="14">
        <v>0.91836734693861399</v>
      </c>
      <c r="AG115" s="14">
        <v>9.4368957093138306E-15</v>
      </c>
      <c r="AH115" s="14">
        <v>8.1632653061387506E-2</v>
      </c>
      <c r="AI115" s="14">
        <v>0</v>
      </c>
      <c r="AJ115" s="14">
        <v>0</v>
      </c>
      <c r="AK115" s="14">
        <v>0</v>
      </c>
      <c r="AL115" s="14">
        <v>0</v>
      </c>
      <c r="BF115">
        <v>0.30955418406197299</v>
      </c>
      <c r="BG115">
        <v>0.132960600739018</v>
      </c>
      <c r="BH115">
        <v>0.85337052235028998</v>
      </c>
      <c r="BI115" s="15">
        <v>3.46944695195361E-18</v>
      </c>
      <c r="BJ115">
        <v>0</v>
      </c>
      <c r="BK115">
        <v>0.14662947764971901</v>
      </c>
      <c r="BL115">
        <v>0</v>
      </c>
      <c r="BM115">
        <v>0</v>
      </c>
      <c r="BN115">
        <v>0</v>
      </c>
      <c r="BO115" s="14">
        <f t="shared" si="4"/>
        <v>0.132960600739018</v>
      </c>
      <c r="BP115" s="14">
        <f t="shared" si="5"/>
        <v>3.46944695195361E-18</v>
      </c>
      <c r="BQ115" s="14">
        <f t="shared" si="6"/>
        <v>0.14662947764971901</v>
      </c>
    </row>
    <row r="116" spans="1:70" x14ac:dyDescent="0.2">
      <c r="A116">
        <v>0.31862043372263599</v>
      </c>
      <c r="B116">
        <v>0.13533220484125599</v>
      </c>
      <c r="C116">
        <v>0</v>
      </c>
      <c r="D116">
        <v>0.93895140660787502</v>
      </c>
      <c r="E116" s="15">
        <v>6.9388939039072299E-18</v>
      </c>
      <c r="F116">
        <v>6.1048593392120098E-2</v>
      </c>
      <c r="G116">
        <v>0</v>
      </c>
      <c r="AD116" s="14">
        <v>0.33385727142981297</v>
      </c>
      <c r="AE116" s="14">
        <v>0.13416296420407001</v>
      </c>
      <c r="AF116" s="14">
        <v>0.93877551020391703</v>
      </c>
      <c r="AG116" s="14">
        <v>9.6381236325271402E-15</v>
      </c>
      <c r="AH116" s="14">
        <v>6.1224489796084802E-2</v>
      </c>
      <c r="AI116" s="14">
        <v>0</v>
      </c>
      <c r="AJ116" s="14">
        <v>0</v>
      </c>
      <c r="AK116" s="14">
        <v>0</v>
      </c>
      <c r="AL116" s="14">
        <v>0</v>
      </c>
      <c r="BF116">
        <v>0.32076696998957799</v>
      </c>
      <c r="BG116">
        <v>0.13444625967926399</v>
      </c>
      <c r="BH116">
        <v>0.89002789176271802</v>
      </c>
      <c r="BI116">
        <v>0</v>
      </c>
      <c r="BJ116">
        <v>0</v>
      </c>
      <c r="BK116">
        <v>0.109972108237292</v>
      </c>
      <c r="BL116">
        <v>0</v>
      </c>
      <c r="BM116">
        <v>0</v>
      </c>
      <c r="BN116">
        <v>0</v>
      </c>
      <c r="BO116" s="14">
        <f t="shared" si="4"/>
        <v>0.13444625967926399</v>
      </c>
      <c r="BP116" s="14">
        <f t="shared" si="5"/>
        <v>0</v>
      </c>
      <c r="BQ116" s="14">
        <f t="shared" si="6"/>
        <v>0.109972108237292</v>
      </c>
    </row>
    <row r="117" spans="1:70" x14ac:dyDescent="0.2">
      <c r="A117">
        <v>0.325165035212852</v>
      </c>
      <c r="B117">
        <v>0.13693280139416</v>
      </c>
      <c r="C117">
        <v>0</v>
      </c>
      <c r="D117">
        <v>0.95930093773845204</v>
      </c>
      <c r="E117">
        <v>0</v>
      </c>
      <c r="F117">
        <v>4.0699062261543302E-2</v>
      </c>
      <c r="G117">
        <v>0</v>
      </c>
      <c r="AD117" s="14">
        <v>0.34075204639490497</v>
      </c>
      <c r="AE117" s="14">
        <v>0.135743054969376</v>
      </c>
      <c r="AF117" s="14">
        <v>0.95918367346921896</v>
      </c>
      <c r="AG117" s="14">
        <v>9.8462904496443602E-15</v>
      </c>
      <c r="AH117" s="14">
        <v>4.0816326530782598E-2</v>
      </c>
      <c r="AI117" s="14">
        <v>0</v>
      </c>
      <c r="AJ117" s="14">
        <v>0</v>
      </c>
      <c r="AK117" s="14">
        <v>0</v>
      </c>
      <c r="AL117" s="14">
        <v>0</v>
      </c>
      <c r="BF117">
        <v>0.33200460877558102</v>
      </c>
      <c r="BG117">
        <v>0.13593191861951001</v>
      </c>
      <c r="BH117">
        <v>0.92668526117515104</v>
      </c>
      <c r="BI117" s="15">
        <v>6.9388939039072299E-18</v>
      </c>
      <c r="BJ117">
        <v>0</v>
      </c>
      <c r="BK117">
        <v>7.3314738824859199E-2</v>
      </c>
      <c r="BL117">
        <v>0</v>
      </c>
      <c r="BM117">
        <v>0</v>
      </c>
      <c r="BN117">
        <v>0</v>
      </c>
      <c r="BO117" s="14">
        <f t="shared" si="4"/>
        <v>0.13593191861951001</v>
      </c>
      <c r="BP117" s="14">
        <f t="shared" si="5"/>
        <v>6.9388939039072299E-18</v>
      </c>
      <c r="BQ117" s="14">
        <f t="shared" si="6"/>
        <v>7.3314738824859199E-2</v>
      </c>
    </row>
    <row r="118" spans="1:70" x14ac:dyDescent="0.2">
      <c r="A118">
        <v>0.331710839866241</v>
      </c>
      <c r="B118">
        <v>0.13853339794706401</v>
      </c>
      <c r="C118">
        <v>0</v>
      </c>
      <c r="D118">
        <v>0.97965046886902596</v>
      </c>
      <c r="E118" s="15">
        <v>1.38777878078145E-17</v>
      </c>
      <c r="F118">
        <v>2.03495311309684E-2</v>
      </c>
      <c r="G118">
        <v>0</v>
      </c>
      <c r="AD118" s="14">
        <v>0.34764797400539299</v>
      </c>
      <c r="AE118" s="14">
        <v>0.13732314573468199</v>
      </c>
      <c r="AF118" s="14">
        <v>0.97959183673452299</v>
      </c>
      <c r="AG118" s="14">
        <v>1.01099684179928E-14</v>
      </c>
      <c r="AH118" s="14">
        <v>2.0408163265478001E-2</v>
      </c>
      <c r="AI118" s="14">
        <v>0</v>
      </c>
      <c r="AJ118" s="14">
        <v>0</v>
      </c>
      <c r="AK118" s="14">
        <v>0</v>
      </c>
      <c r="AL118" s="14">
        <v>0</v>
      </c>
      <c r="BF118">
        <v>0.34326465956469798</v>
      </c>
      <c r="BG118">
        <v>0.137417577559756</v>
      </c>
      <c r="BH118">
        <v>0.96334263058758096</v>
      </c>
      <c r="BI118" s="15">
        <v>6.9388939039072299E-18</v>
      </c>
      <c r="BJ118">
        <v>0</v>
      </c>
      <c r="BK118">
        <v>3.6657369412429801E-2</v>
      </c>
      <c r="BL118">
        <v>0</v>
      </c>
      <c r="BM118">
        <v>0</v>
      </c>
      <c r="BN118">
        <v>0</v>
      </c>
      <c r="BO118" s="14">
        <f t="shared" si="4"/>
        <v>0.137417577559756</v>
      </c>
      <c r="BP118" s="14">
        <f t="shared" si="5"/>
        <v>6.9388939039072299E-18</v>
      </c>
      <c r="BQ118" s="14">
        <f t="shared" si="6"/>
        <v>3.6657369412429801E-2</v>
      </c>
    </row>
    <row r="119" spans="1:70" x14ac:dyDescent="0.2">
      <c r="A119">
        <v>0.33825777783380501</v>
      </c>
      <c r="B119">
        <v>0.1401339945</v>
      </c>
      <c r="C119">
        <v>0</v>
      </c>
      <c r="D119">
        <v>1</v>
      </c>
      <c r="E119">
        <v>0</v>
      </c>
      <c r="F119">
        <v>0</v>
      </c>
      <c r="G119">
        <v>0</v>
      </c>
      <c r="AD119" s="14">
        <v>0.35454498700421</v>
      </c>
      <c r="AE119" s="14">
        <v>0.1389032365</v>
      </c>
      <c r="AF119" s="14">
        <v>1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BF119">
        <v>0.35454498700421</v>
      </c>
      <c r="BG119">
        <v>0.1389032365</v>
      </c>
      <c r="BH119">
        <v>1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 s="14">
        <f t="shared" si="4"/>
        <v>0.1389032365</v>
      </c>
      <c r="BP119" s="14">
        <f t="shared" si="5"/>
        <v>0</v>
      </c>
      <c r="BQ119" s="14">
        <f t="shared" si="6"/>
        <v>0</v>
      </c>
    </row>
    <row r="120" spans="1:70" x14ac:dyDescent="0.2">
      <c r="AD120" s="14"/>
      <c r="AE120" s="14"/>
      <c r="AF120" s="14"/>
      <c r="AG120" s="14"/>
      <c r="AH120" s="14"/>
      <c r="AI120" s="14"/>
      <c r="AJ120" s="14"/>
      <c r="AK120" s="14"/>
      <c r="AL120" s="14"/>
    </row>
    <row r="121" spans="1:70" x14ac:dyDescent="0.2">
      <c r="AD121" s="14"/>
      <c r="AE121" s="14" t="str">
        <f>"OBX, Obligasjoner og unotert eiendom"</f>
        <v>OBX, Obligasjoner og unotert eiendom</v>
      </c>
      <c r="AF121" s="14"/>
      <c r="AG121" s="14"/>
      <c r="AH121" s="14"/>
      <c r="AI121" s="14"/>
      <c r="AJ121" s="14"/>
      <c r="AK121" s="14"/>
      <c r="AL121" s="14"/>
    </row>
    <row r="122" spans="1:70" ht="96" x14ac:dyDescent="0.2">
      <c r="A122" t="s">
        <v>16</v>
      </c>
      <c r="B122" t="s">
        <v>70</v>
      </c>
      <c r="C122" s="10" t="s">
        <v>50</v>
      </c>
      <c r="D122" s="10" t="s">
        <v>51</v>
      </c>
      <c r="E122" s="10" t="s">
        <v>52</v>
      </c>
      <c r="F122" s="10" t="s">
        <v>53</v>
      </c>
      <c r="G122" t="s">
        <v>7</v>
      </c>
      <c r="AD122" t="s">
        <v>16</v>
      </c>
      <c r="AE122" t="s">
        <v>70</v>
      </c>
      <c r="AF122" s="10" t="s">
        <v>71</v>
      </c>
      <c r="AG122" s="10" t="s">
        <v>72</v>
      </c>
      <c r="AH122" s="10" t="s">
        <v>73</v>
      </c>
      <c r="AI122" t="s">
        <v>74</v>
      </c>
      <c r="AJ122" t="s">
        <v>75</v>
      </c>
      <c r="AK122" t="s">
        <v>76</v>
      </c>
      <c r="AL122" t="s">
        <v>47</v>
      </c>
      <c r="AM122" t="s">
        <v>71</v>
      </c>
      <c r="AN122" t="s">
        <v>77</v>
      </c>
      <c r="AO122" t="s">
        <v>78</v>
      </c>
      <c r="BF122" t="s">
        <v>16</v>
      </c>
      <c r="BG122" t="s">
        <v>70</v>
      </c>
      <c r="BH122" s="10" t="s">
        <v>50</v>
      </c>
      <c r="BI122" s="10" t="s">
        <v>52</v>
      </c>
      <c r="BJ122" s="10" t="s">
        <v>53</v>
      </c>
      <c r="BK122" t="s">
        <v>3</v>
      </c>
      <c r="BL122" t="s">
        <v>4</v>
      </c>
      <c r="BM122" t="s">
        <v>5</v>
      </c>
      <c r="BN122" t="s">
        <v>6</v>
      </c>
      <c r="BO122" t="s">
        <v>71</v>
      </c>
      <c r="BP122" t="s">
        <v>77</v>
      </c>
      <c r="BQ122" t="s">
        <v>78</v>
      </c>
    </row>
    <row r="123" spans="1:70" x14ac:dyDescent="0.2">
      <c r="A123">
        <v>3.38401338000077E-2</v>
      </c>
      <c r="B123">
        <v>6.1478788999999999E-2</v>
      </c>
      <c r="C123">
        <v>0</v>
      </c>
      <c r="D123">
        <v>0</v>
      </c>
      <c r="E123">
        <v>0</v>
      </c>
      <c r="F123">
        <v>1</v>
      </c>
      <c r="G123">
        <v>0</v>
      </c>
      <c r="AD123" s="14">
        <v>3.35142653694891E-2</v>
      </c>
      <c r="AE123" s="14">
        <v>6.2722518066684704E-2</v>
      </c>
      <c r="AF123" s="14">
        <v>0</v>
      </c>
      <c r="AG123" s="14">
        <v>0</v>
      </c>
      <c r="AH123" s="14">
        <v>0.96276478432414803</v>
      </c>
      <c r="AI123" s="14">
        <v>3.7235215675852598E-2</v>
      </c>
      <c r="AJ123" s="14">
        <v>0</v>
      </c>
      <c r="AK123" s="14">
        <v>0</v>
      </c>
      <c r="AL123" s="14">
        <v>0</v>
      </c>
      <c r="AM123" s="14">
        <f>AE123</f>
        <v>6.2722518066684704E-2</v>
      </c>
      <c r="AN123" s="14">
        <f>AG123</f>
        <v>0</v>
      </c>
      <c r="AO123" s="14">
        <f>SUM(AH123:AL123)</f>
        <v>1.0000000000000007</v>
      </c>
      <c r="AP123" s="14">
        <f>AVERAGE(AO123:AO172)</f>
        <v>0.70397201102614826</v>
      </c>
      <c r="BF123">
        <v>2.9373453538963E-2</v>
      </c>
      <c r="BG123">
        <v>6.7770057338006395E-2</v>
      </c>
      <c r="BH123">
        <v>0</v>
      </c>
      <c r="BI123">
        <v>0</v>
      </c>
      <c r="BJ123">
        <v>0.79058775754045196</v>
      </c>
      <c r="BK123">
        <v>5.0634345842072798E-2</v>
      </c>
      <c r="BL123">
        <v>0</v>
      </c>
      <c r="BM123">
        <v>0</v>
      </c>
      <c r="BN123">
        <v>0.15877789661747499</v>
      </c>
      <c r="BO123" s="14">
        <f>BG123</f>
        <v>6.7770057338006395E-2</v>
      </c>
      <c r="BP123" s="14">
        <f>BI123</f>
        <v>0</v>
      </c>
      <c r="BQ123" s="14">
        <f>SUM(BJ123:BN123)</f>
        <v>0.99999999999999978</v>
      </c>
      <c r="BR123" s="16">
        <f>AVERAGE(BQ123:BQ172)</f>
        <v>0.72278031912315455</v>
      </c>
    </row>
    <row r="124" spans="1:70" x14ac:dyDescent="0.2">
      <c r="A124">
        <v>3.7010720047154499E-2</v>
      </c>
      <c r="B124">
        <v>6.3083997275509104E-2</v>
      </c>
      <c r="C124">
        <v>0</v>
      </c>
      <c r="D124">
        <v>2.04081632652902E-2</v>
      </c>
      <c r="E124" s="15">
        <v>4.7856683893510195E-16</v>
      </c>
      <c r="F124">
        <v>0.97959183673470995</v>
      </c>
      <c r="G124">
        <v>0</v>
      </c>
      <c r="AD124" s="14">
        <v>3.4022093799459897E-2</v>
      </c>
      <c r="AE124" s="14">
        <v>6.4277226606139895E-2</v>
      </c>
      <c r="AF124" s="14">
        <v>0</v>
      </c>
      <c r="AG124" s="14">
        <v>0</v>
      </c>
      <c r="AH124" s="14">
        <v>0.91621935145586297</v>
      </c>
      <c r="AI124" s="14">
        <v>8.3780648544136693E-2</v>
      </c>
      <c r="AJ124" s="14">
        <v>0</v>
      </c>
      <c r="AK124" s="14">
        <v>0</v>
      </c>
      <c r="AL124" s="14">
        <v>0</v>
      </c>
      <c r="AM124" s="14">
        <f t="shared" ref="AM124:AM172" si="7">AE124</f>
        <v>6.4277226606139895E-2</v>
      </c>
      <c r="AN124" s="14">
        <f t="shared" ref="AN124:AN172" si="8">AG124</f>
        <v>0</v>
      </c>
      <c r="AO124" s="14">
        <f t="shared" ref="AO124:AO172" si="9">SUM(AH124:AL124)</f>
        <v>0.99999999999999967</v>
      </c>
      <c r="BF124">
        <v>2.94605092695523E-2</v>
      </c>
      <c r="BG124">
        <v>6.9221754871924807E-2</v>
      </c>
      <c r="BH124">
        <v>0</v>
      </c>
      <c r="BI124">
        <v>0</v>
      </c>
      <c r="BJ124">
        <v>0.76445035433480601</v>
      </c>
      <c r="BK124">
        <v>0.115706536038114</v>
      </c>
      <c r="BL124">
        <v>0</v>
      </c>
      <c r="BM124">
        <v>0</v>
      </c>
      <c r="BN124">
        <v>0.11984310962708</v>
      </c>
      <c r="BO124" s="14">
        <f t="shared" ref="BO124:BO172" si="10">BG124</f>
        <v>6.9221754871924807E-2</v>
      </c>
      <c r="BP124" s="14">
        <f t="shared" ref="BP124:BP172" si="11">BI124</f>
        <v>0</v>
      </c>
      <c r="BQ124" s="14">
        <f t="shared" ref="BQ124:BQ172" si="12">SUM(BJ124:BN124)</f>
        <v>1</v>
      </c>
    </row>
    <row r="125" spans="1:70" x14ac:dyDescent="0.2">
      <c r="A125">
        <v>4.1004791379244301E-2</v>
      </c>
      <c r="B125">
        <v>6.4689205551018703E-2</v>
      </c>
      <c r="C125">
        <v>0</v>
      </c>
      <c r="D125">
        <v>4.0816326530588601E-2</v>
      </c>
      <c r="E125" s="15">
        <v>7.6674777638174903E-16</v>
      </c>
      <c r="F125">
        <v>0.95918367346941202</v>
      </c>
      <c r="G125">
        <v>0</v>
      </c>
      <c r="AD125" s="14">
        <v>3.54960348023508E-2</v>
      </c>
      <c r="AE125" s="14">
        <v>6.5831935145595197E-2</v>
      </c>
      <c r="AF125" s="14">
        <v>0</v>
      </c>
      <c r="AG125" s="14">
        <v>0</v>
      </c>
      <c r="AH125" s="14">
        <v>0.87023646723818004</v>
      </c>
      <c r="AI125" s="14">
        <v>0.126940936125187</v>
      </c>
      <c r="AJ125" s="14">
        <v>0</v>
      </c>
      <c r="AK125" s="14">
        <v>2.8225966366335E-3</v>
      </c>
      <c r="AL125" s="14">
        <v>0</v>
      </c>
      <c r="AM125" s="14">
        <f t="shared" si="7"/>
        <v>6.5831935145595197E-2</v>
      </c>
      <c r="AN125" s="14">
        <f t="shared" si="8"/>
        <v>0</v>
      </c>
      <c r="AO125" s="14">
        <f t="shared" si="9"/>
        <v>1.0000000000000004</v>
      </c>
      <c r="BF125">
        <v>2.9720146488007599E-2</v>
      </c>
      <c r="BG125">
        <v>7.0673452405842996E-2</v>
      </c>
      <c r="BH125">
        <v>0</v>
      </c>
      <c r="BI125">
        <v>0</v>
      </c>
      <c r="BJ125">
        <v>0.73831295112916595</v>
      </c>
      <c r="BK125">
        <v>0.18077872623414101</v>
      </c>
      <c r="BL125">
        <v>0</v>
      </c>
      <c r="BM125">
        <v>0</v>
      </c>
      <c r="BN125">
        <v>8.0908322636693703E-2</v>
      </c>
      <c r="BO125" s="14">
        <f t="shared" si="10"/>
        <v>7.0673452405842996E-2</v>
      </c>
      <c r="BP125" s="14">
        <f t="shared" si="11"/>
        <v>0</v>
      </c>
      <c r="BQ125" s="14">
        <f t="shared" si="12"/>
        <v>1.0000000000000007</v>
      </c>
    </row>
    <row r="126" spans="1:70" x14ac:dyDescent="0.2">
      <c r="A126">
        <v>4.56065040157854E-2</v>
      </c>
      <c r="B126">
        <v>6.6294413826528301E-2</v>
      </c>
      <c r="C126">
        <v>0</v>
      </c>
      <c r="D126">
        <v>6.1224489795885503E-2</v>
      </c>
      <c r="E126" s="15">
        <v>1.0542781925249E-15</v>
      </c>
      <c r="F126">
        <v>0.93877551020411498</v>
      </c>
      <c r="G126">
        <v>0</v>
      </c>
      <c r="AD126" s="14">
        <v>3.7777650628683802E-2</v>
      </c>
      <c r="AE126" s="14">
        <v>6.7386643685050596E-2</v>
      </c>
      <c r="AF126" s="14">
        <v>0</v>
      </c>
      <c r="AG126" s="14">
        <v>0</v>
      </c>
      <c r="AH126" s="14">
        <v>0.82500454008044899</v>
      </c>
      <c r="AI126" s="14">
        <v>0.16558232787434801</v>
      </c>
      <c r="AJ126" s="14">
        <v>0</v>
      </c>
      <c r="AK126" s="14">
        <v>9.4131320452031791E-3</v>
      </c>
      <c r="AL126" s="14">
        <v>0</v>
      </c>
      <c r="AM126" s="14">
        <f t="shared" si="7"/>
        <v>6.7386643685050596E-2</v>
      </c>
      <c r="AN126" s="14">
        <f t="shared" si="8"/>
        <v>0</v>
      </c>
      <c r="AO126" s="14">
        <f t="shared" si="9"/>
        <v>1.0000000000000002</v>
      </c>
      <c r="BF126">
        <v>3.01479066495066E-2</v>
      </c>
      <c r="BG126">
        <v>7.2125149939760894E-2</v>
      </c>
      <c r="BH126">
        <v>0</v>
      </c>
      <c r="BI126">
        <v>0</v>
      </c>
      <c r="BJ126">
        <v>0.712175547923529</v>
      </c>
      <c r="BK126">
        <v>0.24585091643015899</v>
      </c>
      <c r="BL126">
        <v>0</v>
      </c>
      <c r="BM126">
        <v>0</v>
      </c>
      <c r="BN126">
        <v>4.1973535646312801E-2</v>
      </c>
      <c r="BO126" s="14">
        <f t="shared" si="10"/>
        <v>7.2125149939760894E-2</v>
      </c>
      <c r="BP126" s="14">
        <f t="shared" si="11"/>
        <v>0</v>
      </c>
      <c r="BQ126" s="14">
        <f t="shared" si="12"/>
        <v>1.0000000000000009</v>
      </c>
    </row>
    <row r="127" spans="1:70" x14ac:dyDescent="0.2">
      <c r="A127">
        <v>5.06505111116205E-2</v>
      </c>
      <c r="B127">
        <v>6.7899622102037899E-2</v>
      </c>
      <c r="C127">
        <v>0</v>
      </c>
      <c r="D127">
        <v>8.1632653061183905E-2</v>
      </c>
      <c r="E127" s="15">
        <v>1.3400738851920799E-15</v>
      </c>
      <c r="F127">
        <v>0.91836734693881705</v>
      </c>
      <c r="G127">
        <v>0</v>
      </c>
      <c r="AD127" s="14">
        <v>4.0722139688265102E-2</v>
      </c>
      <c r="AE127" s="14">
        <v>6.8941352224505897E-2</v>
      </c>
      <c r="AF127" s="14">
        <v>0</v>
      </c>
      <c r="AG127" s="14">
        <v>0</v>
      </c>
      <c r="AH127" s="14">
        <v>0.77977261292272404</v>
      </c>
      <c r="AI127" s="14">
        <v>0.204223719623505</v>
      </c>
      <c r="AJ127" s="14">
        <v>0</v>
      </c>
      <c r="AK127" s="14">
        <v>1.6003667453771998E-2</v>
      </c>
      <c r="AL127" s="14">
        <v>0</v>
      </c>
      <c r="AM127" s="14">
        <f t="shared" si="7"/>
        <v>6.8941352224505897E-2</v>
      </c>
      <c r="AN127" s="14">
        <f t="shared" si="8"/>
        <v>0</v>
      </c>
      <c r="AO127" s="14">
        <f t="shared" si="9"/>
        <v>1.0000000000000011</v>
      </c>
      <c r="BF127">
        <v>3.0736771311534999E-2</v>
      </c>
      <c r="BG127">
        <v>7.3576847473679097E-2</v>
      </c>
      <c r="BH127">
        <v>0</v>
      </c>
      <c r="BI127">
        <v>0</v>
      </c>
      <c r="BJ127">
        <v>0.68603814471788604</v>
      </c>
      <c r="BK127">
        <v>0.31092310662618999</v>
      </c>
      <c r="BL127">
        <v>0</v>
      </c>
      <c r="BM127">
        <v>0</v>
      </c>
      <c r="BN127">
        <v>3.0387486559235902E-3</v>
      </c>
      <c r="BO127" s="14">
        <f t="shared" si="10"/>
        <v>7.3576847473679097E-2</v>
      </c>
      <c r="BP127" s="14">
        <f t="shared" si="11"/>
        <v>0</v>
      </c>
      <c r="BQ127" s="14">
        <f t="shared" si="12"/>
        <v>0.99999999999999956</v>
      </c>
    </row>
    <row r="128" spans="1:70" x14ac:dyDescent="0.2">
      <c r="A128">
        <v>5.6017462616892499E-2</v>
      </c>
      <c r="B128">
        <v>6.9504830377547497E-2</v>
      </c>
      <c r="C128">
        <v>0</v>
      </c>
      <c r="D128">
        <v>0.102040816326482</v>
      </c>
      <c r="E128" s="15">
        <v>1.62630325872826E-15</v>
      </c>
      <c r="F128">
        <v>0.89795918367351901</v>
      </c>
      <c r="G128">
        <v>0</v>
      </c>
      <c r="AD128" s="14">
        <v>4.4197214934798799E-2</v>
      </c>
      <c r="AE128" s="14">
        <v>7.0496060763961199E-2</v>
      </c>
      <c r="AF128" s="14">
        <v>0</v>
      </c>
      <c r="AG128" s="14">
        <v>0</v>
      </c>
      <c r="AH128" s="14">
        <v>0.73454068576499498</v>
      </c>
      <c r="AI128" s="14">
        <v>0.24286511137266301</v>
      </c>
      <c r="AJ128" s="14">
        <v>0</v>
      </c>
      <c r="AK128" s="14">
        <v>2.2594202862341199E-2</v>
      </c>
      <c r="AL128" s="14">
        <v>0</v>
      </c>
      <c r="AM128" s="14">
        <f t="shared" si="7"/>
        <v>7.0496060763961199E-2</v>
      </c>
      <c r="AN128" s="14">
        <f t="shared" si="8"/>
        <v>0</v>
      </c>
      <c r="AO128" s="14">
        <f t="shared" si="9"/>
        <v>0.99999999999999911</v>
      </c>
      <c r="BF128">
        <v>3.15132021410423E-2</v>
      </c>
      <c r="BG128">
        <v>7.5028545007597203E-2</v>
      </c>
      <c r="BH128">
        <v>0</v>
      </c>
      <c r="BI128">
        <v>0</v>
      </c>
      <c r="BJ128">
        <v>0.64936357665795197</v>
      </c>
      <c r="BK128">
        <v>0.35063642334204798</v>
      </c>
      <c r="BL128">
        <v>0</v>
      </c>
      <c r="BM128">
        <v>0</v>
      </c>
      <c r="BN128">
        <v>0</v>
      </c>
      <c r="BO128" s="14">
        <f t="shared" si="10"/>
        <v>7.5028545007597203E-2</v>
      </c>
      <c r="BP128" s="14">
        <f t="shared" si="11"/>
        <v>0</v>
      </c>
      <c r="BQ128" s="14">
        <f t="shared" si="12"/>
        <v>1</v>
      </c>
    </row>
    <row r="129" spans="1:69" x14ac:dyDescent="0.2">
      <c r="A129">
        <v>6.1623037372734897E-2</v>
      </c>
      <c r="B129">
        <v>7.1110038653057095E-2</v>
      </c>
      <c r="C129">
        <v>0</v>
      </c>
      <c r="D129">
        <v>0.122448979591779</v>
      </c>
      <c r="E129" s="15">
        <v>1.9162731297595099E-15</v>
      </c>
      <c r="F129">
        <v>0.87755102040822197</v>
      </c>
      <c r="G129">
        <v>0</v>
      </c>
      <c r="AD129" s="14">
        <v>4.8087985283535403E-2</v>
      </c>
      <c r="AE129" s="14">
        <v>7.2050769303416501E-2</v>
      </c>
      <c r="AF129" s="14">
        <v>0</v>
      </c>
      <c r="AG129" s="14">
        <v>0</v>
      </c>
      <c r="AH129" s="14">
        <v>0.68930875860727103</v>
      </c>
      <c r="AI129" s="14">
        <v>0.28150650312182002</v>
      </c>
      <c r="AJ129" s="14">
        <v>0</v>
      </c>
      <c r="AK129" s="14">
        <v>2.9184738270910001E-2</v>
      </c>
      <c r="AL129" s="14">
        <v>0</v>
      </c>
      <c r="AM129" s="14">
        <f t="shared" si="7"/>
        <v>7.2050769303416501E-2</v>
      </c>
      <c r="AN129" s="14">
        <f t="shared" si="8"/>
        <v>0</v>
      </c>
      <c r="AO129" s="14">
        <f t="shared" si="9"/>
        <v>1.0000000000000011</v>
      </c>
      <c r="BF129">
        <v>3.2510063670830203E-2</v>
      </c>
      <c r="BG129">
        <v>7.6480242541515295E-2</v>
      </c>
      <c r="BH129">
        <v>0</v>
      </c>
      <c r="BI129">
        <v>0</v>
      </c>
      <c r="BJ129">
        <v>0.61179699385143305</v>
      </c>
      <c r="BK129">
        <v>0.38820300614856701</v>
      </c>
      <c r="BL129">
        <v>0</v>
      </c>
      <c r="BM129">
        <v>0</v>
      </c>
      <c r="BN129">
        <v>0</v>
      </c>
      <c r="BO129" s="14">
        <f t="shared" si="10"/>
        <v>7.6480242541515295E-2</v>
      </c>
      <c r="BP129" s="14">
        <f t="shared" si="11"/>
        <v>0</v>
      </c>
      <c r="BQ129" s="14">
        <f t="shared" si="12"/>
        <v>1</v>
      </c>
    </row>
    <row r="130" spans="1:69" x14ac:dyDescent="0.2">
      <c r="A130">
        <v>6.74077304683081E-2</v>
      </c>
      <c r="B130">
        <v>7.2715246928566804E-2</v>
      </c>
      <c r="C130">
        <v>0</v>
      </c>
      <c r="D130">
        <v>0.14285714285707801</v>
      </c>
      <c r="E130" s="15">
        <v>2.2000630484075899E-15</v>
      </c>
      <c r="F130">
        <v>0.85714285714292404</v>
      </c>
      <c r="G130">
        <v>0</v>
      </c>
      <c r="AD130" s="14">
        <v>5.2301761181635202E-2</v>
      </c>
      <c r="AE130" s="14">
        <v>7.36054778428719E-2</v>
      </c>
      <c r="AF130" s="14">
        <v>0</v>
      </c>
      <c r="AG130" s="14">
        <v>0</v>
      </c>
      <c r="AH130" s="14">
        <v>0.64407683144953998</v>
      </c>
      <c r="AI130" s="14">
        <v>0.320147894870981</v>
      </c>
      <c r="AJ130" s="14">
        <v>0</v>
      </c>
      <c r="AK130" s="14">
        <v>3.5775273679479698E-2</v>
      </c>
      <c r="AL130" s="14">
        <v>0</v>
      </c>
      <c r="AM130" s="14">
        <f t="shared" si="7"/>
        <v>7.36054778428719E-2</v>
      </c>
      <c r="AN130" s="14">
        <f t="shared" si="8"/>
        <v>0</v>
      </c>
      <c r="AO130" s="14">
        <f t="shared" si="9"/>
        <v>1.0000000000000007</v>
      </c>
      <c r="BF130">
        <v>3.3708042494037201E-2</v>
      </c>
      <c r="BG130">
        <v>7.7931940075433304E-2</v>
      </c>
      <c r="BH130">
        <v>0</v>
      </c>
      <c r="BI130">
        <v>0</v>
      </c>
      <c r="BJ130">
        <v>0.57423041104491901</v>
      </c>
      <c r="BK130">
        <v>0.42576958895508199</v>
      </c>
      <c r="BL130">
        <v>0</v>
      </c>
      <c r="BM130">
        <v>0</v>
      </c>
      <c r="BN130">
        <v>0</v>
      </c>
      <c r="BO130" s="14">
        <f t="shared" si="10"/>
        <v>7.7931940075433304E-2</v>
      </c>
      <c r="BP130" s="14">
        <f t="shared" si="11"/>
        <v>0</v>
      </c>
      <c r="BQ130" s="14">
        <f t="shared" si="12"/>
        <v>1.0000000000000009</v>
      </c>
    </row>
    <row r="131" spans="1:69" x14ac:dyDescent="0.2">
      <c r="A131">
        <v>7.3329164004333897E-2</v>
      </c>
      <c r="B131">
        <v>7.4320455204075694E-2</v>
      </c>
      <c r="C131">
        <v>0</v>
      </c>
      <c r="D131">
        <v>0.163265306122375</v>
      </c>
      <c r="E131" s="15">
        <v>8.6736173798840393E-19</v>
      </c>
      <c r="F131">
        <v>0.836734693877624</v>
      </c>
      <c r="G131">
        <v>0</v>
      </c>
      <c r="AD131" s="14">
        <v>5.6766658261752201E-2</v>
      </c>
      <c r="AE131" s="14">
        <v>7.5160186382327104E-2</v>
      </c>
      <c r="AF131" s="14">
        <v>0</v>
      </c>
      <c r="AG131" s="14">
        <v>0</v>
      </c>
      <c r="AH131" s="14">
        <v>0.59884490429181503</v>
      </c>
      <c r="AI131" s="14">
        <v>0.35878928662013698</v>
      </c>
      <c r="AJ131" s="14">
        <v>0</v>
      </c>
      <c r="AK131" s="14">
        <v>4.2365809088048503E-2</v>
      </c>
      <c r="AL131" s="14">
        <v>0</v>
      </c>
      <c r="AM131" s="14">
        <f t="shared" si="7"/>
        <v>7.5160186382327104E-2</v>
      </c>
      <c r="AN131" s="14">
        <f t="shared" si="8"/>
        <v>0</v>
      </c>
      <c r="AO131" s="14">
        <f t="shared" si="9"/>
        <v>1.0000000000000004</v>
      </c>
      <c r="BF131">
        <v>3.5086544085694102E-2</v>
      </c>
      <c r="BG131">
        <v>7.9383637609351396E-2</v>
      </c>
      <c r="BH131">
        <v>0</v>
      </c>
      <c r="BI131">
        <v>0</v>
      </c>
      <c r="BJ131">
        <v>0.53666382823839998</v>
      </c>
      <c r="BK131">
        <v>0.46333617176160102</v>
      </c>
      <c r="BL131">
        <v>0</v>
      </c>
      <c r="BM131">
        <v>0</v>
      </c>
      <c r="BN131">
        <v>0</v>
      </c>
      <c r="BO131" s="14">
        <f t="shared" si="10"/>
        <v>7.9383637609351396E-2</v>
      </c>
      <c r="BP131" s="14">
        <f t="shared" si="11"/>
        <v>0</v>
      </c>
      <c r="BQ131" s="14">
        <f t="shared" si="12"/>
        <v>1.0000000000000009</v>
      </c>
    </row>
    <row r="132" spans="1:69" x14ac:dyDescent="0.2">
      <c r="A132">
        <v>7.9356734024915096E-2</v>
      </c>
      <c r="B132">
        <v>7.5925663479585404E-2</v>
      </c>
      <c r="C132">
        <v>0</v>
      </c>
      <c r="D132">
        <v>0.18367346938767301</v>
      </c>
      <c r="E132" s="15">
        <v>2.6020852139652099E-18</v>
      </c>
      <c r="F132">
        <v>0.81632653061232496</v>
      </c>
      <c r="G132">
        <v>0</v>
      </c>
      <c r="AD132" s="14">
        <v>6.14279425924949E-2</v>
      </c>
      <c r="AE132" s="14">
        <v>7.6714894921782503E-2</v>
      </c>
      <c r="AF132" s="14">
        <v>0</v>
      </c>
      <c r="AG132" s="14">
        <v>0</v>
      </c>
      <c r="AH132" s="14">
        <v>0.55361297713408697</v>
      </c>
      <c r="AI132" s="14">
        <v>0.39743067836929602</v>
      </c>
      <c r="AJ132" s="14">
        <v>0</v>
      </c>
      <c r="AK132" s="14">
        <v>4.8956344496617697E-2</v>
      </c>
      <c r="AL132" s="14">
        <v>0</v>
      </c>
      <c r="AM132" s="14">
        <f t="shared" si="7"/>
        <v>7.6714894921782503E-2</v>
      </c>
      <c r="AN132" s="14">
        <f t="shared" si="8"/>
        <v>0</v>
      </c>
      <c r="AO132" s="14">
        <f t="shared" si="9"/>
        <v>1.0000000000000007</v>
      </c>
      <c r="BF132">
        <v>3.6625190527477702E-2</v>
      </c>
      <c r="BG132">
        <v>8.0835335143269502E-2</v>
      </c>
      <c r="BH132">
        <v>0</v>
      </c>
      <c r="BI132">
        <v>0</v>
      </c>
      <c r="BJ132">
        <v>0.499097245431883</v>
      </c>
      <c r="BK132">
        <v>0.50090275456811795</v>
      </c>
      <c r="BL132">
        <v>0</v>
      </c>
      <c r="BM132">
        <v>0</v>
      </c>
      <c r="BN132">
        <v>0</v>
      </c>
      <c r="BO132" s="14">
        <f t="shared" si="10"/>
        <v>8.0835335143269502E-2</v>
      </c>
      <c r="BP132" s="14">
        <f t="shared" si="11"/>
        <v>0</v>
      </c>
      <c r="BQ132" s="14">
        <f t="shared" si="12"/>
        <v>1.0000000000000009</v>
      </c>
    </row>
    <row r="133" spans="1:69" x14ac:dyDescent="0.2">
      <c r="A133">
        <v>8.5467987875389104E-2</v>
      </c>
      <c r="B133">
        <v>7.7530871755094904E-2</v>
      </c>
      <c r="C133">
        <v>0</v>
      </c>
      <c r="D133">
        <v>0.204081632652971</v>
      </c>
      <c r="E133" s="15">
        <v>3.46944695195361E-18</v>
      </c>
      <c r="F133">
        <v>0.79591836734702803</v>
      </c>
      <c r="G133">
        <v>0</v>
      </c>
      <c r="AD133" s="14">
        <v>6.6244170653135398E-2</v>
      </c>
      <c r="AE133" s="14">
        <v>7.8269603461237999E-2</v>
      </c>
      <c r="AF133" s="14">
        <v>0</v>
      </c>
      <c r="AG133" s="14">
        <v>0</v>
      </c>
      <c r="AH133" s="14">
        <v>0.50838104997635603</v>
      </c>
      <c r="AI133" s="14">
        <v>0.436072070118457</v>
      </c>
      <c r="AJ133" s="14">
        <v>0</v>
      </c>
      <c r="AK133" s="14">
        <v>5.5546879905187398E-2</v>
      </c>
      <c r="AL133" s="14">
        <v>0</v>
      </c>
      <c r="AM133" s="14">
        <f t="shared" si="7"/>
        <v>7.8269603461237999E-2</v>
      </c>
      <c r="AN133" s="14">
        <f t="shared" si="8"/>
        <v>0</v>
      </c>
      <c r="AO133" s="14">
        <f t="shared" si="9"/>
        <v>1.0000000000000004</v>
      </c>
      <c r="BF133">
        <v>3.83046882857681E-2</v>
      </c>
      <c r="BG133">
        <v>8.2287032677187399E-2</v>
      </c>
      <c r="BH133">
        <v>0</v>
      </c>
      <c r="BI133">
        <v>0</v>
      </c>
      <c r="BJ133">
        <v>0.46153066262536901</v>
      </c>
      <c r="BK133">
        <v>0.53846933737463099</v>
      </c>
      <c r="BL133">
        <v>0</v>
      </c>
      <c r="BM133">
        <v>0</v>
      </c>
      <c r="BN133">
        <v>0</v>
      </c>
      <c r="BO133" s="14">
        <f t="shared" si="10"/>
        <v>8.2287032677187399E-2</v>
      </c>
      <c r="BP133" s="14">
        <f t="shared" si="11"/>
        <v>0</v>
      </c>
      <c r="BQ133" s="14">
        <f t="shared" si="12"/>
        <v>1</v>
      </c>
    </row>
    <row r="134" spans="1:69" x14ac:dyDescent="0.2">
      <c r="A134">
        <v>9.1646186187283804E-2</v>
      </c>
      <c r="B134">
        <v>7.9136080030604405E-2</v>
      </c>
      <c r="C134">
        <v>0</v>
      </c>
      <c r="D134">
        <v>0.22448979591826901</v>
      </c>
      <c r="E134" s="15">
        <v>1.90819582357449E-17</v>
      </c>
      <c r="F134">
        <v>0.77551020408172999</v>
      </c>
      <c r="G134">
        <v>0</v>
      </c>
      <c r="AD134" s="14">
        <v>7.1183899396780895E-2</v>
      </c>
      <c r="AE134" s="14">
        <v>7.9824312000693204E-2</v>
      </c>
      <c r="AF134" s="14">
        <v>0</v>
      </c>
      <c r="AG134" s="14">
        <v>0</v>
      </c>
      <c r="AH134" s="14">
        <v>0.46314912281863102</v>
      </c>
      <c r="AI134" s="14">
        <v>0.47471346186761398</v>
      </c>
      <c r="AJ134" s="14">
        <v>0</v>
      </c>
      <c r="AK134" s="14">
        <v>6.2137415313756203E-2</v>
      </c>
      <c r="AL134" s="14">
        <v>0</v>
      </c>
      <c r="AM134" s="14">
        <f t="shared" si="7"/>
        <v>7.9824312000693204E-2</v>
      </c>
      <c r="AN134" s="14">
        <f t="shared" si="8"/>
        <v>0</v>
      </c>
      <c r="AO134" s="14">
        <f t="shared" si="9"/>
        <v>1.0000000000000011</v>
      </c>
      <c r="BF134">
        <v>4.0107323298180501E-2</v>
      </c>
      <c r="BG134">
        <v>8.3738730211105603E-2</v>
      </c>
      <c r="BH134">
        <v>0</v>
      </c>
      <c r="BI134">
        <v>0</v>
      </c>
      <c r="BJ134">
        <v>0.423931636566519</v>
      </c>
      <c r="BK134">
        <v>0.57563250057168902</v>
      </c>
      <c r="BL134">
        <v>0</v>
      </c>
      <c r="BM134">
        <v>4.3586286179269598E-4</v>
      </c>
      <c r="BN134">
        <v>0</v>
      </c>
      <c r="BO134" s="14">
        <f t="shared" si="10"/>
        <v>8.3738730211105603E-2</v>
      </c>
      <c r="BP134" s="14">
        <f t="shared" si="11"/>
        <v>0</v>
      </c>
      <c r="BQ134" s="14">
        <f t="shared" si="12"/>
        <v>1.0000000000000007</v>
      </c>
    </row>
    <row r="135" spans="1:69" x14ac:dyDescent="0.2">
      <c r="A135">
        <v>9.7878652977658798E-2</v>
      </c>
      <c r="B135">
        <v>8.0741288306114004E-2</v>
      </c>
      <c r="C135">
        <v>0</v>
      </c>
      <c r="D135">
        <v>0.24489795918356799</v>
      </c>
      <c r="E135" s="15">
        <v>1.7347234759768102E-18</v>
      </c>
      <c r="F135">
        <v>0.75510204081643095</v>
      </c>
      <c r="G135">
        <v>0</v>
      </c>
      <c r="AD135" s="14">
        <v>7.6223121784500705E-2</v>
      </c>
      <c r="AE135" s="14">
        <v>8.1379020540148395E-2</v>
      </c>
      <c r="AF135" s="14">
        <v>0</v>
      </c>
      <c r="AG135" s="14">
        <v>0</v>
      </c>
      <c r="AH135" s="14">
        <v>0.41791719566090502</v>
      </c>
      <c r="AI135" s="14">
        <v>0.51335485361677002</v>
      </c>
      <c r="AJ135" s="14">
        <v>0</v>
      </c>
      <c r="AK135" s="14">
        <v>6.8727950722325001E-2</v>
      </c>
      <c r="AL135" s="14">
        <v>0</v>
      </c>
      <c r="AM135" s="14">
        <f t="shared" si="7"/>
        <v>8.1379020540148395E-2</v>
      </c>
      <c r="AN135" s="14">
        <f t="shared" si="8"/>
        <v>0</v>
      </c>
      <c r="AO135" s="14">
        <f t="shared" si="9"/>
        <v>1</v>
      </c>
      <c r="BF135">
        <v>4.2015517813428098E-2</v>
      </c>
      <c r="BG135">
        <v>8.5190427745023695E-2</v>
      </c>
      <c r="BH135">
        <v>0</v>
      </c>
      <c r="BI135">
        <v>0</v>
      </c>
      <c r="BJ135">
        <v>0.38610686223864898</v>
      </c>
      <c r="BK135">
        <v>0.60998856916558297</v>
      </c>
      <c r="BL135">
        <v>0</v>
      </c>
      <c r="BM135">
        <v>3.9045685957693498E-3</v>
      </c>
      <c r="BN135">
        <v>0</v>
      </c>
      <c r="BO135" s="14">
        <f t="shared" si="10"/>
        <v>8.5190427745023695E-2</v>
      </c>
      <c r="BP135" s="14">
        <f t="shared" si="11"/>
        <v>0</v>
      </c>
      <c r="BQ135" s="14">
        <f t="shared" si="12"/>
        <v>1.0000000000000013</v>
      </c>
    </row>
    <row r="136" spans="1:69" x14ac:dyDescent="0.2">
      <c r="A136">
        <v>0.104155646748544</v>
      </c>
      <c r="B136">
        <v>8.2346496581623504E-2</v>
      </c>
      <c r="C136">
        <v>0</v>
      </c>
      <c r="D136">
        <v>0.26530612244886498</v>
      </c>
      <c r="E136">
        <v>0</v>
      </c>
      <c r="F136">
        <v>0.73469387755113402</v>
      </c>
      <c r="G136">
        <v>0</v>
      </c>
      <c r="AD136" s="14">
        <v>8.1334622332901299E-2</v>
      </c>
      <c r="AE136" s="14">
        <v>8.2933729079603793E-2</v>
      </c>
      <c r="AF136" s="14">
        <v>4.3629643635199802E-3</v>
      </c>
      <c r="AG136" s="14">
        <v>0</v>
      </c>
      <c r="AH136" s="14">
        <v>0.37791390364208199</v>
      </c>
      <c r="AI136" s="14">
        <v>0.54502169970013503</v>
      </c>
      <c r="AJ136" s="14">
        <v>0</v>
      </c>
      <c r="AK136" s="14">
        <v>7.2701432294263402E-2</v>
      </c>
      <c r="AL136" s="14">
        <v>0</v>
      </c>
      <c r="AM136" s="14">
        <f t="shared" si="7"/>
        <v>8.2933729079603793E-2</v>
      </c>
      <c r="AN136" s="14">
        <f t="shared" si="8"/>
        <v>0</v>
      </c>
      <c r="AO136" s="14">
        <f t="shared" si="9"/>
        <v>0.99563703563648043</v>
      </c>
      <c r="BF136">
        <v>4.4014508754255499E-2</v>
      </c>
      <c r="BG136">
        <v>8.6642125278941703E-2</v>
      </c>
      <c r="BH136">
        <v>0</v>
      </c>
      <c r="BI136">
        <v>0</v>
      </c>
      <c r="BJ136">
        <v>0.34828208791077803</v>
      </c>
      <c r="BK136">
        <v>0.64434463775947703</v>
      </c>
      <c r="BL136">
        <v>0</v>
      </c>
      <c r="BM136">
        <v>7.3732743297459996E-3</v>
      </c>
      <c r="BN136">
        <v>0</v>
      </c>
      <c r="BO136" s="14">
        <f t="shared" si="10"/>
        <v>8.6642125278941703E-2</v>
      </c>
      <c r="BP136" s="14">
        <f t="shared" si="11"/>
        <v>0</v>
      </c>
      <c r="BQ136" s="14">
        <f t="shared" si="12"/>
        <v>1.0000000000000011</v>
      </c>
    </row>
    <row r="137" spans="1:69" x14ac:dyDescent="0.2">
      <c r="A137">
        <v>0.110469577555697</v>
      </c>
      <c r="B137">
        <v>8.3951704857133103E-2</v>
      </c>
      <c r="C137">
        <v>0</v>
      </c>
      <c r="D137">
        <v>0.28571428571416302</v>
      </c>
      <c r="E137" s="15">
        <v>5.2041704279304197E-18</v>
      </c>
      <c r="F137">
        <v>0.71428571428583498</v>
      </c>
      <c r="G137">
        <v>0</v>
      </c>
      <c r="AD137" s="14">
        <v>8.64861019982264E-2</v>
      </c>
      <c r="AE137" s="14">
        <v>8.4488437619059095E-2</v>
      </c>
      <c r="AF137" s="14">
        <v>1.01148103517652E-2</v>
      </c>
      <c r="AG137" s="14">
        <v>2.1684043449710098E-19</v>
      </c>
      <c r="AH137" s="14">
        <v>0.33957506603126397</v>
      </c>
      <c r="AI137" s="14">
        <v>0.57446830800272997</v>
      </c>
      <c r="AJ137" s="14">
        <v>0</v>
      </c>
      <c r="AK137" s="14">
        <v>7.5841815614241095E-2</v>
      </c>
      <c r="AL137" s="14">
        <v>0</v>
      </c>
      <c r="AM137" s="14">
        <f t="shared" si="7"/>
        <v>8.4488437619059095E-2</v>
      </c>
      <c r="AN137" s="14">
        <f t="shared" si="8"/>
        <v>2.1684043449710098E-19</v>
      </c>
      <c r="AO137" s="14">
        <f t="shared" si="9"/>
        <v>0.98988518964823502</v>
      </c>
      <c r="BF137">
        <v>4.6092484348194997E-2</v>
      </c>
      <c r="BG137">
        <v>8.8093822812859796E-2</v>
      </c>
      <c r="BH137">
        <v>0</v>
      </c>
      <c r="BI137">
        <v>0</v>
      </c>
      <c r="BJ137">
        <v>0.31045731358290701</v>
      </c>
      <c r="BK137">
        <v>0.67870070635337099</v>
      </c>
      <c r="BL137">
        <v>0</v>
      </c>
      <c r="BM137">
        <v>1.08419800637227E-2</v>
      </c>
      <c r="BN137">
        <v>0</v>
      </c>
      <c r="BO137" s="14">
        <f t="shared" si="10"/>
        <v>8.8093822812859796E-2</v>
      </c>
      <c r="BP137" s="14">
        <f t="shared" si="11"/>
        <v>0</v>
      </c>
      <c r="BQ137" s="14">
        <f t="shared" si="12"/>
        <v>1.0000000000000007</v>
      </c>
    </row>
    <row r="138" spans="1:69" x14ac:dyDescent="0.2">
      <c r="A138">
        <v>0.116814456108399</v>
      </c>
      <c r="B138">
        <v>8.5556913132642798E-2</v>
      </c>
      <c r="C138">
        <v>0</v>
      </c>
      <c r="D138">
        <v>0.306122448979463</v>
      </c>
      <c r="E138" s="15">
        <v>3.46944695195361E-18</v>
      </c>
      <c r="F138">
        <v>0.69387755102053505</v>
      </c>
      <c r="G138">
        <v>0</v>
      </c>
      <c r="AD138" s="14">
        <v>9.1670036431393501E-2</v>
      </c>
      <c r="AE138" s="14">
        <v>8.6043146158514605E-2</v>
      </c>
      <c r="AF138" s="14">
        <v>1.5866656340011099E-2</v>
      </c>
      <c r="AG138" s="14">
        <v>0</v>
      </c>
      <c r="AH138" s="14">
        <v>0.30123622842044101</v>
      </c>
      <c r="AI138" s="14">
        <v>0.60391491630533001</v>
      </c>
      <c r="AJ138" s="14">
        <v>0</v>
      </c>
      <c r="AK138" s="14">
        <v>7.8982198934219205E-2</v>
      </c>
      <c r="AL138" s="14">
        <v>0</v>
      </c>
      <c r="AM138" s="14">
        <f t="shared" si="7"/>
        <v>8.6043146158514605E-2</v>
      </c>
      <c r="AN138" s="14">
        <f t="shared" si="8"/>
        <v>0</v>
      </c>
      <c r="AO138" s="14">
        <f t="shared" si="9"/>
        <v>0.98413334365999017</v>
      </c>
      <c r="BF138">
        <v>4.8239238537325299E-2</v>
      </c>
      <c r="BG138">
        <v>8.9545520346777804E-2</v>
      </c>
      <c r="BH138">
        <v>0</v>
      </c>
      <c r="BI138">
        <v>0</v>
      </c>
      <c r="BJ138">
        <v>0.272632539255037</v>
      </c>
      <c r="BK138">
        <v>0.71305677494726505</v>
      </c>
      <c r="BL138">
        <v>0</v>
      </c>
      <c r="BM138">
        <v>1.4310685797699301E-2</v>
      </c>
      <c r="BN138">
        <v>0</v>
      </c>
      <c r="BO138" s="14">
        <f t="shared" si="10"/>
        <v>8.9545520346777804E-2</v>
      </c>
      <c r="BP138" s="14">
        <f t="shared" si="11"/>
        <v>0</v>
      </c>
      <c r="BQ138" s="14">
        <f t="shared" si="12"/>
        <v>1.0000000000000013</v>
      </c>
    </row>
    <row r="139" spans="1:69" x14ac:dyDescent="0.2">
      <c r="A139">
        <v>0.123185500450774</v>
      </c>
      <c r="B139">
        <v>8.7162121408152396E-2</v>
      </c>
      <c r="C139">
        <v>0</v>
      </c>
      <c r="D139">
        <v>0.32653061224476199</v>
      </c>
      <c r="E139" s="15">
        <v>3.46944695195361E-18</v>
      </c>
      <c r="F139">
        <v>0.67346938775523602</v>
      </c>
      <c r="G139">
        <v>0</v>
      </c>
      <c r="AD139" s="14">
        <v>9.6881215988919106E-2</v>
      </c>
      <c r="AE139" s="14">
        <v>8.7597854697969796E-2</v>
      </c>
      <c r="AF139" s="14">
        <v>2.1618502328256298E-2</v>
      </c>
      <c r="AG139" s="14">
        <v>0</v>
      </c>
      <c r="AH139" s="14">
        <v>0.26289739080962199</v>
      </c>
      <c r="AI139" s="14">
        <v>0.63336152460792505</v>
      </c>
      <c r="AJ139" s="14">
        <v>0</v>
      </c>
      <c r="AK139" s="14">
        <v>8.2122582254196899E-2</v>
      </c>
      <c r="AL139" s="14">
        <v>0</v>
      </c>
      <c r="AM139" s="14">
        <f t="shared" si="7"/>
        <v>8.7597854697969796E-2</v>
      </c>
      <c r="AN139" s="14">
        <f t="shared" si="8"/>
        <v>0</v>
      </c>
      <c r="AO139" s="14">
        <f t="shared" si="9"/>
        <v>0.97838149767174398</v>
      </c>
      <c r="BF139">
        <v>5.0445991363988203E-2</v>
      </c>
      <c r="BG139">
        <v>9.0997217880695896E-2</v>
      </c>
      <c r="BH139">
        <v>0</v>
      </c>
      <c r="BI139">
        <v>0</v>
      </c>
      <c r="BJ139">
        <v>0.23480776492716601</v>
      </c>
      <c r="BK139">
        <v>0.747412843541159</v>
      </c>
      <c r="BL139">
        <v>0</v>
      </c>
      <c r="BM139">
        <v>1.7779391531676E-2</v>
      </c>
      <c r="BN139">
        <v>0</v>
      </c>
      <c r="BO139" s="14">
        <f t="shared" si="10"/>
        <v>9.0997217880695896E-2</v>
      </c>
      <c r="BP139" s="14">
        <f t="shared" si="11"/>
        <v>0</v>
      </c>
      <c r="BQ139" s="14">
        <f t="shared" si="12"/>
        <v>1.0000000000000011</v>
      </c>
    </row>
    <row r="140" spans="1:69" x14ac:dyDescent="0.2">
      <c r="A140">
        <v>0.12957885113533901</v>
      </c>
      <c r="B140">
        <v>8.8767329683661994E-2</v>
      </c>
      <c r="C140">
        <v>0</v>
      </c>
      <c r="D140">
        <v>0.34693877551006003</v>
      </c>
      <c r="E140" s="15">
        <v>1.0408340855860799E-17</v>
      </c>
      <c r="F140">
        <v>0.65306122448993797</v>
      </c>
      <c r="G140">
        <v>0</v>
      </c>
      <c r="AD140" s="14">
        <v>0.10211546961809199</v>
      </c>
      <c r="AE140" s="14">
        <v>8.9152563237425195E-2</v>
      </c>
      <c r="AF140" s="14">
        <v>2.73703483165019E-2</v>
      </c>
      <c r="AG140" s="14">
        <v>8.6736173798840393E-19</v>
      </c>
      <c r="AH140" s="14">
        <v>0.224558553198801</v>
      </c>
      <c r="AI140" s="14">
        <v>0.66280813291052199</v>
      </c>
      <c r="AJ140" s="14">
        <v>0</v>
      </c>
      <c r="AK140" s="14">
        <v>8.5262965574174898E-2</v>
      </c>
      <c r="AL140" s="14">
        <v>0</v>
      </c>
      <c r="AM140" s="14">
        <f t="shared" si="7"/>
        <v>8.9152563237425195E-2</v>
      </c>
      <c r="AN140" s="14">
        <f t="shared" si="8"/>
        <v>8.6736173798840393E-19</v>
      </c>
      <c r="AO140" s="14">
        <f t="shared" si="9"/>
        <v>0.97262965168349791</v>
      </c>
      <c r="BF140">
        <v>5.2705206986524401E-2</v>
      </c>
      <c r="BG140">
        <v>9.2448915414614002E-2</v>
      </c>
      <c r="BH140">
        <v>0</v>
      </c>
      <c r="BI140">
        <v>0</v>
      </c>
      <c r="BJ140">
        <v>0.196982990599295</v>
      </c>
      <c r="BK140">
        <v>0.78176891213505295</v>
      </c>
      <c r="BL140">
        <v>0</v>
      </c>
      <c r="BM140">
        <v>2.1248097265652601E-2</v>
      </c>
      <c r="BN140">
        <v>0</v>
      </c>
      <c r="BO140" s="14">
        <f t="shared" si="10"/>
        <v>9.2448915414614002E-2</v>
      </c>
      <c r="BP140" s="14">
        <f t="shared" si="11"/>
        <v>0</v>
      </c>
      <c r="BQ140" s="14">
        <f t="shared" si="12"/>
        <v>1.0000000000000007</v>
      </c>
    </row>
    <row r="141" spans="1:69" x14ac:dyDescent="0.2">
      <c r="A141">
        <v>0.135991362139811</v>
      </c>
      <c r="B141">
        <v>9.0372537959171495E-2</v>
      </c>
      <c r="C141">
        <v>0</v>
      </c>
      <c r="D141">
        <v>0.36734693877535701</v>
      </c>
      <c r="E141" s="15">
        <v>3.46944695195361E-18</v>
      </c>
      <c r="F141">
        <v>0.63265306122464104</v>
      </c>
      <c r="G141">
        <v>0</v>
      </c>
      <c r="AD141" s="14">
        <v>0.10736942279266</v>
      </c>
      <c r="AE141" s="14">
        <v>9.0707271776880705E-2</v>
      </c>
      <c r="AF141" s="14">
        <v>3.3122194304747797E-2</v>
      </c>
      <c r="AG141" s="14">
        <v>8.6736173798840393E-19</v>
      </c>
      <c r="AH141" s="14">
        <v>0.18621971558797801</v>
      </c>
      <c r="AI141" s="14">
        <v>0.69225474121312203</v>
      </c>
      <c r="AJ141" s="14">
        <v>0</v>
      </c>
      <c r="AK141" s="14">
        <v>8.8403348894152994E-2</v>
      </c>
      <c r="AL141" s="14">
        <v>0</v>
      </c>
      <c r="AM141" s="14">
        <f t="shared" si="7"/>
        <v>9.0707271776880705E-2</v>
      </c>
      <c r="AN141" s="14">
        <f t="shared" si="8"/>
        <v>8.6736173798840393E-19</v>
      </c>
      <c r="AO141" s="14">
        <f t="shared" si="9"/>
        <v>0.96687780569525306</v>
      </c>
      <c r="BF141">
        <v>5.50104220221172E-2</v>
      </c>
      <c r="BG141">
        <v>9.3900612948532095E-2</v>
      </c>
      <c r="BH141">
        <v>0</v>
      </c>
      <c r="BI141">
        <v>0</v>
      </c>
      <c r="BJ141">
        <v>0.15915821627142199</v>
      </c>
      <c r="BK141">
        <v>0.81612498072895001</v>
      </c>
      <c r="BL141">
        <v>0</v>
      </c>
      <c r="BM141">
        <v>2.47168029996295E-2</v>
      </c>
      <c r="BN141">
        <v>0</v>
      </c>
      <c r="BO141" s="14">
        <f t="shared" si="10"/>
        <v>9.3900612948532095E-2</v>
      </c>
      <c r="BP141" s="14">
        <f t="shared" si="11"/>
        <v>0</v>
      </c>
      <c r="BQ141" s="14">
        <f t="shared" si="12"/>
        <v>1.0000000000000016</v>
      </c>
    </row>
    <row r="142" spans="1:69" x14ac:dyDescent="0.2">
      <c r="A142">
        <v>0.14242044539520299</v>
      </c>
      <c r="B142">
        <v>9.1977746234681093E-2</v>
      </c>
      <c r="C142">
        <v>0</v>
      </c>
      <c r="D142">
        <v>0.387755102040656</v>
      </c>
      <c r="E142" s="15">
        <v>1.0408340855860799E-17</v>
      </c>
      <c r="F142">
        <v>0.612244897959342</v>
      </c>
      <c r="G142">
        <v>0</v>
      </c>
      <c r="AD142" s="14">
        <v>0.112640318971528</v>
      </c>
      <c r="AE142" s="14">
        <v>9.2261980316335895E-2</v>
      </c>
      <c r="AF142" s="14">
        <v>3.8874040292993003E-2</v>
      </c>
      <c r="AG142" s="14">
        <v>8.6736173798840393E-19</v>
      </c>
      <c r="AH142" s="14">
        <v>0.14788087797716001</v>
      </c>
      <c r="AI142" s="14">
        <v>0.72170134951571696</v>
      </c>
      <c r="AJ142" s="14">
        <v>0</v>
      </c>
      <c r="AK142" s="14">
        <v>9.1543732214130702E-2</v>
      </c>
      <c r="AL142" s="14">
        <v>0</v>
      </c>
      <c r="AM142" s="14">
        <f t="shared" si="7"/>
        <v>9.2261980316335895E-2</v>
      </c>
      <c r="AN142" s="14">
        <f t="shared" si="8"/>
        <v>8.6736173798840393E-19</v>
      </c>
      <c r="AO142" s="14">
        <f t="shared" si="9"/>
        <v>0.96112595970700765</v>
      </c>
      <c r="BF142">
        <v>5.7356090412202E-2</v>
      </c>
      <c r="BG142">
        <v>9.53523104824502E-2</v>
      </c>
      <c r="BH142">
        <v>0</v>
      </c>
      <c r="BI142">
        <v>0</v>
      </c>
      <c r="BJ142">
        <v>0.121333441943551</v>
      </c>
      <c r="BK142">
        <v>0.85048104932284396</v>
      </c>
      <c r="BL142">
        <v>0</v>
      </c>
      <c r="BM142">
        <v>2.8185508733606202E-2</v>
      </c>
      <c r="BN142">
        <v>0</v>
      </c>
      <c r="BO142" s="14">
        <f t="shared" si="10"/>
        <v>9.53523104824502E-2</v>
      </c>
      <c r="BP142" s="14">
        <f t="shared" si="11"/>
        <v>0</v>
      </c>
      <c r="BQ142" s="14">
        <f t="shared" si="12"/>
        <v>1.0000000000000011</v>
      </c>
    </row>
    <row r="143" spans="1:69" x14ac:dyDescent="0.2">
      <c r="A143">
        <v>0.148863953767642</v>
      </c>
      <c r="B143">
        <v>9.3582954510190594E-2</v>
      </c>
      <c r="C143">
        <v>0</v>
      </c>
      <c r="D143">
        <v>0.40816326530595298</v>
      </c>
      <c r="E143" s="15">
        <v>6.9388939039072299E-18</v>
      </c>
      <c r="F143">
        <v>0.59183673469404496</v>
      </c>
      <c r="G143">
        <v>0</v>
      </c>
      <c r="AD143" s="14">
        <v>0.11792588628820801</v>
      </c>
      <c r="AE143" s="14">
        <v>9.3816688855791197E-2</v>
      </c>
      <c r="AF143" s="14">
        <v>4.4625886281238203E-2</v>
      </c>
      <c r="AG143" s="14">
        <v>-8.6736173798840393E-19</v>
      </c>
      <c r="AH143" s="14">
        <v>0.10954204036634101</v>
      </c>
      <c r="AI143" s="14">
        <v>0.75114795781831301</v>
      </c>
      <c r="AJ143" s="14">
        <v>0</v>
      </c>
      <c r="AK143" s="14">
        <v>9.4684115534108507E-2</v>
      </c>
      <c r="AL143" s="14">
        <v>0</v>
      </c>
      <c r="AM143" s="14">
        <f t="shared" si="7"/>
        <v>9.3816688855791197E-2</v>
      </c>
      <c r="AN143" s="14">
        <f t="shared" si="8"/>
        <v>-8.6736173798840393E-19</v>
      </c>
      <c r="AO143" s="14">
        <f t="shared" si="9"/>
        <v>0.95537411371876246</v>
      </c>
      <c r="BF143">
        <v>5.97374469864266E-2</v>
      </c>
      <c r="BG143">
        <v>9.6804008016368098E-2</v>
      </c>
      <c r="BH143">
        <v>0</v>
      </c>
      <c r="BI143">
        <v>0</v>
      </c>
      <c r="BJ143">
        <v>8.3508667615683305E-2</v>
      </c>
      <c r="BK143">
        <v>0.88483711791673603</v>
      </c>
      <c r="BL143">
        <v>0</v>
      </c>
      <c r="BM143">
        <v>3.1654214467582598E-2</v>
      </c>
      <c r="BN143">
        <v>0</v>
      </c>
      <c r="BO143" s="14">
        <f t="shared" si="10"/>
        <v>9.6804008016368098E-2</v>
      </c>
      <c r="BP143" s="14">
        <f t="shared" si="11"/>
        <v>0</v>
      </c>
      <c r="BQ143" s="14">
        <f t="shared" si="12"/>
        <v>1.000000000000002</v>
      </c>
    </row>
    <row r="144" spans="1:69" x14ac:dyDescent="0.2">
      <c r="A144">
        <v>0.15532009197441701</v>
      </c>
      <c r="B144">
        <v>9.5188162785700206E-2</v>
      </c>
      <c r="C144">
        <v>0</v>
      </c>
      <c r="D144">
        <v>0.42857142857125102</v>
      </c>
      <c r="E144">
        <v>0</v>
      </c>
      <c r="F144">
        <v>0.57142857142874603</v>
      </c>
      <c r="G144">
        <v>0</v>
      </c>
      <c r="AD144" s="14">
        <v>0.123224236850485</v>
      </c>
      <c r="AE144" s="14">
        <v>9.5371397395246499E-2</v>
      </c>
      <c r="AF144" s="14">
        <v>5.0377732269483402E-2</v>
      </c>
      <c r="AG144" s="14">
        <v>0</v>
      </c>
      <c r="AH144" s="14">
        <v>7.1203202755523096E-2</v>
      </c>
      <c r="AI144" s="14">
        <v>0.78059456612090805</v>
      </c>
      <c r="AJ144" s="14">
        <v>0</v>
      </c>
      <c r="AK144" s="14">
        <v>9.78244988540862E-2</v>
      </c>
      <c r="AL144" s="14">
        <v>0</v>
      </c>
      <c r="AM144" s="14">
        <f t="shared" si="7"/>
        <v>9.5371397395246499E-2</v>
      </c>
      <c r="AN144" s="14">
        <f t="shared" si="8"/>
        <v>0</v>
      </c>
      <c r="AO144" s="14">
        <f t="shared" si="9"/>
        <v>0.94962226773051728</v>
      </c>
      <c r="BF144">
        <v>6.2150389590909599E-2</v>
      </c>
      <c r="BG144">
        <v>9.8255705550286301E-2</v>
      </c>
      <c r="BH144">
        <v>0</v>
      </c>
      <c r="BI144">
        <v>0</v>
      </c>
      <c r="BJ144">
        <v>4.5683893287809897E-2</v>
      </c>
      <c r="BK144">
        <v>0.91919318651063198</v>
      </c>
      <c r="BL144">
        <v>0</v>
      </c>
      <c r="BM144">
        <v>3.51229202015595E-2</v>
      </c>
      <c r="BN144">
        <v>0</v>
      </c>
      <c r="BO144" s="14">
        <f t="shared" si="10"/>
        <v>9.8255705550286301E-2</v>
      </c>
      <c r="BP144" s="14">
        <f t="shared" si="11"/>
        <v>0</v>
      </c>
      <c r="BQ144" s="14">
        <f t="shared" si="12"/>
        <v>1.0000000000000013</v>
      </c>
    </row>
    <row r="145" spans="1:69" x14ac:dyDescent="0.2">
      <c r="A145">
        <v>0.161787348038678</v>
      </c>
      <c r="B145">
        <v>9.6793371061209804E-2</v>
      </c>
      <c r="C145">
        <v>0</v>
      </c>
      <c r="D145">
        <v>0.44897959183655001</v>
      </c>
      <c r="E145">
        <v>0</v>
      </c>
      <c r="F145">
        <v>0.55102040816344799</v>
      </c>
      <c r="G145">
        <v>0</v>
      </c>
      <c r="AD145" s="14">
        <v>0.12853378983591501</v>
      </c>
      <c r="AE145" s="14">
        <v>9.6926105934701995E-2</v>
      </c>
      <c r="AF145" s="14">
        <v>5.61295782577294E-2</v>
      </c>
      <c r="AG145" s="14">
        <v>0</v>
      </c>
      <c r="AH145" s="14">
        <v>3.2864365144699502E-2</v>
      </c>
      <c r="AI145" s="14">
        <v>0.81004117442350698</v>
      </c>
      <c r="AJ145" s="14">
        <v>0</v>
      </c>
      <c r="AK145" s="14">
        <v>0.10096488217406401</v>
      </c>
      <c r="AL145" s="14">
        <v>0</v>
      </c>
      <c r="AM145" s="14">
        <f t="shared" si="7"/>
        <v>9.6926105934701995E-2</v>
      </c>
      <c r="AN145" s="14">
        <f t="shared" si="8"/>
        <v>0</v>
      </c>
      <c r="AO145" s="14">
        <f t="shared" si="9"/>
        <v>0.94387042174227043</v>
      </c>
      <c r="BF145">
        <v>6.4591378441009401E-2</v>
      </c>
      <c r="BG145">
        <v>9.9707403084204102E-2</v>
      </c>
      <c r="BH145">
        <v>0</v>
      </c>
      <c r="BI145">
        <v>0</v>
      </c>
      <c r="BJ145">
        <v>7.8591189599446793E-3</v>
      </c>
      <c r="BK145">
        <v>0.95354925510452104</v>
      </c>
      <c r="BL145">
        <v>0</v>
      </c>
      <c r="BM145">
        <v>3.8591625935535598E-2</v>
      </c>
      <c r="BN145">
        <v>0</v>
      </c>
      <c r="BO145" s="14">
        <f t="shared" si="10"/>
        <v>9.9707403084204102E-2</v>
      </c>
      <c r="BP145" s="14">
        <f t="shared" si="11"/>
        <v>0</v>
      </c>
      <c r="BQ145" s="14">
        <f t="shared" si="12"/>
        <v>1.0000000000000013</v>
      </c>
    </row>
    <row r="146" spans="1:69" x14ac:dyDescent="0.2">
      <c r="A146">
        <v>0.16826444001830901</v>
      </c>
      <c r="B146">
        <v>9.8398579336719402E-2</v>
      </c>
      <c r="C146">
        <v>0</v>
      </c>
      <c r="D146">
        <v>0.46938775510184799</v>
      </c>
      <c r="E146">
        <v>0</v>
      </c>
      <c r="F146">
        <v>0.53061224489814895</v>
      </c>
      <c r="G146">
        <v>0</v>
      </c>
      <c r="AD146" s="14">
        <v>0.13385880899456701</v>
      </c>
      <c r="AE146" s="14">
        <v>9.8480814474157297E-2</v>
      </c>
      <c r="AF146" s="14">
        <v>6.6279479579177306E-2</v>
      </c>
      <c r="AG146" s="14">
        <v>3.80826013085533E-17</v>
      </c>
      <c r="AH146" s="14">
        <v>0</v>
      </c>
      <c r="AI146" s="14">
        <v>0.83123086893000098</v>
      </c>
      <c r="AJ146" s="14">
        <v>0</v>
      </c>
      <c r="AK146" s="14">
        <v>0.102489651490822</v>
      </c>
      <c r="AL146" s="14">
        <v>0</v>
      </c>
      <c r="AM146" s="14">
        <f t="shared" si="7"/>
        <v>9.8480814474157297E-2</v>
      </c>
      <c r="AN146" s="14">
        <f t="shared" si="8"/>
        <v>3.80826013085533E-17</v>
      </c>
      <c r="AO146" s="14">
        <f t="shared" si="9"/>
        <v>0.93372052042082299</v>
      </c>
      <c r="BF146">
        <v>6.8534997690428506E-2</v>
      </c>
      <c r="BG146">
        <v>0.101159100618119</v>
      </c>
      <c r="BH146">
        <v>2.6739558805565101E-2</v>
      </c>
      <c r="BI146" s="15">
        <v>-6.7762635780343997E-21</v>
      </c>
      <c r="BJ146">
        <v>0</v>
      </c>
      <c r="BK146">
        <v>0.973260441194441</v>
      </c>
      <c r="BL146">
        <v>0</v>
      </c>
      <c r="BM146">
        <v>0</v>
      </c>
      <c r="BN146">
        <v>0</v>
      </c>
      <c r="BO146" s="14">
        <f t="shared" si="10"/>
        <v>0.101159100618119</v>
      </c>
      <c r="BP146" s="14">
        <f t="shared" si="11"/>
        <v>-6.7762635780343997E-21</v>
      </c>
      <c r="BQ146" s="14">
        <f t="shared" si="12"/>
        <v>0.973260441194441</v>
      </c>
    </row>
    <row r="147" spans="1:69" x14ac:dyDescent="0.2">
      <c r="A147">
        <v>0.174750274216671</v>
      </c>
      <c r="B147">
        <v>0.100003787612229</v>
      </c>
      <c r="C147">
        <v>0</v>
      </c>
      <c r="D147">
        <v>0.48979591836714698</v>
      </c>
      <c r="E147">
        <v>0</v>
      </c>
      <c r="F147">
        <v>0.51020408163285003</v>
      </c>
      <c r="G147">
        <v>0</v>
      </c>
      <c r="AD147" s="14">
        <v>0.13952571461729099</v>
      </c>
      <c r="AE147" s="14">
        <v>0.100035523013613</v>
      </c>
      <c r="AF147" s="14">
        <v>0.102831796346396</v>
      </c>
      <c r="AG147" s="14">
        <v>5.8546917314217202E-17</v>
      </c>
      <c r="AH147" s="14">
        <v>0</v>
      </c>
      <c r="AI147" s="14">
        <v>0.80285264038221604</v>
      </c>
      <c r="AJ147" s="14">
        <v>0</v>
      </c>
      <c r="AK147" s="14">
        <v>9.4315563271388195E-2</v>
      </c>
      <c r="AL147" s="14">
        <v>0</v>
      </c>
      <c r="AM147" s="14">
        <f t="shared" si="7"/>
        <v>0.100035523013613</v>
      </c>
      <c r="AN147" s="14">
        <f t="shared" si="8"/>
        <v>5.8546917314217202E-17</v>
      </c>
      <c r="AO147" s="14">
        <f t="shared" si="9"/>
        <v>0.89716820365360428</v>
      </c>
      <c r="BF147">
        <v>7.4455919373400598E-2</v>
      </c>
      <c r="BG147">
        <v>0.102610798152034</v>
      </c>
      <c r="BH147">
        <v>6.4172652697561103E-2</v>
      </c>
      <c r="BI147">
        <v>0</v>
      </c>
      <c r="BJ147">
        <v>0</v>
      </c>
      <c r="BK147">
        <v>0.93582734730244799</v>
      </c>
      <c r="BL147">
        <v>0</v>
      </c>
      <c r="BM147">
        <v>0</v>
      </c>
      <c r="BN147">
        <v>0</v>
      </c>
      <c r="BO147" s="14">
        <f t="shared" si="10"/>
        <v>0.102610798152034</v>
      </c>
      <c r="BP147" s="14">
        <f t="shared" si="11"/>
        <v>0</v>
      </c>
      <c r="BQ147" s="14">
        <f t="shared" si="12"/>
        <v>0.93582734730244799</v>
      </c>
    </row>
    <row r="148" spans="1:69" x14ac:dyDescent="0.2">
      <c r="A148">
        <v>0.18124391211229299</v>
      </c>
      <c r="B148">
        <v>0.101608995887738</v>
      </c>
      <c r="C148">
        <v>0</v>
      </c>
      <c r="D148">
        <v>0.51020408163244402</v>
      </c>
      <c r="E148">
        <v>0</v>
      </c>
      <c r="F148">
        <v>0.48979591836755298</v>
      </c>
      <c r="G148">
        <v>0</v>
      </c>
      <c r="AD148" s="14">
        <v>0.14568001206230499</v>
      </c>
      <c r="AE148" s="14">
        <v>0.101590231553068</v>
      </c>
      <c r="AF148" s="14">
        <v>0.13938411311362101</v>
      </c>
      <c r="AG148" s="14">
        <v>2.6888213877640501E-17</v>
      </c>
      <c r="AH148" s="14">
        <v>0</v>
      </c>
      <c r="AI148" s="14">
        <v>0.774474411834426</v>
      </c>
      <c r="AJ148" s="14">
        <v>0</v>
      </c>
      <c r="AK148" s="14">
        <v>8.6141475051952701E-2</v>
      </c>
      <c r="AL148" s="14">
        <v>0</v>
      </c>
      <c r="AM148" s="14">
        <f t="shared" si="7"/>
        <v>0.101590231553068</v>
      </c>
      <c r="AN148" s="14">
        <f t="shared" si="8"/>
        <v>2.6888213877640501E-17</v>
      </c>
      <c r="AO148" s="14">
        <f t="shared" si="9"/>
        <v>0.86061588688637869</v>
      </c>
      <c r="BF148">
        <v>8.18224559629495E-2</v>
      </c>
      <c r="BG148">
        <v>0.104062495685949</v>
      </c>
      <c r="BH148">
        <v>0.10160574658955999</v>
      </c>
      <c r="BI148">
        <v>0</v>
      </c>
      <c r="BJ148">
        <v>0</v>
      </c>
      <c r="BK148">
        <v>0.89839425341045198</v>
      </c>
      <c r="BL148">
        <v>0</v>
      </c>
      <c r="BM148">
        <v>0</v>
      </c>
      <c r="BN148">
        <v>0</v>
      </c>
      <c r="BO148" s="14">
        <f t="shared" si="10"/>
        <v>0.104062495685949</v>
      </c>
      <c r="BP148" s="14">
        <f t="shared" si="11"/>
        <v>0</v>
      </c>
      <c r="BQ148" s="14">
        <f t="shared" si="12"/>
        <v>0.89839425341045198</v>
      </c>
    </row>
    <row r="149" spans="1:69" x14ac:dyDescent="0.2">
      <c r="A149">
        <v>0.187744543972856</v>
      </c>
      <c r="B149">
        <v>0.103214204163248</v>
      </c>
      <c r="C149">
        <v>0</v>
      </c>
      <c r="D149">
        <v>0.53061224489774295</v>
      </c>
      <c r="E149">
        <v>0</v>
      </c>
      <c r="F149">
        <v>0.469387755102254</v>
      </c>
      <c r="G149">
        <v>0</v>
      </c>
      <c r="AD149" s="14">
        <v>0.15226261317364301</v>
      </c>
      <c r="AE149" s="14">
        <v>0.10314494009252299</v>
      </c>
      <c r="AF149" s="14">
        <v>0.17593642988083999</v>
      </c>
      <c r="AG149" s="14">
        <v>3.1225022567582503E-17</v>
      </c>
      <c r="AH149" s="14">
        <v>0</v>
      </c>
      <c r="AI149" s="14">
        <v>0.74609618328664196</v>
      </c>
      <c r="AJ149" s="14">
        <v>0</v>
      </c>
      <c r="AK149" s="14">
        <v>7.7967386832518595E-2</v>
      </c>
      <c r="AL149" s="14">
        <v>0</v>
      </c>
      <c r="AM149" s="14">
        <f t="shared" si="7"/>
        <v>0.10314494009252299</v>
      </c>
      <c r="AN149" s="14">
        <f t="shared" si="8"/>
        <v>3.1225022567582503E-17</v>
      </c>
      <c r="AO149" s="14">
        <f t="shared" si="9"/>
        <v>0.82406357011916054</v>
      </c>
      <c r="BF149">
        <v>9.0281432302762199E-2</v>
      </c>
      <c r="BG149">
        <v>0.10551419321986399</v>
      </c>
      <c r="BH149">
        <v>0.13903884048155299</v>
      </c>
      <c r="BI149" s="15">
        <v>-4.3368086899420197E-19</v>
      </c>
      <c r="BJ149">
        <v>0</v>
      </c>
      <c r="BK149">
        <v>0.86096115951846297</v>
      </c>
      <c r="BL149">
        <v>0</v>
      </c>
      <c r="BM149">
        <v>0</v>
      </c>
      <c r="BN149">
        <v>0</v>
      </c>
      <c r="BO149" s="14">
        <f t="shared" si="10"/>
        <v>0.10551419321986399</v>
      </c>
      <c r="BP149" s="14">
        <f t="shared" si="11"/>
        <v>-4.3368086899420197E-19</v>
      </c>
      <c r="BQ149" s="14">
        <f t="shared" si="12"/>
        <v>0.86096115951846297</v>
      </c>
    </row>
    <row r="150" spans="1:69" x14ac:dyDescent="0.2">
      <c r="A150">
        <v>0.19425146763981599</v>
      </c>
      <c r="B150">
        <v>0.104819412438758</v>
      </c>
      <c r="C150">
        <v>0</v>
      </c>
      <c r="D150">
        <v>0.55102040816304099</v>
      </c>
      <c r="E150">
        <v>0</v>
      </c>
      <c r="F150">
        <v>0.44897959183695602</v>
      </c>
      <c r="G150">
        <v>0</v>
      </c>
      <c r="AD150" s="14">
        <v>0.15922040512272601</v>
      </c>
      <c r="AE150" s="14">
        <v>0.104699648631979</v>
      </c>
      <c r="AF150" s="14">
        <v>0.212488746648061</v>
      </c>
      <c r="AG150" s="14">
        <v>4.1633363423443401E-17</v>
      </c>
      <c r="AH150" s="14">
        <v>0</v>
      </c>
      <c r="AI150" s="14">
        <v>0.71771795473885502</v>
      </c>
      <c r="AJ150" s="14">
        <v>0</v>
      </c>
      <c r="AK150" s="14">
        <v>6.9793298613084004E-2</v>
      </c>
      <c r="AL150" s="14">
        <v>0</v>
      </c>
      <c r="AM150" s="14">
        <f t="shared" si="7"/>
        <v>0.104699648631979</v>
      </c>
      <c r="AN150" s="14">
        <f t="shared" si="8"/>
        <v>4.1633363423443401E-17</v>
      </c>
      <c r="AO150" s="14">
        <f t="shared" si="9"/>
        <v>0.78751125335193906</v>
      </c>
      <c r="BF150">
        <v>9.9554769279160696E-2</v>
      </c>
      <c r="BG150">
        <v>0.10696589075377901</v>
      </c>
      <c r="BH150">
        <v>0.17647193437354999</v>
      </c>
      <c r="BI150">
        <v>0</v>
      </c>
      <c r="BJ150">
        <v>0</v>
      </c>
      <c r="BK150">
        <v>0.82352806562646796</v>
      </c>
      <c r="BL150">
        <v>0</v>
      </c>
      <c r="BM150">
        <v>0</v>
      </c>
      <c r="BN150">
        <v>0</v>
      </c>
      <c r="BO150" s="14">
        <f t="shared" si="10"/>
        <v>0.10696589075377901</v>
      </c>
      <c r="BP150" s="14">
        <f t="shared" si="11"/>
        <v>0</v>
      </c>
      <c r="BQ150" s="14">
        <f t="shared" si="12"/>
        <v>0.82352806562646796</v>
      </c>
    </row>
    <row r="151" spans="1:69" x14ac:dyDescent="0.2">
      <c r="A151">
        <v>0.20076407134671601</v>
      </c>
      <c r="B151">
        <v>0.106424620714267</v>
      </c>
      <c r="C151">
        <v>0</v>
      </c>
      <c r="D151">
        <v>0.57142857142833803</v>
      </c>
      <c r="E151">
        <v>0</v>
      </c>
      <c r="F151">
        <v>0.42857142857165897</v>
      </c>
      <c r="G151">
        <v>0</v>
      </c>
      <c r="AD151" s="14">
        <v>0.16650636031518201</v>
      </c>
      <c r="AE151" s="14">
        <v>0.106254357171434</v>
      </c>
      <c r="AF151" s="14">
        <v>0.24904106341528001</v>
      </c>
      <c r="AG151" s="14">
        <v>4.6837533851373798E-17</v>
      </c>
      <c r="AH151" s="14">
        <v>0</v>
      </c>
      <c r="AI151" s="14">
        <v>0.68933972619106998</v>
      </c>
      <c r="AJ151" s="14">
        <v>0</v>
      </c>
      <c r="AK151" s="14">
        <v>6.1619210393649898E-2</v>
      </c>
      <c r="AL151" s="14">
        <v>0</v>
      </c>
      <c r="AM151" s="14">
        <f t="shared" si="7"/>
        <v>0.106254357171434</v>
      </c>
      <c r="AN151" s="14">
        <f t="shared" si="8"/>
        <v>4.6837533851373798E-17</v>
      </c>
      <c r="AO151" s="14">
        <f t="shared" si="9"/>
        <v>0.7509589365847199</v>
      </c>
      <c r="BF151">
        <v>0.109435640915448</v>
      </c>
      <c r="BG151">
        <v>0.108417588287694</v>
      </c>
      <c r="BH151">
        <v>0.213905028265549</v>
      </c>
      <c r="BI151">
        <v>0</v>
      </c>
      <c r="BJ151">
        <v>0</v>
      </c>
      <c r="BK151">
        <v>0.78609497173447296</v>
      </c>
      <c r="BL151">
        <v>0</v>
      </c>
      <c r="BM151">
        <v>0</v>
      </c>
      <c r="BN151">
        <v>0</v>
      </c>
      <c r="BO151" s="14">
        <f t="shared" si="10"/>
        <v>0.108417588287694</v>
      </c>
      <c r="BP151" s="14">
        <f t="shared" si="11"/>
        <v>0</v>
      </c>
      <c r="BQ151" s="14">
        <f t="shared" si="12"/>
        <v>0.78609497173447296</v>
      </c>
    </row>
    <row r="152" spans="1:69" x14ac:dyDescent="0.2">
      <c r="A152">
        <v>0.20728181970939</v>
      </c>
      <c r="B152">
        <v>0.108029828989777</v>
      </c>
      <c r="C152">
        <v>0</v>
      </c>
      <c r="D152">
        <v>0.59183673469363696</v>
      </c>
      <c r="E152">
        <v>0</v>
      </c>
      <c r="F152">
        <v>0.40816326530635999</v>
      </c>
      <c r="G152">
        <v>0</v>
      </c>
      <c r="AD152" s="14">
        <v>0.17407927856111799</v>
      </c>
      <c r="AE152" s="14">
        <v>0.107809065710889</v>
      </c>
      <c r="AF152" s="14">
        <v>0.28559338018250402</v>
      </c>
      <c r="AG152" s="14">
        <v>5.8980598183211404E-17</v>
      </c>
      <c r="AH152" s="14">
        <v>0</v>
      </c>
      <c r="AI152" s="14">
        <v>0.66096149764328105</v>
      </c>
      <c r="AJ152" s="14">
        <v>0</v>
      </c>
      <c r="AK152" s="14">
        <v>5.3445122174214703E-2</v>
      </c>
      <c r="AL152" s="14">
        <v>0</v>
      </c>
      <c r="AM152" s="14">
        <f t="shared" si="7"/>
        <v>0.107809065710889</v>
      </c>
      <c r="AN152" s="14">
        <f t="shared" si="8"/>
        <v>5.8980598183211404E-17</v>
      </c>
      <c r="AO152" s="14">
        <f t="shared" si="9"/>
        <v>0.71440661981749576</v>
      </c>
      <c r="BF152">
        <v>0.119773783724493</v>
      </c>
      <c r="BG152">
        <v>0.109869285821609</v>
      </c>
      <c r="BH152">
        <v>0.25133812215754198</v>
      </c>
      <c r="BI152" s="15">
        <v>8.6736173798840393E-19</v>
      </c>
      <c r="BJ152">
        <v>0</v>
      </c>
      <c r="BK152">
        <v>0.74866187784248195</v>
      </c>
      <c r="BL152">
        <v>0</v>
      </c>
      <c r="BM152">
        <v>0</v>
      </c>
      <c r="BN152">
        <v>0</v>
      </c>
      <c r="BO152" s="14">
        <f t="shared" si="10"/>
        <v>0.109869285821609</v>
      </c>
      <c r="BP152" s="14">
        <f t="shared" si="11"/>
        <v>8.6736173798840393E-19</v>
      </c>
      <c r="BQ152" s="14">
        <f t="shared" si="12"/>
        <v>0.74866187784248195</v>
      </c>
    </row>
    <row r="153" spans="1:69" x14ac:dyDescent="0.2">
      <c r="A153">
        <v>0.213804242229201</v>
      </c>
      <c r="B153">
        <v>0.10963503726528601</v>
      </c>
      <c r="C153">
        <v>0</v>
      </c>
      <c r="D153">
        <v>0.612244897958935</v>
      </c>
      <c r="E153">
        <v>0</v>
      </c>
      <c r="F153">
        <v>0.38775510204106101</v>
      </c>
      <c r="G153">
        <v>0</v>
      </c>
      <c r="AD153" s="14">
        <v>0.18190332323598299</v>
      </c>
      <c r="AE153" s="14">
        <v>0.10936377425034501</v>
      </c>
      <c r="AF153" s="14">
        <v>0.322145696949723</v>
      </c>
      <c r="AG153" s="14">
        <v>6.2450045135165105E-17</v>
      </c>
      <c r="AH153" s="14">
        <v>0</v>
      </c>
      <c r="AI153" s="14">
        <v>0.632583269095496</v>
      </c>
      <c r="AJ153" s="14">
        <v>0</v>
      </c>
      <c r="AK153" s="14">
        <v>4.5271033954780597E-2</v>
      </c>
      <c r="AL153" s="14">
        <v>0</v>
      </c>
      <c r="AM153" s="14">
        <f t="shared" si="7"/>
        <v>0.10936377425034501</v>
      </c>
      <c r="AN153" s="14">
        <f t="shared" si="8"/>
        <v>6.2450045135165105E-17</v>
      </c>
      <c r="AO153" s="14">
        <f t="shared" si="9"/>
        <v>0.67785430305027661</v>
      </c>
      <c r="BF153">
        <v>0.13046053572459301</v>
      </c>
      <c r="BG153">
        <v>0.111320983355524</v>
      </c>
      <c r="BH153">
        <v>0.28877121604954098</v>
      </c>
      <c r="BI153">
        <v>0</v>
      </c>
      <c r="BJ153">
        <v>0</v>
      </c>
      <c r="BK153">
        <v>0.71122878395048705</v>
      </c>
      <c r="BL153">
        <v>0</v>
      </c>
      <c r="BM153">
        <v>0</v>
      </c>
      <c r="BN153">
        <v>0</v>
      </c>
      <c r="BO153" s="14">
        <f t="shared" si="10"/>
        <v>0.111320983355524</v>
      </c>
      <c r="BP153" s="14">
        <f t="shared" si="11"/>
        <v>0</v>
      </c>
      <c r="BQ153" s="14">
        <f t="shared" si="12"/>
        <v>0.71122878395048705</v>
      </c>
    </row>
    <row r="154" spans="1:69" x14ac:dyDescent="0.2">
      <c r="A154">
        <v>0.22033092380147201</v>
      </c>
      <c r="B154">
        <v>0.11124024554079601</v>
      </c>
      <c r="C154">
        <v>0</v>
      </c>
      <c r="D154">
        <v>0.63265306122423504</v>
      </c>
      <c r="E154">
        <v>0</v>
      </c>
      <c r="F154">
        <v>0.36734693877576202</v>
      </c>
      <c r="G154">
        <v>0</v>
      </c>
      <c r="AD154" s="14">
        <v>0.18994746475069299</v>
      </c>
      <c r="AE154" s="14">
        <v>0.1109184827898</v>
      </c>
      <c r="AF154" s="14">
        <v>0.35869801371694199</v>
      </c>
      <c r="AG154" s="14">
        <v>0</v>
      </c>
      <c r="AH154" s="14">
        <v>0</v>
      </c>
      <c r="AI154" s="14">
        <v>0.60420504054771196</v>
      </c>
      <c r="AJ154" s="14">
        <v>0</v>
      </c>
      <c r="AK154" s="14">
        <v>3.7096945735346498E-2</v>
      </c>
      <c r="AL154" s="14">
        <v>0</v>
      </c>
      <c r="AM154" s="14">
        <f t="shared" si="7"/>
        <v>0.1109184827898</v>
      </c>
      <c r="AN154" s="14">
        <f t="shared" si="8"/>
        <v>0</v>
      </c>
      <c r="AO154" s="14">
        <f t="shared" si="9"/>
        <v>0.64130198628305846</v>
      </c>
      <c r="BF154">
        <v>0.141416886700892</v>
      </c>
      <c r="BG154">
        <v>0.11277268088943899</v>
      </c>
      <c r="BH154">
        <v>0.32620430994153699</v>
      </c>
      <c r="BI154">
        <v>0</v>
      </c>
      <c r="BJ154">
        <v>0</v>
      </c>
      <c r="BK154">
        <v>0.67379569005849405</v>
      </c>
      <c r="BL154">
        <v>0</v>
      </c>
      <c r="BM154">
        <v>0</v>
      </c>
      <c r="BN154">
        <v>0</v>
      </c>
      <c r="BO154" s="14">
        <f t="shared" si="10"/>
        <v>0.11277268088943899</v>
      </c>
      <c r="BP154" s="14">
        <f t="shared" si="11"/>
        <v>0</v>
      </c>
      <c r="BQ154" s="14">
        <f t="shared" si="12"/>
        <v>0.67379569005849405</v>
      </c>
    </row>
    <row r="155" spans="1:69" x14ac:dyDescent="0.2">
      <c r="A155">
        <v>0.22686149683464699</v>
      </c>
      <c r="B155">
        <v>0.11284545381630499</v>
      </c>
      <c r="C155">
        <v>0</v>
      </c>
      <c r="D155">
        <v>0.65306122448953097</v>
      </c>
      <c r="E155">
        <v>0</v>
      </c>
      <c r="F155">
        <v>0.34693877551046498</v>
      </c>
      <c r="G155">
        <v>0</v>
      </c>
      <c r="AD155" s="14">
        <v>0.198184904337142</v>
      </c>
      <c r="AE155" s="14">
        <v>0.112473191329255</v>
      </c>
      <c r="AF155" s="14">
        <v>0.39525033048416103</v>
      </c>
      <c r="AG155" s="14">
        <v>0</v>
      </c>
      <c r="AH155" s="14">
        <v>0</v>
      </c>
      <c r="AI155" s="14">
        <v>0.57582681199992702</v>
      </c>
      <c r="AJ155" s="14">
        <v>0</v>
      </c>
      <c r="AK155" s="14">
        <v>2.8922857515912399E-2</v>
      </c>
      <c r="AL155" s="14">
        <v>0</v>
      </c>
      <c r="AM155" s="14">
        <f t="shared" si="7"/>
        <v>0.112473191329255</v>
      </c>
      <c r="AN155" s="14">
        <f t="shared" si="8"/>
        <v>0</v>
      </c>
      <c r="AO155" s="14">
        <f t="shared" si="9"/>
        <v>0.60474966951583942</v>
      </c>
      <c r="BF155">
        <v>0.15258477203036</v>
      </c>
      <c r="BG155">
        <v>0.11422437842335401</v>
      </c>
      <c r="BH155">
        <v>0.36363740383352999</v>
      </c>
      <c r="BI155" s="15">
        <v>4.6837533851373798E-17</v>
      </c>
      <c r="BJ155">
        <v>0</v>
      </c>
      <c r="BK155">
        <v>0.63636259616650404</v>
      </c>
      <c r="BL155">
        <v>0</v>
      </c>
      <c r="BM155">
        <v>0</v>
      </c>
      <c r="BN155">
        <v>0</v>
      </c>
      <c r="BO155" s="14">
        <f t="shared" si="10"/>
        <v>0.11422437842335401</v>
      </c>
      <c r="BP155" s="14">
        <f t="shared" si="11"/>
        <v>4.6837533851373798E-17</v>
      </c>
      <c r="BQ155" s="14">
        <f t="shared" si="12"/>
        <v>0.63636259616650404</v>
      </c>
    </row>
    <row r="156" spans="1:69" x14ac:dyDescent="0.2">
      <c r="A156">
        <v>0.23339563467156799</v>
      </c>
      <c r="B156">
        <v>0.11445066209181499</v>
      </c>
      <c r="C156">
        <v>0</v>
      </c>
      <c r="D156">
        <v>0.67346938775483101</v>
      </c>
      <c r="E156">
        <v>0</v>
      </c>
      <c r="F156">
        <v>0.326530612245165</v>
      </c>
      <c r="G156">
        <v>0</v>
      </c>
      <c r="AD156" s="14">
        <v>0.206592521234469</v>
      </c>
      <c r="AE156" s="14">
        <v>0.11402789986871099</v>
      </c>
      <c r="AF156" s="14">
        <v>0.43180264725138501</v>
      </c>
      <c r="AG156" s="14">
        <v>0</v>
      </c>
      <c r="AH156" s="14">
        <v>0</v>
      </c>
      <c r="AI156" s="14">
        <v>0.54744858345213898</v>
      </c>
      <c r="AJ156" s="14">
        <v>0</v>
      </c>
      <c r="AK156" s="14">
        <v>2.0748769296477301E-2</v>
      </c>
      <c r="AL156" s="14">
        <v>0</v>
      </c>
      <c r="AM156" s="14">
        <f t="shared" si="7"/>
        <v>0.11402789986871099</v>
      </c>
      <c r="AN156" s="14">
        <f t="shared" si="8"/>
        <v>0</v>
      </c>
      <c r="AO156" s="14">
        <f t="shared" si="9"/>
        <v>0.56819735274861627</v>
      </c>
      <c r="BF156">
        <v>0.16392096209972801</v>
      </c>
      <c r="BG156">
        <v>0.115676075957269</v>
      </c>
      <c r="BH156">
        <v>0.40107049772553</v>
      </c>
      <c r="BI156" s="15">
        <v>3.46944695195361E-18</v>
      </c>
      <c r="BJ156">
        <v>0</v>
      </c>
      <c r="BK156">
        <v>0.59892950227450803</v>
      </c>
      <c r="BL156">
        <v>0</v>
      </c>
      <c r="BM156">
        <v>0</v>
      </c>
      <c r="BN156">
        <v>0</v>
      </c>
      <c r="BO156" s="14">
        <f t="shared" si="10"/>
        <v>0.115676075957269</v>
      </c>
      <c r="BP156" s="14">
        <f t="shared" si="11"/>
        <v>3.46944695195361E-18</v>
      </c>
      <c r="BQ156" s="14">
        <f t="shared" si="12"/>
        <v>0.59892950227450803</v>
      </c>
    </row>
    <row r="157" spans="1:69" x14ac:dyDescent="0.2">
      <c r="A157">
        <v>0.23993304606967</v>
      </c>
      <c r="B157">
        <v>0.116055870367325</v>
      </c>
      <c r="C157">
        <v>0</v>
      </c>
      <c r="D157">
        <v>0.69387755102012705</v>
      </c>
      <c r="E157">
        <v>0</v>
      </c>
      <c r="F157">
        <v>0.30612244897986901</v>
      </c>
      <c r="G157">
        <v>0</v>
      </c>
      <c r="AD157" s="14">
        <v>0.21515036586976199</v>
      </c>
      <c r="AE157" s="14">
        <v>0.115582608408166</v>
      </c>
      <c r="AF157" s="14">
        <v>0.46835496401860499</v>
      </c>
      <c r="AG157" s="14">
        <v>1.0408340855860799E-17</v>
      </c>
      <c r="AH157" s="14">
        <v>0</v>
      </c>
      <c r="AI157" s="14">
        <v>0.51907035490435205</v>
      </c>
      <c r="AJ157" s="14">
        <v>0</v>
      </c>
      <c r="AK157" s="14">
        <v>1.25746810770428E-2</v>
      </c>
      <c r="AL157" s="14">
        <v>0</v>
      </c>
      <c r="AM157" s="14">
        <f t="shared" si="7"/>
        <v>0.115582608408166</v>
      </c>
      <c r="AN157" s="14">
        <f t="shared" si="8"/>
        <v>1.0408340855860799E-17</v>
      </c>
      <c r="AO157" s="14">
        <f t="shared" si="9"/>
        <v>0.5316450359813949</v>
      </c>
      <c r="BF157">
        <v>0.17539282575009499</v>
      </c>
      <c r="BG157">
        <v>0.117127773491185</v>
      </c>
      <c r="BH157">
        <v>0.438503591617526</v>
      </c>
      <c r="BI157">
        <v>0</v>
      </c>
      <c r="BJ157">
        <v>0</v>
      </c>
      <c r="BK157">
        <v>0.56149640838251502</v>
      </c>
      <c r="BL157">
        <v>0</v>
      </c>
      <c r="BM157">
        <v>0</v>
      </c>
      <c r="BN157">
        <v>0</v>
      </c>
      <c r="BO157" s="14">
        <f t="shared" si="10"/>
        <v>0.117127773491185</v>
      </c>
      <c r="BP157" s="14">
        <f t="shared" si="11"/>
        <v>0</v>
      </c>
      <c r="BQ157" s="14">
        <f t="shared" si="12"/>
        <v>0.56149640838251502</v>
      </c>
    </row>
    <row r="158" spans="1:69" x14ac:dyDescent="0.2">
      <c r="A158">
        <v>0.246473470547314</v>
      </c>
      <c r="B158">
        <v>0.117661078642834</v>
      </c>
      <c r="C158">
        <v>0</v>
      </c>
      <c r="D158">
        <v>0.71428571428542598</v>
      </c>
      <c r="E158">
        <v>0</v>
      </c>
      <c r="F158">
        <v>0.28571428571457003</v>
      </c>
      <c r="G158">
        <v>0</v>
      </c>
      <c r="AD158" s="14">
        <v>0.22384120849110001</v>
      </c>
      <c r="AE158" s="14">
        <v>0.117137316947621</v>
      </c>
      <c r="AF158" s="14">
        <v>0.50490728078582703</v>
      </c>
      <c r="AG158" s="14">
        <v>3.46944695195361E-18</v>
      </c>
      <c r="AH158" s="14">
        <v>0</v>
      </c>
      <c r="AI158" s="14">
        <v>0.49069212635656501</v>
      </c>
      <c r="AJ158" s="14">
        <v>0</v>
      </c>
      <c r="AK158" s="14">
        <v>4.4005928576081998E-3</v>
      </c>
      <c r="AL158" s="14">
        <v>0</v>
      </c>
      <c r="AM158" s="14">
        <f t="shared" si="7"/>
        <v>0.117137316947621</v>
      </c>
      <c r="AN158" s="14">
        <f t="shared" si="8"/>
        <v>3.46944695195361E-18</v>
      </c>
      <c r="AO158" s="14">
        <f t="shared" si="9"/>
        <v>0.49509271921417319</v>
      </c>
      <c r="BF158">
        <v>0.18697539191632701</v>
      </c>
      <c r="BG158">
        <v>0.118579471025099</v>
      </c>
      <c r="BH158">
        <v>0.47593668550951901</v>
      </c>
      <c r="BI158" s="15">
        <v>1.16226472890446E-16</v>
      </c>
      <c r="BJ158">
        <v>0</v>
      </c>
      <c r="BK158">
        <v>0.52406331449052401</v>
      </c>
      <c r="BL158">
        <v>0</v>
      </c>
      <c r="BM158">
        <v>0</v>
      </c>
      <c r="BN158">
        <v>0</v>
      </c>
      <c r="BO158" s="14">
        <f t="shared" si="10"/>
        <v>0.118579471025099</v>
      </c>
      <c r="BP158" s="14">
        <f t="shared" si="11"/>
        <v>1.16226472890446E-16</v>
      </c>
      <c r="BQ158" s="14">
        <f t="shared" si="12"/>
        <v>0.52406331449052401</v>
      </c>
    </row>
    <row r="159" spans="1:69" x14ac:dyDescent="0.2">
      <c r="A159">
        <v>0.25301667444230802</v>
      </c>
      <c r="B159">
        <v>0.119266286918344</v>
      </c>
      <c r="C159">
        <v>0</v>
      </c>
      <c r="D159">
        <v>0.73469387755072602</v>
      </c>
      <c r="E159">
        <v>0</v>
      </c>
      <c r="F159">
        <v>0.26530612244926999</v>
      </c>
      <c r="G159">
        <v>0</v>
      </c>
      <c r="AD159" s="14">
        <v>0.23265154684976599</v>
      </c>
      <c r="AE159" s="14">
        <v>0.118692025487076</v>
      </c>
      <c r="AF159" s="14">
        <v>0.54088897045920104</v>
      </c>
      <c r="AG159" s="14">
        <v>1.1058862159352101E-17</v>
      </c>
      <c r="AH159" s="14">
        <v>0</v>
      </c>
      <c r="AI159" s="14">
        <v>0.45911102954079902</v>
      </c>
      <c r="AJ159" s="14">
        <v>0</v>
      </c>
      <c r="AK159" s="14">
        <v>0</v>
      </c>
      <c r="AL159" s="14">
        <v>0</v>
      </c>
      <c r="AM159" s="14">
        <f t="shared" si="7"/>
        <v>0.118692025487076</v>
      </c>
      <c r="AN159" s="14">
        <f t="shared" si="8"/>
        <v>1.1058862159352101E-17</v>
      </c>
      <c r="AO159" s="14">
        <f t="shared" si="9"/>
        <v>0.45911102954079902</v>
      </c>
      <c r="BF159">
        <v>0.198649297478458</v>
      </c>
      <c r="BG159">
        <v>0.12003116855901499</v>
      </c>
      <c r="BH159">
        <v>0.51336977940151496</v>
      </c>
      <c r="BI159" s="15">
        <v>1.28369537222284E-16</v>
      </c>
      <c r="BJ159">
        <v>0</v>
      </c>
      <c r="BK159">
        <v>0.486630220598532</v>
      </c>
      <c r="BL159">
        <v>0</v>
      </c>
      <c r="BM159">
        <v>0</v>
      </c>
      <c r="BN159">
        <v>0</v>
      </c>
      <c r="BO159" s="14">
        <f t="shared" si="10"/>
        <v>0.12003116855901499</v>
      </c>
      <c r="BP159" s="14">
        <f t="shared" si="11"/>
        <v>1.28369537222284E-16</v>
      </c>
      <c r="BQ159" s="14">
        <f t="shared" si="12"/>
        <v>0.486630220598532</v>
      </c>
    </row>
    <row r="160" spans="1:69" x14ac:dyDescent="0.2">
      <c r="A160">
        <v>0.25956244755914099</v>
      </c>
      <c r="B160">
        <v>0.120871495193853</v>
      </c>
      <c r="C160">
        <v>0</v>
      </c>
      <c r="D160">
        <v>0.75510204081602394</v>
      </c>
      <c r="E160">
        <v>0</v>
      </c>
      <c r="F160">
        <v>0.244897959183972</v>
      </c>
      <c r="G160">
        <v>0</v>
      </c>
      <c r="AD160" s="14">
        <v>0.24157779188440201</v>
      </c>
      <c r="AE160" s="14">
        <v>0.12024673402653201</v>
      </c>
      <c r="AF160" s="14">
        <v>0.57620520350079596</v>
      </c>
      <c r="AG160" s="14">
        <v>9.1072982488782403E-18</v>
      </c>
      <c r="AH160" s="14">
        <v>0</v>
      </c>
      <c r="AI160" s="14">
        <v>0.42379479649920399</v>
      </c>
      <c r="AJ160" s="14">
        <v>0</v>
      </c>
      <c r="AK160" s="14">
        <v>0</v>
      </c>
      <c r="AL160" s="14">
        <v>0</v>
      </c>
      <c r="AM160" s="14">
        <f t="shared" si="7"/>
        <v>0.12024673402653201</v>
      </c>
      <c r="AN160" s="14">
        <f t="shared" si="8"/>
        <v>9.1072982488782403E-18</v>
      </c>
      <c r="AO160" s="14">
        <f t="shared" si="9"/>
        <v>0.42379479649920399</v>
      </c>
      <c r="BF160">
        <v>0.210399339219173</v>
      </c>
      <c r="BG160">
        <v>0.12148286609293001</v>
      </c>
      <c r="BH160">
        <v>0.55080287329351096</v>
      </c>
      <c r="BI160" s="15">
        <v>1.4224732503009801E-16</v>
      </c>
      <c r="BJ160">
        <v>0</v>
      </c>
      <c r="BK160">
        <v>0.449197126706539</v>
      </c>
      <c r="BL160">
        <v>0</v>
      </c>
      <c r="BM160">
        <v>0</v>
      </c>
      <c r="BN160">
        <v>0</v>
      </c>
      <c r="BO160" s="14">
        <f t="shared" si="10"/>
        <v>0.12148286609293001</v>
      </c>
      <c r="BP160" s="14">
        <f t="shared" si="11"/>
        <v>1.4224732503009801E-16</v>
      </c>
      <c r="BQ160" s="14">
        <f t="shared" si="12"/>
        <v>0.449197126706539</v>
      </c>
    </row>
    <row r="161" spans="1:69" x14ac:dyDescent="0.2">
      <c r="A161">
        <v>0.26611060030517197</v>
      </c>
      <c r="B161">
        <v>0.122476703469363</v>
      </c>
      <c r="C161">
        <v>0</v>
      </c>
      <c r="D161">
        <v>0.77551020408132199</v>
      </c>
      <c r="E161">
        <v>0</v>
      </c>
      <c r="F161">
        <v>0.22448979591867399</v>
      </c>
      <c r="G161">
        <v>0</v>
      </c>
      <c r="AD161" s="14">
        <v>0.25060932877647901</v>
      </c>
      <c r="AE161" s="14">
        <v>0.121801442565987</v>
      </c>
      <c r="AF161" s="14">
        <v>0.611521436542386</v>
      </c>
      <c r="AG161" s="14">
        <v>2.0816681711721701E-17</v>
      </c>
      <c r="AH161" s="14">
        <v>0</v>
      </c>
      <c r="AI161" s="14">
        <v>0.388478563457614</v>
      </c>
      <c r="AJ161" s="14">
        <v>0</v>
      </c>
      <c r="AK161" s="14">
        <v>0</v>
      </c>
      <c r="AL161" s="14">
        <v>0</v>
      </c>
      <c r="AM161" s="14">
        <f t="shared" si="7"/>
        <v>0.121801442565987</v>
      </c>
      <c r="AN161" s="14">
        <f t="shared" si="8"/>
        <v>2.0816681711721701E-17</v>
      </c>
      <c r="AO161" s="14">
        <f t="shared" si="9"/>
        <v>0.388478563457614</v>
      </c>
      <c r="BF161">
        <v>0.22221343984512701</v>
      </c>
      <c r="BG161">
        <v>0.122934563626845</v>
      </c>
      <c r="BH161">
        <v>0.58823596718550897</v>
      </c>
      <c r="BI161" s="15">
        <v>2.6020852139652101E-16</v>
      </c>
      <c r="BJ161">
        <v>0</v>
      </c>
      <c r="BK161">
        <v>0.41176403281454399</v>
      </c>
      <c r="BL161">
        <v>0</v>
      </c>
      <c r="BM161">
        <v>0</v>
      </c>
      <c r="BN161">
        <v>0</v>
      </c>
      <c r="BO161" s="14">
        <f t="shared" si="10"/>
        <v>0.122934563626845</v>
      </c>
      <c r="BP161" s="14">
        <f t="shared" si="11"/>
        <v>2.6020852139652101E-16</v>
      </c>
      <c r="BQ161" s="14">
        <f t="shared" si="12"/>
        <v>0.41176403281454399</v>
      </c>
    </row>
    <row r="162" spans="1:69" x14ac:dyDescent="0.2">
      <c r="A162">
        <v>0.27266096123483802</v>
      </c>
      <c r="B162">
        <v>0.124081911744873</v>
      </c>
      <c r="C162">
        <v>0</v>
      </c>
      <c r="D162">
        <v>0.79591836734661903</v>
      </c>
      <c r="E162">
        <v>0</v>
      </c>
      <c r="F162">
        <v>0.204081632653377</v>
      </c>
      <c r="G162">
        <v>0</v>
      </c>
      <c r="AD162" s="14">
        <v>0.25973517410191499</v>
      </c>
      <c r="AE162" s="14">
        <v>0.123356151105442</v>
      </c>
      <c r="AF162" s="14">
        <v>0.64683766958397904</v>
      </c>
      <c r="AG162" s="14">
        <v>2.8622937353617299E-17</v>
      </c>
      <c r="AH162" s="14">
        <v>0</v>
      </c>
      <c r="AI162" s="14">
        <v>0.35316233041602102</v>
      </c>
      <c r="AJ162" s="14">
        <v>0</v>
      </c>
      <c r="AK162" s="14">
        <v>0</v>
      </c>
      <c r="AL162" s="14">
        <v>0</v>
      </c>
      <c r="AM162" s="14">
        <f t="shared" si="7"/>
        <v>0.123356151105442</v>
      </c>
      <c r="AN162" s="14">
        <f t="shared" si="8"/>
        <v>2.8622937353617299E-17</v>
      </c>
      <c r="AO162" s="14">
        <f t="shared" si="9"/>
        <v>0.35316233041602102</v>
      </c>
      <c r="BF162">
        <v>0.23408190041201701</v>
      </c>
      <c r="BG162">
        <v>0.12438626116076</v>
      </c>
      <c r="BH162">
        <v>0.62566906107750198</v>
      </c>
      <c r="BI162" s="15">
        <v>2.7755575615628899E-16</v>
      </c>
      <c r="BJ162">
        <v>0</v>
      </c>
      <c r="BK162">
        <v>0.37433093892255398</v>
      </c>
      <c r="BL162">
        <v>0</v>
      </c>
      <c r="BM162">
        <v>0</v>
      </c>
      <c r="BN162">
        <v>0</v>
      </c>
      <c r="BO162" s="14">
        <f t="shared" si="10"/>
        <v>0.12438626116076</v>
      </c>
      <c r="BP162" s="14">
        <f t="shared" si="11"/>
        <v>2.7755575615628899E-16</v>
      </c>
      <c r="BQ162" s="14">
        <f t="shared" si="12"/>
        <v>0.37433093892255398</v>
      </c>
    </row>
    <row r="163" spans="1:69" x14ac:dyDescent="0.2">
      <c r="A163">
        <v>0.27921337493586001</v>
      </c>
      <c r="B163">
        <v>0.12568712002038199</v>
      </c>
      <c r="C163">
        <v>0</v>
      </c>
      <c r="D163">
        <v>0.81632653061191796</v>
      </c>
      <c r="E163">
        <v>0</v>
      </c>
      <c r="F163">
        <v>0.18367346938807799</v>
      </c>
      <c r="G163">
        <v>0</v>
      </c>
      <c r="AD163" s="14">
        <v>0.26894572783297099</v>
      </c>
      <c r="AE163" s="14">
        <v>0.124910859644898</v>
      </c>
      <c r="AF163" s="14">
        <v>0.68215390262557396</v>
      </c>
      <c r="AG163" s="14">
        <v>4.0766001685454998E-17</v>
      </c>
      <c r="AH163" s="14">
        <v>0</v>
      </c>
      <c r="AI163" s="14">
        <v>0.31784609737442598</v>
      </c>
      <c r="AJ163" s="14">
        <v>0</v>
      </c>
      <c r="AK163" s="14">
        <v>0</v>
      </c>
      <c r="AL163" s="14">
        <v>0</v>
      </c>
      <c r="AM163" s="14">
        <f t="shared" si="7"/>
        <v>0.124910859644898</v>
      </c>
      <c r="AN163" s="14">
        <f t="shared" si="8"/>
        <v>4.0766001685454998E-17</v>
      </c>
      <c r="AO163" s="14">
        <f t="shared" si="9"/>
        <v>0.31784609737442598</v>
      </c>
      <c r="BF163">
        <v>0.24599685303263399</v>
      </c>
      <c r="BG163">
        <v>0.12583795869467501</v>
      </c>
      <c r="BH163">
        <v>0.66310215496950098</v>
      </c>
      <c r="BI163" s="15">
        <v>2.9490299091605701E-16</v>
      </c>
      <c r="BJ163">
        <v>0</v>
      </c>
      <c r="BK163">
        <v>0.33689784503055797</v>
      </c>
      <c r="BL163">
        <v>0</v>
      </c>
      <c r="BM163">
        <v>0</v>
      </c>
      <c r="BN163">
        <v>0</v>
      </c>
      <c r="BO163" s="14">
        <f t="shared" si="10"/>
        <v>0.12583795869467501</v>
      </c>
      <c r="BP163" s="14">
        <f t="shared" si="11"/>
        <v>2.9490299091605701E-16</v>
      </c>
      <c r="BQ163" s="14">
        <f t="shared" si="12"/>
        <v>0.33689784503055797</v>
      </c>
    </row>
    <row r="164" spans="1:69" x14ac:dyDescent="0.2">
      <c r="A164">
        <v>0.28576770020329501</v>
      </c>
      <c r="B164">
        <v>0.12729232829589199</v>
      </c>
      <c r="C164">
        <v>0</v>
      </c>
      <c r="D164">
        <v>0.836734693877216</v>
      </c>
      <c r="E164">
        <v>0</v>
      </c>
      <c r="F164">
        <v>0.16326530612277901</v>
      </c>
      <c r="G164">
        <v>0</v>
      </c>
      <c r="AD164" s="14">
        <v>0.27823257758817699</v>
      </c>
      <c r="AE164" s="14">
        <v>0.12646556818435301</v>
      </c>
      <c r="AF164" s="14">
        <v>0.717470135667164</v>
      </c>
      <c r="AG164" s="14">
        <v>2.9490299091605702E-17</v>
      </c>
      <c r="AH164" s="14">
        <v>0</v>
      </c>
      <c r="AI164" s="14">
        <v>0.282529864332835</v>
      </c>
      <c r="AJ164" s="14">
        <v>0</v>
      </c>
      <c r="AK164" s="14">
        <v>0</v>
      </c>
      <c r="AL164" s="14">
        <v>0</v>
      </c>
      <c r="AM164" s="14">
        <f t="shared" si="7"/>
        <v>0.12646556818435301</v>
      </c>
      <c r="AN164" s="14">
        <f t="shared" si="8"/>
        <v>2.9490299091605702E-17</v>
      </c>
      <c r="AO164" s="14">
        <f t="shared" si="9"/>
        <v>0.282529864332835</v>
      </c>
      <c r="BF164">
        <v>0.25795185529895898</v>
      </c>
      <c r="BG164">
        <v>0.12728965622859001</v>
      </c>
      <c r="BH164">
        <v>0.70053524886149399</v>
      </c>
      <c r="BI164" s="15">
        <v>3.1225022567582498E-16</v>
      </c>
      <c r="BJ164">
        <v>0</v>
      </c>
      <c r="BK164">
        <v>0.29946475113856902</v>
      </c>
      <c r="BL164">
        <v>0</v>
      </c>
      <c r="BM164">
        <v>0</v>
      </c>
      <c r="BN164">
        <v>0</v>
      </c>
      <c r="BO164" s="14">
        <f t="shared" si="10"/>
        <v>0.12728965622859001</v>
      </c>
      <c r="BP164" s="14">
        <f t="shared" si="11"/>
        <v>3.1225022567582498E-16</v>
      </c>
      <c r="BQ164" s="14">
        <f t="shared" si="12"/>
        <v>0.29946475113856902</v>
      </c>
    </row>
    <row r="165" spans="1:69" x14ac:dyDescent="0.2">
      <c r="A165">
        <v>0.29232380845686701</v>
      </c>
      <c r="B165">
        <v>0.12889753657140099</v>
      </c>
      <c r="C165">
        <v>0</v>
      </c>
      <c r="D165">
        <v>0.85714285714251304</v>
      </c>
      <c r="E165">
        <v>0</v>
      </c>
      <c r="F165">
        <v>0.14285714285748199</v>
      </c>
      <c r="G165">
        <v>0</v>
      </c>
      <c r="AD165" s="14">
        <v>0.287588332171204</v>
      </c>
      <c r="AE165" s="14">
        <v>0.128020276723808</v>
      </c>
      <c r="AF165" s="14">
        <v>0.75278636870875404</v>
      </c>
      <c r="AG165" s="14">
        <v>2.9490299091605702E-17</v>
      </c>
      <c r="AH165" s="14">
        <v>0</v>
      </c>
      <c r="AI165" s="14">
        <v>0.24721363129124399</v>
      </c>
      <c r="AJ165" s="14">
        <v>0</v>
      </c>
      <c r="AK165" s="14">
        <v>0</v>
      </c>
      <c r="AL165" s="14">
        <v>0</v>
      </c>
      <c r="AM165" s="14">
        <f t="shared" si="7"/>
        <v>0.128020276723808</v>
      </c>
      <c r="AN165" s="14">
        <f t="shared" si="8"/>
        <v>2.9490299091605702E-17</v>
      </c>
      <c r="AO165" s="14">
        <f t="shared" si="9"/>
        <v>0.24721363129124399</v>
      </c>
      <c r="BF165">
        <v>0.26994158618329001</v>
      </c>
      <c r="BG165">
        <v>0.12874135376250501</v>
      </c>
      <c r="BH165">
        <v>0.73796834275349299</v>
      </c>
      <c r="BI165" s="15">
        <v>1.38777878078145E-17</v>
      </c>
      <c r="BJ165">
        <v>0</v>
      </c>
      <c r="BK165">
        <v>0.26203165724657301</v>
      </c>
      <c r="BL165">
        <v>0</v>
      </c>
      <c r="BM165">
        <v>0</v>
      </c>
      <c r="BN165">
        <v>0</v>
      </c>
      <c r="BO165" s="14">
        <f t="shared" si="10"/>
        <v>0.12874135376250501</v>
      </c>
      <c r="BP165" s="14">
        <f t="shared" si="11"/>
        <v>1.38777878078145E-17</v>
      </c>
      <c r="BQ165" s="14">
        <f t="shared" si="12"/>
        <v>0.26203165724657301</v>
      </c>
    </row>
    <row r="166" spans="1:69" x14ac:dyDescent="0.2">
      <c r="A166">
        <v>0.29888158236467899</v>
      </c>
      <c r="B166">
        <v>0.13050274484691099</v>
      </c>
      <c r="C166">
        <v>0</v>
      </c>
      <c r="D166">
        <v>0.87755102040781297</v>
      </c>
      <c r="E166">
        <v>0</v>
      </c>
      <c r="F166">
        <v>0.122448979592182</v>
      </c>
      <c r="G166">
        <v>0</v>
      </c>
      <c r="AD166" s="14">
        <v>0.29700648011208303</v>
      </c>
      <c r="AE166" s="14">
        <v>0.129574985263264</v>
      </c>
      <c r="AF166" s="14">
        <v>0.78810260175034497</v>
      </c>
      <c r="AG166" s="14">
        <v>4.5102810375397003E-17</v>
      </c>
      <c r="AH166" s="14">
        <v>0</v>
      </c>
      <c r="AI166" s="14">
        <v>0.21189739824965401</v>
      </c>
      <c r="AJ166" s="14">
        <v>0</v>
      </c>
      <c r="AK166" s="14">
        <v>0</v>
      </c>
      <c r="AL166" s="14">
        <v>0</v>
      </c>
      <c r="AM166" s="14">
        <f t="shared" si="7"/>
        <v>0.129574985263264</v>
      </c>
      <c r="AN166" s="14">
        <f t="shared" si="8"/>
        <v>4.5102810375397003E-17</v>
      </c>
      <c r="AO166" s="14">
        <f t="shared" si="9"/>
        <v>0.21189739824965401</v>
      </c>
      <c r="BF166">
        <v>0.28196161547076898</v>
      </c>
      <c r="BG166">
        <v>0.13019305129642</v>
      </c>
      <c r="BH166">
        <v>0.77540143664549199</v>
      </c>
      <c r="BI166" s="15">
        <v>1.0408340855860799E-17</v>
      </c>
      <c r="BJ166">
        <v>0</v>
      </c>
      <c r="BK166">
        <v>0.22459856335457701</v>
      </c>
      <c r="BL166">
        <v>0</v>
      </c>
      <c r="BM166">
        <v>0</v>
      </c>
      <c r="BN166">
        <v>0</v>
      </c>
      <c r="BO166" s="14">
        <f t="shared" si="10"/>
        <v>0.13019305129642</v>
      </c>
      <c r="BP166" s="14">
        <f t="shared" si="11"/>
        <v>1.0408340855860799E-17</v>
      </c>
      <c r="BQ166" s="14">
        <f t="shared" si="12"/>
        <v>0.22459856335457701</v>
      </c>
    </row>
    <row r="167" spans="1:69" x14ac:dyDescent="0.2">
      <c r="A167">
        <v>0.30544091464265499</v>
      </c>
      <c r="B167">
        <v>0.13210795312241999</v>
      </c>
      <c r="C167">
        <v>0</v>
      </c>
      <c r="D167">
        <v>0.89795918367311001</v>
      </c>
      <c r="E167">
        <v>0</v>
      </c>
      <c r="F167">
        <v>0.102040816326885</v>
      </c>
      <c r="G167">
        <v>0</v>
      </c>
      <c r="AD167" s="14">
        <v>0.30648126943424098</v>
      </c>
      <c r="AE167" s="14">
        <v>0.13112969380271899</v>
      </c>
      <c r="AF167" s="14">
        <v>0.823418834791938</v>
      </c>
      <c r="AG167" s="14">
        <v>2.7755575615628901E-17</v>
      </c>
      <c r="AH167" s="14">
        <v>0</v>
      </c>
      <c r="AI167" s="14">
        <v>0.176581165208061</v>
      </c>
      <c r="AJ167" s="14">
        <v>0</v>
      </c>
      <c r="AK167" s="14">
        <v>0</v>
      </c>
      <c r="AL167" s="14">
        <v>0</v>
      </c>
      <c r="AM167" s="14">
        <f t="shared" si="7"/>
        <v>0.13112969380271899</v>
      </c>
      <c r="AN167" s="14">
        <f t="shared" si="8"/>
        <v>2.7755575615628901E-17</v>
      </c>
      <c r="AO167" s="14">
        <f t="shared" si="9"/>
        <v>0.176581165208061</v>
      </c>
      <c r="BF167">
        <v>0.29400822708791602</v>
      </c>
      <c r="BG167">
        <v>0.131644748830335</v>
      </c>
      <c r="BH167">
        <v>0.812834530537488</v>
      </c>
      <c r="BI167" s="15">
        <v>3.46944695195361E-18</v>
      </c>
      <c r="BJ167">
        <v>0</v>
      </c>
      <c r="BK167">
        <v>0.187165469462584</v>
      </c>
      <c r="BL167">
        <v>0</v>
      </c>
      <c r="BM167">
        <v>0</v>
      </c>
      <c r="BN167">
        <v>0</v>
      </c>
      <c r="BO167" s="14">
        <f t="shared" si="10"/>
        <v>0.131644748830335</v>
      </c>
      <c r="BP167" s="14">
        <f t="shared" si="11"/>
        <v>3.46944695195361E-18</v>
      </c>
      <c r="BQ167" s="14">
        <f t="shared" si="12"/>
        <v>0.187165469462584</v>
      </c>
    </row>
    <row r="168" spans="1:69" x14ac:dyDescent="0.2">
      <c r="A168">
        <v>0.31200170700415802</v>
      </c>
      <c r="B168">
        <v>0.13371316139792999</v>
      </c>
      <c r="C168">
        <v>0</v>
      </c>
      <c r="D168">
        <v>0.91836734693840905</v>
      </c>
      <c r="E168">
        <v>0</v>
      </c>
      <c r="F168">
        <v>8.1632653061586097E-2</v>
      </c>
      <c r="G168">
        <v>0</v>
      </c>
      <c r="AD168" s="14">
        <v>0.31600760537901401</v>
      </c>
      <c r="AE168" s="14">
        <v>0.13268440234217399</v>
      </c>
      <c r="AF168" s="14">
        <v>0.85873506783353304</v>
      </c>
      <c r="AG168" s="14">
        <v>2.4286128663675299E-17</v>
      </c>
      <c r="AH168" s="14">
        <v>0</v>
      </c>
      <c r="AI168" s="14">
        <v>0.14126493216646599</v>
      </c>
      <c r="AJ168" s="14">
        <v>0</v>
      </c>
      <c r="AK168" s="14">
        <v>0</v>
      </c>
      <c r="AL168" s="14">
        <v>0</v>
      </c>
      <c r="AM168" s="14">
        <f t="shared" si="7"/>
        <v>0.13268440234217399</v>
      </c>
      <c r="AN168" s="14">
        <f t="shared" si="8"/>
        <v>2.4286128663675299E-17</v>
      </c>
      <c r="AO168" s="14">
        <f t="shared" si="9"/>
        <v>0.14126493216646599</v>
      </c>
      <c r="BF168">
        <v>0.30607828237336998</v>
      </c>
      <c r="BG168">
        <v>0.13309644636425</v>
      </c>
      <c r="BH168">
        <v>0.850267624429484</v>
      </c>
      <c r="BI168" s="15">
        <v>-3.46944695195361E-18</v>
      </c>
      <c r="BJ168">
        <v>0</v>
      </c>
      <c r="BK168">
        <v>0.14973237557059099</v>
      </c>
      <c r="BL168">
        <v>0</v>
      </c>
      <c r="BM168">
        <v>0</v>
      </c>
      <c r="BN168">
        <v>0</v>
      </c>
      <c r="BO168" s="14">
        <f t="shared" si="10"/>
        <v>0.13309644636425</v>
      </c>
      <c r="BP168" s="14">
        <f t="shared" si="11"/>
        <v>-3.46944695195361E-18</v>
      </c>
      <c r="BQ168" s="14">
        <f t="shared" si="12"/>
        <v>0.14973237557059099</v>
      </c>
    </row>
    <row r="169" spans="1:69" x14ac:dyDescent="0.2">
      <c r="A169">
        <v>0.318563869238362</v>
      </c>
      <c r="B169">
        <v>0.13531836967343999</v>
      </c>
      <c r="C169">
        <v>0</v>
      </c>
      <c r="D169">
        <v>0.93877551020370897</v>
      </c>
      <c r="E169">
        <v>0</v>
      </c>
      <c r="F169">
        <v>6.1224489796286301E-2</v>
      </c>
      <c r="G169">
        <v>0</v>
      </c>
      <c r="AD169" s="14">
        <v>0.325580963292746</v>
      </c>
      <c r="AE169" s="14">
        <v>0.13423911088163001</v>
      </c>
      <c r="AF169" s="14">
        <v>0.89405130087512397</v>
      </c>
      <c r="AG169" s="14">
        <v>2.9490299091605702E-17</v>
      </c>
      <c r="AH169" s="14">
        <v>0</v>
      </c>
      <c r="AI169" s="14">
        <v>0.10594869912487501</v>
      </c>
      <c r="AJ169" s="14">
        <v>0</v>
      </c>
      <c r="AK169" s="14">
        <v>0</v>
      </c>
      <c r="AL169" s="14">
        <v>0</v>
      </c>
      <c r="AM169" s="14">
        <f t="shared" si="7"/>
        <v>0.13423911088163001</v>
      </c>
      <c r="AN169" s="14">
        <f t="shared" si="8"/>
        <v>2.9490299091605702E-17</v>
      </c>
      <c r="AO169" s="14">
        <f t="shared" si="9"/>
        <v>0.10594869912487501</v>
      </c>
      <c r="BF169">
        <v>0.31816911326312602</v>
      </c>
      <c r="BG169">
        <v>0.134548143898165</v>
      </c>
      <c r="BH169">
        <v>0.88770071832148001</v>
      </c>
      <c r="BI169" s="15">
        <v>6.9388939039072299E-18</v>
      </c>
      <c r="BJ169">
        <v>0</v>
      </c>
      <c r="BK169">
        <v>0.112299281678599</v>
      </c>
      <c r="BL169">
        <v>0</v>
      </c>
      <c r="BM169">
        <v>0</v>
      </c>
      <c r="BN169">
        <v>0</v>
      </c>
      <c r="BO169" s="14">
        <f t="shared" si="10"/>
        <v>0.134548143898165</v>
      </c>
      <c r="BP169" s="14">
        <f t="shared" si="11"/>
        <v>6.9388939039072299E-18</v>
      </c>
      <c r="BQ169" s="14">
        <f t="shared" si="12"/>
        <v>0.112299281678599</v>
      </c>
    </row>
    <row r="170" spans="1:69" x14ac:dyDescent="0.2">
      <c r="A170">
        <v>0.32512731839936598</v>
      </c>
      <c r="B170">
        <v>0.13692357794894899</v>
      </c>
      <c r="C170">
        <v>0</v>
      </c>
      <c r="D170">
        <v>0.95918367346900502</v>
      </c>
      <c r="E170">
        <v>0</v>
      </c>
      <c r="F170">
        <v>4.0816326530990099E-2</v>
      </c>
      <c r="G170">
        <v>0</v>
      </c>
      <c r="AD170" s="14">
        <v>0.33519731430575</v>
      </c>
      <c r="AE170" s="14">
        <v>0.13579381942108501</v>
      </c>
      <c r="AF170" s="14">
        <v>0.929367533916719</v>
      </c>
      <c r="AG170" s="14">
        <v>2.0816681711721701E-17</v>
      </c>
      <c r="AH170" s="14">
        <v>0</v>
      </c>
      <c r="AI170" s="14">
        <v>7.0632466083280096E-2</v>
      </c>
      <c r="AJ170" s="14">
        <v>0</v>
      </c>
      <c r="AK170" s="14">
        <v>0</v>
      </c>
      <c r="AL170" s="14">
        <v>0</v>
      </c>
      <c r="AM170" s="14">
        <f t="shared" si="7"/>
        <v>0.13579381942108501</v>
      </c>
      <c r="AN170" s="14">
        <f t="shared" si="8"/>
        <v>2.0816681711721701E-17</v>
      </c>
      <c r="AO170" s="14">
        <f t="shared" si="9"/>
        <v>7.0632466083280096E-2</v>
      </c>
      <c r="BF170">
        <v>0.330278438105509</v>
      </c>
      <c r="BG170">
        <v>0.13599984143207999</v>
      </c>
      <c r="BH170">
        <v>0.92513381221347402</v>
      </c>
      <c r="BI170">
        <v>0</v>
      </c>
      <c r="BJ170">
        <v>0</v>
      </c>
      <c r="BK170">
        <v>7.4866187786607696E-2</v>
      </c>
      <c r="BL170">
        <v>0</v>
      </c>
      <c r="BM170">
        <v>0</v>
      </c>
      <c r="BN170">
        <v>0</v>
      </c>
      <c r="BO170" s="14">
        <f t="shared" si="10"/>
        <v>0.13599984143207999</v>
      </c>
      <c r="BP170" s="14">
        <f t="shared" si="11"/>
        <v>0</v>
      </c>
      <c r="BQ170" s="14">
        <f t="shared" si="12"/>
        <v>7.4866187786607696E-2</v>
      </c>
    </row>
    <row r="171" spans="1:69" x14ac:dyDescent="0.2">
      <c r="A171">
        <v>0.33169197809089301</v>
      </c>
      <c r="B171">
        <v>0.13852878622445899</v>
      </c>
      <c r="C171">
        <v>0</v>
      </c>
      <c r="D171">
        <v>0.97959183673430195</v>
      </c>
      <c r="E171">
        <v>0</v>
      </c>
      <c r="F171">
        <v>2.0408163265693099E-2</v>
      </c>
      <c r="G171">
        <v>0</v>
      </c>
      <c r="AD171" s="14">
        <v>0.34485306180290998</v>
      </c>
      <c r="AE171" s="14">
        <v>0.13734852796054001</v>
      </c>
      <c r="AF171" s="14">
        <v>0.96468376695830904</v>
      </c>
      <c r="AG171" s="14">
        <v>1.1796119636642301E-16</v>
      </c>
      <c r="AH171" s="14">
        <v>0</v>
      </c>
      <c r="AI171" s="14">
        <v>3.5316233041688599E-2</v>
      </c>
      <c r="AJ171" s="14">
        <v>0</v>
      </c>
      <c r="AK171" s="14">
        <v>0</v>
      </c>
      <c r="AL171" s="14">
        <v>0</v>
      </c>
      <c r="AM171" s="14">
        <f t="shared" si="7"/>
        <v>0.13734852796054001</v>
      </c>
      <c r="AN171" s="14">
        <f t="shared" si="8"/>
        <v>1.1796119636642301E-16</v>
      </c>
      <c r="AO171" s="14">
        <f t="shared" si="9"/>
        <v>3.5316233041688599E-2</v>
      </c>
      <c r="BF171">
        <v>0.34240429475832401</v>
      </c>
      <c r="BG171">
        <v>0.13745153896599599</v>
      </c>
      <c r="BH171">
        <v>0.96256690610547302</v>
      </c>
      <c r="BI171" s="15">
        <v>3.46944695195361E-18</v>
      </c>
      <c r="BJ171">
        <v>0</v>
      </c>
      <c r="BK171">
        <v>3.74330938946121E-2</v>
      </c>
      <c r="BL171">
        <v>0</v>
      </c>
      <c r="BM171">
        <v>0</v>
      </c>
      <c r="BN171">
        <v>0</v>
      </c>
      <c r="BO171" s="14">
        <f t="shared" si="10"/>
        <v>0.13745153896599599</v>
      </c>
      <c r="BP171" s="14">
        <f t="shared" si="11"/>
        <v>3.46944695195361E-18</v>
      </c>
      <c r="BQ171" s="14">
        <f t="shared" si="12"/>
        <v>3.74330938946121E-2</v>
      </c>
    </row>
    <row r="172" spans="1:69" x14ac:dyDescent="0.2">
      <c r="A172">
        <v>0.33825777783380501</v>
      </c>
      <c r="B172">
        <v>0.1401339945</v>
      </c>
      <c r="C172">
        <v>0</v>
      </c>
      <c r="D172">
        <v>1</v>
      </c>
      <c r="E172">
        <v>0</v>
      </c>
      <c r="F172">
        <v>0</v>
      </c>
      <c r="G172">
        <v>0</v>
      </c>
      <c r="AD172" s="14">
        <v>0.35454498700421</v>
      </c>
      <c r="AE172" s="14">
        <v>0.1389032365</v>
      </c>
      <c r="AF172" s="14">
        <v>1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4">
        <v>0</v>
      </c>
      <c r="AM172" s="14">
        <f t="shared" si="7"/>
        <v>0.1389032365</v>
      </c>
      <c r="AN172" s="14">
        <f t="shared" si="8"/>
        <v>0</v>
      </c>
      <c r="AO172" s="14">
        <f t="shared" si="9"/>
        <v>0</v>
      </c>
      <c r="BF172">
        <v>0.35454498700421</v>
      </c>
      <c r="BG172">
        <v>0.1389032365</v>
      </c>
      <c r="BH172">
        <v>1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 s="14">
        <f t="shared" si="10"/>
        <v>0.1389032365</v>
      </c>
      <c r="BP172" s="14">
        <f t="shared" si="11"/>
        <v>0</v>
      </c>
      <c r="BQ172" s="14">
        <f t="shared" si="12"/>
        <v>0</v>
      </c>
    </row>
    <row r="173" spans="1:69" x14ac:dyDescent="0.2">
      <c r="AD173" s="14"/>
      <c r="AE173" s="14"/>
      <c r="AF173" s="14"/>
      <c r="AG173" s="14"/>
      <c r="AH173" s="14"/>
      <c r="AI173" s="14"/>
      <c r="AJ173" s="14"/>
      <c r="AK173" s="14"/>
      <c r="AL173" s="14"/>
    </row>
    <row r="174" spans="1:69" x14ac:dyDescent="0.2">
      <c r="AD174" s="14"/>
      <c r="AE174" s="14" t="str">
        <f>"OBX, Eiendomsaksjer og Obligasjoner"</f>
        <v>OBX, Eiendomsaksjer og Obligasjoner</v>
      </c>
      <c r="AF174" s="14"/>
      <c r="AG174" s="14"/>
      <c r="AH174" s="14"/>
      <c r="AI174" s="14"/>
      <c r="AJ174" s="14"/>
      <c r="AK174" s="14"/>
      <c r="AL174" s="14"/>
    </row>
    <row r="175" spans="1:69" ht="96" x14ac:dyDescent="0.2">
      <c r="A175" t="s">
        <v>16</v>
      </c>
      <c r="B175" t="s">
        <v>70</v>
      </c>
      <c r="C175" s="10" t="s">
        <v>50</v>
      </c>
      <c r="D175" s="10" t="s">
        <v>52</v>
      </c>
      <c r="E175" s="10" t="s">
        <v>53</v>
      </c>
      <c r="F175" t="s">
        <v>7</v>
      </c>
      <c r="AD175" t="s">
        <v>16</v>
      </c>
      <c r="AE175" t="s">
        <v>70</v>
      </c>
      <c r="AF175" s="10" t="s">
        <v>71</v>
      </c>
      <c r="AG175" s="10" t="s">
        <v>72</v>
      </c>
      <c r="AH175" s="10" t="s">
        <v>73</v>
      </c>
      <c r="AI175" t="s">
        <v>74</v>
      </c>
      <c r="AJ175" t="s">
        <v>75</v>
      </c>
      <c r="AK175" t="s">
        <v>76</v>
      </c>
      <c r="AL175" t="s">
        <v>47</v>
      </c>
    </row>
    <row r="176" spans="1:69" x14ac:dyDescent="0.2">
      <c r="A176">
        <v>3.3789418966042602E-2</v>
      </c>
      <c r="B176">
        <v>6.1704763407669901E-2</v>
      </c>
      <c r="C176">
        <v>0</v>
      </c>
      <c r="D176">
        <v>0</v>
      </c>
      <c r="E176">
        <v>0.98810620489895196</v>
      </c>
      <c r="F176">
        <v>1.18937951010486E-2</v>
      </c>
      <c r="AD176" s="14">
        <v>3.38401338000077E-2</v>
      </c>
      <c r="AE176" s="14">
        <v>6.1478788999999999E-2</v>
      </c>
      <c r="AF176" s="14">
        <v>0</v>
      </c>
      <c r="AG176" s="14">
        <v>0</v>
      </c>
      <c r="AH176" s="14">
        <v>1</v>
      </c>
      <c r="AI176" s="14">
        <v>1.52655665885959E-16</v>
      </c>
      <c r="AJ176" s="14">
        <v>0</v>
      </c>
      <c r="AK176" s="14">
        <v>0</v>
      </c>
      <c r="AL176" s="14">
        <v>0</v>
      </c>
    </row>
    <row r="177" spans="1:38" x14ac:dyDescent="0.2">
      <c r="A177">
        <v>3.6172381920841899E-2</v>
      </c>
      <c r="B177">
        <v>6.3280242450368604E-2</v>
      </c>
      <c r="C177">
        <v>0</v>
      </c>
      <c r="D177">
        <v>0</v>
      </c>
      <c r="E177">
        <v>0.905183430089743</v>
      </c>
      <c r="F177">
        <v>9.4816569910256401E-2</v>
      </c>
      <c r="AD177" s="14">
        <v>3.7760221911271701E-2</v>
      </c>
      <c r="AE177" s="14">
        <v>6.3383847777209804E-2</v>
      </c>
      <c r="AF177" s="14">
        <v>0</v>
      </c>
      <c r="AG177" s="14">
        <v>2.0408163265294699E-2</v>
      </c>
      <c r="AH177" s="14">
        <v>0.97959183673470396</v>
      </c>
      <c r="AI177" s="14">
        <v>9.4997794353179899E-16</v>
      </c>
      <c r="AJ177" s="14">
        <v>0</v>
      </c>
      <c r="AK177" s="14">
        <v>0</v>
      </c>
      <c r="AL177" s="14">
        <v>0</v>
      </c>
    </row>
    <row r="178" spans="1:38" x14ac:dyDescent="0.2">
      <c r="A178">
        <v>4.1082981752878202E-2</v>
      </c>
      <c r="B178">
        <v>6.4855721493068799E-2</v>
      </c>
      <c r="C178">
        <v>2.34845855492344E-2</v>
      </c>
      <c r="D178">
        <v>0</v>
      </c>
      <c r="E178">
        <v>0.89447833353023798</v>
      </c>
      <c r="F178">
        <v>8.2037080920526195E-2</v>
      </c>
      <c r="AD178" s="14">
        <v>4.2750973477788397E-2</v>
      </c>
      <c r="AE178" s="14">
        <v>6.5288906554420503E-2</v>
      </c>
      <c r="AF178" s="14">
        <v>0</v>
      </c>
      <c r="AG178" s="14">
        <v>4.0816326530598503E-2</v>
      </c>
      <c r="AH178" s="14">
        <v>0.95918367346940003</v>
      </c>
      <c r="AI178" s="14">
        <v>1.1045851733282299E-15</v>
      </c>
      <c r="AJ178" s="14">
        <v>0</v>
      </c>
      <c r="AK178" s="14">
        <v>0</v>
      </c>
      <c r="AL178" s="14">
        <v>0</v>
      </c>
    </row>
    <row r="179" spans="1:38" x14ac:dyDescent="0.2">
      <c r="A179">
        <v>4.6454914517163499E-2</v>
      </c>
      <c r="B179">
        <v>6.64312005357693E-2</v>
      </c>
      <c r="C179">
        <v>4.7017626279080203E-2</v>
      </c>
      <c r="D179">
        <v>0</v>
      </c>
      <c r="E179">
        <v>0.88392224196958102</v>
      </c>
      <c r="F179">
        <v>6.9060131751338197E-2</v>
      </c>
      <c r="AD179" s="14">
        <v>4.8482870986901898E-2</v>
      </c>
      <c r="AE179" s="14">
        <v>6.7193965331631203E-2</v>
      </c>
      <c r="AF179" s="14">
        <v>0</v>
      </c>
      <c r="AG179" s="14">
        <v>6.1224489795902302E-2</v>
      </c>
      <c r="AH179" s="14">
        <v>0.938775510204096</v>
      </c>
      <c r="AI179" s="14">
        <v>1.2637460522491E-15</v>
      </c>
      <c r="AJ179" s="14">
        <v>0</v>
      </c>
      <c r="AK179" s="14">
        <v>0</v>
      </c>
      <c r="AL179" s="14">
        <v>0</v>
      </c>
    </row>
    <row r="180" spans="1:38" x14ac:dyDescent="0.2">
      <c r="A180">
        <v>5.21457934921601E-2</v>
      </c>
      <c r="B180">
        <v>6.8006679578469703E-2</v>
      </c>
      <c r="C180">
        <v>7.0550667008922902E-2</v>
      </c>
      <c r="D180" s="15">
        <v>-8.6736173798840393E-19</v>
      </c>
      <c r="E180">
        <v>0.87336615040892496</v>
      </c>
      <c r="F180">
        <v>5.6083182582151898E-2</v>
      </c>
      <c r="AD180" s="14">
        <v>5.4721717918803203E-2</v>
      </c>
      <c r="AE180" s="14">
        <v>6.9099024108841695E-2</v>
      </c>
      <c r="AF180" s="14">
        <v>3.02240348658365E-3</v>
      </c>
      <c r="AG180" s="14">
        <v>7.91258160568519E-2</v>
      </c>
      <c r="AH180" s="14">
        <v>0.91785178045656302</v>
      </c>
      <c r="AI180" s="14">
        <v>1.43027950594288E-15</v>
      </c>
      <c r="AJ180" s="14">
        <v>0</v>
      </c>
      <c r="AK180" s="14">
        <v>0</v>
      </c>
      <c r="AL180" s="14">
        <v>0</v>
      </c>
    </row>
    <row r="181" spans="1:38" x14ac:dyDescent="0.2">
      <c r="A181">
        <v>5.8061910734125699E-2</v>
      </c>
      <c r="B181">
        <v>6.9582158621170107E-2</v>
      </c>
      <c r="C181">
        <v>9.4083707738768396E-2</v>
      </c>
      <c r="D181" s="15">
        <v>1.2143064331837701E-17</v>
      </c>
      <c r="E181">
        <v>0.862810058848267</v>
      </c>
      <c r="F181">
        <v>4.3106233412963997E-2</v>
      </c>
      <c r="AD181" s="14">
        <v>6.1309794602960703E-2</v>
      </c>
      <c r="AE181" s="14">
        <v>7.1004082886052394E-2</v>
      </c>
      <c r="AF181" s="14">
        <v>6.7361418958729697E-3</v>
      </c>
      <c r="AG181" s="14">
        <v>9.6453736425990796E-2</v>
      </c>
      <c r="AH181" s="14">
        <v>0.89681012167813401</v>
      </c>
      <c r="AI181" s="14">
        <v>1.5976803213746399E-15</v>
      </c>
      <c r="AJ181" s="14">
        <v>0</v>
      </c>
      <c r="AK181" s="14">
        <v>0</v>
      </c>
      <c r="AL181" s="14">
        <v>0</v>
      </c>
    </row>
    <row r="182" spans="1:38" x14ac:dyDescent="0.2">
      <c r="A182">
        <v>6.4140971151897402E-2</v>
      </c>
      <c r="B182">
        <v>7.1157637663870399E-2</v>
      </c>
      <c r="C182">
        <v>0.117616748468611</v>
      </c>
      <c r="D182" s="15">
        <v>8.6736173798840393E-19</v>
      </c>
      <c r="E182">
        <v>0.85225396728761005</v>
      </c>
      <c r="F182">
        <v>3.0129284243777602E-2</v>
      </c>
      <c r="AD182" s="14">
        <v>6.8145814063626395E-2</v>
      </c>
      <c r="AE182" s="14">
        <v>7.2909141663263094E-2</v>
      </c>
      <c r="AF182" s="14">
        <v>1.0449880305162199E-2</v>
      </c>
      <c r="AG182" s="14">
        <v>0.11378165679513</v>
      </c>
      <c r="AH182" s="14">
        <v>0.875768462899706</v>
      </c>
      <c r="AI182" s="14">
        <v>1.7694179454963401E-15</v>
      </c>
      <c r="AJ182" s="14">
        <v>0</v>
      </c>
      <c r="AK182" s="14">
        <v>0</v>
      </c>
      <c r="AL182" s="14">
        <v>0</v>
      </c>
    </row>
    <row r="183" spans="1:38" x14ac:dyDescent="0.2">
      <c r="A183">
        <v>7.0340741292368697E-2</v>
      </c>
      <c r="B183">
        <v>7.2733116706570705E-2</v>
      </c>
      <c r="C183">
        <v>0.141149789198454</v>
      </c>
      <c r="D183">
        <v>0</v>
      </c>
      <c r="E183">
        <v>0.84169787572695398</v>
      </c>
      <c r="F183">
        <v>1.71523350745913E-2</v>
      </c>
      <c r="AD183" s="14">
        <v>7.5162155320322804E-2</v>
      </c>
      <c r="AE183" s="14">
        <v>7.4814200440473697E-2</v>
      </c>
      <c r="AF183" s="14">
        <v>1.41636187144513E-2</v>
      </c>
      <c r="AG183" s="14">
        <v>0.13110957716426799</v>
      </c>
      <c r="AH183" s="14">
        <v>0.85472680412127899</v>
      </c>
      <c r="AI183" s="14">
        <v>1.9368187609281099E-15</v>
      </c>
      <c r="AJ183" s="14">
        <v>0</v>
      </c>
      <c r="AK183" s="14">
        <v>0</v>
      </c>
      <c r="AL183" s="14">
        <v>0</v>
      </c>
    </row>
    <row r="184" spans="1:38" x14ac:dyDescent="0.2">
      <c r="A184">
        <v>7.6631929336614807E-2</v>
      </c>
      <c r="B184">
        <v>7.4308595749271206E-2</v>
      </c>
      <c r="C184">
        <v>0.1646828299283</v>
      </c>
      <c r="D184" s="15">
        <v>1.7347234759768102E-18</v>
      </c>
      <c r="E184">
        <v>0.83114178416629603</v>
      </c>
      <c r="F184">
        <v>4.1753859054032699E-3</v>
      </c>
      <c r="AD184" s="14">
        <v>8.2312719358938205E-2</v>
      </c>
      <c r="AE184" s="14">
        <v>7.6719259217684299E-2</v>
      </c>
      <c r="AF184" s="14">
        <v>1.78773571237405E-2</v>
      </c>
      <c r="AG184" s="14">
        <v>0.14843749753340599</v>
      </c>
      <c r="AH184" s="14">
        <v>0.83368514534284999</v>
      </c>
      <c r="AI184" s="14">
        <v>2.1111584702637699E-15</v>
      </c>
      <c r="AJ184" s="14">
        <v>0</v>
      </c>
      <c r="AK184" s="14">
        <v>0</v>
      </c>
      <c r="AL184" s="14">
        <v>0</v>
      </c>
    </row>
    <row r="185" spans="1:38" x14ac:dyDescent="0.2">
      <c r="A185">
        <v>8.2999902839475004E-2</v>
      </c>
      <c r="B185">
        <v>7.5884074791971498E-2</v>
      </c>
      <c r="C185">
        <v>0.18605603600815501</v>
      </c>
      <c r="D185" s="15">
        <v>8.6736173798840393E-19</v>
      </c>
      <c r="E185">
        <v>0.81394396399184399</v>
      </c>
      <c r="F185">
        <v>0</v>
      </c>
      <c r="AD185" s="14">
        <v>8.9565364410553502E-2</v>
      </c>
      <c r="AE185" s="14">
        <v>7.8624317994894999E-2</v>
      </c>
      <c r="AF185" s="14">
        <v>2.1591095533029701E-2</v>
      </c>
      <c r="AG185" s="14">
        <v>0.16576541790254501</v>
      </c>
      <c r="AH185" s="14">
        <v>0.81264348656442198</v>
      </c>
      <c r="AI185" s="14">
        <v>2.2759572004815701E-15</v>
      </c>
      <c r="AJ185" s="14">
        <v>0</v>
      </c>
      <c r="AK185" s="14">
        <v>0</v>
      </c>
      <c r="AL185" s="14">
        <v>0</v>
      </c>
    </row>
    <row r="186" spans="1:38" x14ac:dyDescent="0.2">
      <c r="A186">
        <v>8.9446093674948005E-2</v>
      </c>
      <c r="B186">
        <v>7.7459553834671804E-2</v>
      </c>
      <c r="C186">
        <v>0.20640463510794599</v>
      </c>
      <c r="D186" s="15">
        <v>3.0357660829594101E-18</v>
      </c>
      <c r="E186">
        <v>0.79359536489205296</v>
      </c>
      <c r="F186">
        <v>0</v>
      </c>
      <c r="AD186" s="14">
        <v>9.6897171236275198E-2</v>
      </c>
      <c r="AE186" s="14">
        <v>8.0529376772105601E-2</v>
      </c>
      <c r="AF186" s="14">
        <v>2.5304833942318802E-2</v>
      </c>
      <c r="AG186" s="14">
        <v>0.183093338271683</v>
      </c>
      <c r="AH186" s="14">
        <v>0.79160182778599497</v>
      </c>
      <c r="AI186" s="14">
        <v>2.4476948246032799E-15</v>
      </c>
      <c r="AJ186" s="14">
        <v>0</v>
      </c>
      <c r="AK186" s="14">
        <v>0</v>
      </c>
      <c r="AL186" s="14">
        <v>0</v>
      </c>
    </row>
    <row r="187" spans="1:38" x14ac:dyDescent="0.2">
      <c r="A187">
        <v>9.59559372915227E-2</v>
      </c>
      <c r="B187">
        <v>7.9035032877372097E-2</v>
      </c>
      <c r="C187">
        <v>0.22675323420773699</v>
      </c>
      <c r="D187" s="15">
        <v>8.6736173798840393E-19</v>
      </c>
      <c r="E187">
        <v>0.77324676579226204</v>
      </c>
      <c r="F187">
        <v>0</v>
      </c>
      <c r="AD187" s="14">
        <v>0.10429144568493599</v>
      </c>
      <c r="AE187" s="14">
        <v>8.2434435549316301E-2</v>
      </c>
      <c r="AF187" s="14">
        <v>2.9018572351607999E-2</v>
      </c>
      <c r="AG187" s="14">
        <v>0.200421258640822</v>
      </c>
      <c r="AH187" s="14">
        <v>0.77056016900756596</v>
      </c>
      <c r="AI187" s="14">
        <v>2.6090241078691198E-15</v>
      </c>
      <c r="AJ187" s="14">
        <v>0</v>
      </c>
      <c r="AK187" s="14">
        <v>0</v>
      </c>
      <c r="AL187" s="14">
        <v>0</v>
      </c>
    </row>
    <row r="188" spans="1:38" x14ac:dyDescent="0.2">
      <c r="A188">
        <v>0.102517308561644</v>
      </c>
      <c r="B188">
        <v>8.0610511920072403E-2</v>
      </c>
      <c r="C188">
        <v>0.247101833307527</v>
      </c>
      <c r="D188" s="15">
        <v>1.7347234759768102E-18</v>
      </c>
      <c r="E188">
        <v>0.752898166692472</v>
      </c>
      <c r="F188">
        <v>0</v>
      </c>
      <c r="AD188" s="14">
        <v>0.111735786793581</v>
      </c>
      <c r="AE188" s="14">
        <v>8.4339494326527001E-2</v>
      </c>
      <c r="AF188" s="14">
        <v>3.2732310760897297E-2</v>
      </c>
      <c r="AG188" s="14">
        <v>0.21774917900996099</v>
      </c>
      <c r="AH188" s="14">
        <v>0.74951851022913796</v>
      </c>
      <c r="AI188" s="14">
        <v>2.7772922850388701E-15</v>
      </c>
      <c r="AJ188" s="14">
        <v>0</v>
      </c>
      <c r="AK188" s="14">
        <v>0</v>
      </c>
      <c r="AL188" s="14">
        <v>0</v>
      </c>
    </row>
    <row r="189" spans="1:38" x14ac:dyDescent="0.2">
      <c r="A189">
        <v>0.109120912905795</v>
      </c>
      <c r="B189">
        <v>8.2185990962772695E-2</v>
      </c>
      <c r="C189">
        <v>0.26745043240731797</v>
      </c>
      <c r="D189">
        <v>0</v>
      </c>
      <c r="E189">
        <v>0.73254956759268097</v>
      </c>
      <c r="F189">
        <v>0</v>
      </c>
      <c r="AD189" s="14">
        <v>0.119220816200747</v>
      </c>
      <c r="AE189" s="14">
        <v>8.6244553103737506E-2</v>
      </c>
      <c r="AF189" s="14">
        <v>3.6446049170186401E-2</v>
      </c>
      <c r="AG189" s="14">
        <v>0.23507709937909901</v>
      </c>
      <c r="AH189" s="14">
        <v>0.72847685145071095</v>
      </c>
      <c r="AI189" s="14">
        <v>2.9559688030644801E-15</v>
      </c>
      <c r="AJ189" s="14">
        <v>0</v>
      </c>
      <c r="AK189" s="14">
        <v>0</v>
      </c>
      <c r="AL189" s="14">
        <v>0</v>
      </c>
    </row>
    <row r="190" spans="1:38" x14ac:dyDescent="0.2">
      <c r="A190">
        <v>0.115759522880437</v>
      </c>
      <c r="B190">
        <v>8.3761470005473002E-2</v>
      </c>
      <c r="C190">
        <v>0.287799031507109</v>
      </c>
      <c r="D190" s="15">
        <v>3.46944695195361E-18</v>
      </c>
      <c r="E190">
        <v>0.71220096849289005</v>
      </c>
      <c r="F190">
        <v>0</v>
      </c>
      <c r="AD190" s="14">
        <v>0.12673932514665201</v>
      </c>
      <c r="AE190" s="14">
        <v>8.8149611880948206E-2</v>
      </c>
      <c r="AF190" s="14">
        <v>4.0159787579475699E-2</v>
      </c>
      <c r="AG190" s="14">
        <v>0.25240501974823798</v>
      </c>
      <c r="AH190" s="14">
        <v>0.70743519267228305</v>
      </c>
      <c r="AI190" s="14">
        <v>3.12250225675825E-15</v>
      </c>
      <c r="AJ190" s="14">
        <v>0</v>
      </c>
      <c r="AK190" s="14">
        <v>0</v>
      </c>
      <c r="AL190" s="14">
        <v>0</v>
      </c>
    </row>
    <row r="191" spans="1:38" x14ac:dyDescent="0.2">
      <c r="A191">
        <v>0.122427444092657</v>
      </c>
      <c r="B191">
        <v>8.5336949048173294E-2</v>
      </c>
      <c r="C191">
        <v>0.30814763060689998</v>
      </c>
      <c r="D191">
        <v>0</v>
      </c>
      <c r="E191">
        <v>0.69185236939309902</v>
      </c>
      <c r="F191">
        <v>0</v>
      </c>
      <c r="AD191" s="14">
        <v>0.13428569030075599</v>
      </c>
      <c r="AE191" s="14">
        <v>9.0054670658158906E-2</v>
      </c>
      <c r="AF191" s="14">
        <v>4.38735259887649E-2</v>
      </c>
      <c r="AG191" s="14">
        <v>0.26973294011737697</v>
      </c>
      <c r="AH191" s="14">
        <v>0.68639353389385405</v>
      </c>
      <c r="AI191" s="14">
        <v>3.2873009869760498E-15</v>
      </c>
      <c r="AJ191" s="14">
        <v>0</v>
      </c>
      <c r="AK191" s="14">
        <v>0</v>
      </c>
      <c r="AL191" s="14">
        <v>0</v>
      </c>
    </row>
    <row r="192" spans="1:38" x14ac:dyDescent="0.2">
      <c r="A192">
        <v>0.12912013561817801</v>
      </c>
      <c r="B192">
        <v>8.69124280908736E-2</v>
      </c>
      <c r="C192">
        <v>0.32849622970669101</v>
      </c>
      <c r="D192">
        <v>0</v>
      </c>
      <c r="E192">
        <v>0.67150377029330799</v>
      </c>
      <c r="F192">
        <v>0</v>
      </c>
      <c r="AD192" s="14">
        <v>0.141855466085508</v>
      </c>
      <c r="AE192" s="14">
        <v>9.1959729435369494E-2</v>
      </c>
      <c r="AF192" s="14">
        <v>4.75872643980539E-2</v>
      </c>
      <c r="AG192" s="14">
        <v>0.28706086048651502</v>
      </c>
      <c r="AH192" s="14">
        <v>0.66535187511542704</v>
      </c>
      <c r="AI192" s="14">
        <v>3.4625080580497101E-15</v>
      </c>
      <c r="AJ192" s="14">
        <v>0</v>
      </c>
      <c r="AK192" s="14">
        <v>0</v>
      </c>
      <c r="AL192" s="14">
        <v>0</v>
      </c>
    </row>
    <row r="193" spans="1:38" x14ac:dyDescent="0.2">
      <c r="A193">
        <v>0.135833936122364</v>
      </c>
      <c r="B193">
        <v>8.8487907133573906E-2</v>
      </c>
      <c r="C193">
        <v>0.34884482880648099</v>
      </c>
      <c r="D193">
        <v>0</v>
      </c>
      <c r="E193">
        <v>0.65115517119351796</v>
      </c>
      <c r="F193">
        <v>0</v>
      </c>
      <c r="AD193" s="14">
        <v>0.14944509511853599</v>
      </c>
      <c r="AE193" s="14">
        <v>9.3864788212580097E-2</v>
      </c>
      <c r="AF193" s="14">
        <v>5.1301002807343198E-2</v>
      </c>
      <c r="AG193" s="14">
        <v>0.30438878085565402</v>
      </c>
      <c r="AH193" s="14">
        <v>0.64431021633699903</v>
      </c>
      <c r="AI193" s="14">
        <v>3.6221026178395701E-15</v>
      </c>
      <c r="AJ193" s="14">
        <v>0</v>
      </c>
      <c r="AK193" s="14">
        <v>0</v>
      </c>
      <c r="AL193" s="14">
        <v>0</v>
      </c>
    </row>
    <row r="194" spans="1:38" x14ac:dyDescent="0.2">
      <c r="A194">
        <v>0.14256586340486299</v>
      </c>
      <c r="B194">
        <v>9.0063386176274199E-2</v>
      </c>
      <c r="C194">
        <v>0.36919342790627202</v>
      </c>
      <c r="D194">
        <v>0</v>
      </c>
      <c r="E194">
        <v>0.63080657209372704</v>
      </c>
      <c r="F194">
        <v>0</v>
      </c>
      <c r="AD194" s="14">
        <v>0.15705169916146899</v>
      </c>
      <c r="AE194" s="14">
        <v>9.5769846989790797E-2</v>
      </c>
      <c r="AF194" s="14">
        <v>5.5014741216632398E-2</v>
      </c>
      <c r="AG194" s="14">
        <v>0.32171670122479201</v>
      </c>
      <c r="AH194" s="14">
        <v>0.62326855755857002</v>
      </c>
      <c r="AI194" s="14">
        <v>3.7921055184853003E-15</v>
      </c>
      <c r="AJ194" s="14">
        <v>0</v>
      </c>
      <c r="AK194" s="14">
        <v>0</v>
      </c>
      <c r="AL194" s="14">
        <v>0</v>
      </c>
    </row>
    <row r="195" spans="1:38" x14ac:dyDescent="0.2">
      <c r="A195">
        <v>0.14931346570117299</v>
      </c>
      <c r="B195">
        <v>9.1638865218974505E-2</v>
      </c>
      <c r="C195">
        <v>0.389542027006064</v>
      </c>
      <c r="D195">
        <v>0</v>
      </c>
      <c r="E195">
        <v>0.610457972993936</v>
      </c>
      <c r="F195">
        <v>0</v>
      </c>
      <c r="AD195" s="14">
        <v>0.16467292589214699</v>
      </c>
      <c r="AE195" s="14">
        <v>9.7674905766997597E-2</v>
      </c>
      <c r="AF195" s="14">
        <v>5.8728479625910997E-2</v>
      </c>
      <c r="AG195" s="14">
        <v>0.33904462159389598</v>
      </c>
      <c r="AH195" s="14">
        <v>0.60222689878019797</v>
      </c>
      <c r="AI195" s="14">
        <v>0</v>
      </c>
      <c r="AJ195" s="14">
        <v>0</v>
      </c>
      <c r="AK195" s="14">
        <v>0</v>
      </c>
      <c r="AL195" s="14">
        <v>0</v>
      </c>
    </row>
    <row r="196" spans="1:38" x14ac:dyDescent="0.2">
      <c r="A196">
        <v>0.156074709983579</v>
      </c>
      <c r="B196">
        <v>9.3214344261674797E-2</v>
      </c>
      <c r="C196">
        <v>0.40989062610585503</v>
      </c>
      <c r="D196" s="15">
        <v>3.46944695195361E-18</v>
      </c>
      <c r="E196">
        <v>0.59010937389414497</v>
      </c>
      <c r="F196">
        <v>0</v>
      </c>
      <c r="AD196" s="14">
        <v>0.17230683501279401</v>
      </c>
      <c r="AE196" s="14">
        <v>9.9579964544208005E-2</v>
      </c>
      <c r="AF196" s="14">
        <v>6.2442218035199497E-2</v>
      </c>
      <c r="AG196" s="14">
        <v>0.35637254196303297</v>
      </c>
      <c r="AH196" s="14">
        <v>0.58118524000177296</v>
      </c>
      <c r="AI196" s="14">
        <v>0</v>
      </c>
      <c r="AJ196" s="14">
        <v>0</v>
      </c>
      <c r="AK196" s="14">
        <v>0</v>
      </c>
      <c r="AL196" s="14">
        <v>0</v>
      </c>
    </row>
    <row r="197" spans="1:38" x14ac:dyDescent="0.2">
      <c r="A197">
        <v>0.162847897065523</v>
      </c>
      <c r="B197">
        <v>9.4789823304375104E-2</v>
      </c>
      <c r="C197">
        <v>0.430239225205644</v>
      </c>
      <c r="D197">
        <v>0</v>
      </c>
      <c r="E197">
        <v>0.56976077479435505</v>
      </c>
      <c r="F197">
        <v>0</v>
      </c>
      <c r="AD197" s="14">
        <v>0.179951812495003</v>
      </c>
      <c r="AE197" s="14">
        <v>0.101485023321418</v>
      </c>
      <c r="AF197" s="14">
        <v>6.6155956444488101E-2</v>
      </c>
      <c r="AG197" s="14">
        <v>0.37370046233216903</v>
      </c>
      <c r="AH197" s="14">
        <v>0.56014358122334795</v>
      </c>
      <c r="AI197" s="14">
        <v>0</v>
      </c>
      <c r="AJ197" s="14">
        <v>0</v>
      </c>
      <c r="AK197" s="14">
        <v>0</v>
      </c>
      <c r="AL197" s="14">
        <v>0</v>
      </c>
    </row>
    <row r="198" spans="1:38" x14ac:dyDescent="0.2">
      <c r="A198">
        <v>0.16963159636786401</v>
      </c>
      <c r="B198">
        <v>9.6365302347075396E-2</v>
      </c>
      <c r="C198">
        <v>0.45058782430543598</v>
      </c>
      <c r="D198">
        <v>0</v>
      </c>
      <c r="E198">
        <v>0.54941217569456402</v>
      </c>
      <c r="F198">
        <v>0</v>
      </c>
      <c r="AD198" s="14">
        <v>0.18760650523425901</v>
      </c>
      <c r="AE198" s="14">
        <v>0.103390082098629</v>
      </c>
      <c r="AF198" s="14">
        <v>6.9869694853776504E-2</v>
      </c>
      <c r="AG198" s="14">
        <v>0.39102838270130502</v>
      </c>
      <c r="AH198" s="14">
        <v>0.53910192244492405</v>
      </c>
      <c r="AI198" s="14">
        <v>0</v>
      </c>
      <c r="AJ198" s="14">
        <v>0</v>
      </c>
      <c r="AK198" s="14">
        <v>0</v>
      </c>
      <c r="AL198" s="14">
        <v>0</v>
      </c>
    </row>
    <row r="199" spans="1:38" x14ac:dyDescent="0.2">
      <c r="A199">
        <v>0.176424595279112</v>
      </c>
      <c r="B199">
        <v>9.7940781389775702E-2</v>
      </c>
      <c r="C199">
        <v>0.47093642340522701</v>
      </c>
      <c r="D199">
        <v>0</v>
      </c>
      <c r="E199">
        <v>0.52906357659477299</v>
      </c>
      <c r="F199">
        <v>0</v>
      </c>
      <c r="AD199" s="14">
        <v>0.195269770702104</v>
      </c>
      <c r="AE199" s="14">
        <v>0.10529514087583899</v>
      </c>
      <c r="AF199" s="14">
        <v>7.3583433263065101E-2</v>
      </c>
      <c r="AG199" s="14">
        <v>0.40835630307044102</v>
      </c>
      <c r="AH199" s="14">
        <v>0.51806026366649904</v>
      </c>
      <c r="AI199" s="14">
        <v>0</v>
      </c>
      <c r="AJ199" s="14">
        <v>0</v>
      </c>
      <c r="AK199" s="14">
        <v>0</v>
      </c>
      <c r="AL199" s="14">
        <v>0</v>
      </c>
    </row>
    <row r="200" spans="1:38" x14ac:dyDescent="0.2">
      <c r="A200">
        <v>0.18322585946838599</v>
      </c>
      <c r="B200">
        <v>9.9516260432475995E-2</v>
      </c>
      <c r="C200">
        <v>0.49128502250501799</v>
      </c>
      <c r="D200">
        <v>0</v>
      </c>
      <c r="E200">
        <v>0.50871497749498196</v>
      </c>
      <c r="F200">
        <v>0</v>
      </c>
      <c r="AD200" s="14">
        <v>0.20294063775340401</v>
      </c>
      <c r="AE200" s="14">
        <v>0.10720019965305</v>
      </c>
      <c r="AF200" s="14">
        <v>7.7297171672354295E-2</v>
      </c>
      <c r="AG200" s="14">
        <v>0.42568422343958101</v>
      </c>
      <c r="AH200" s="14">
        <v>0.49701860488807098</v>
      </c>
      <c r="AI200" s="14">
        <v>0</v>
      </c>
      <c r="AJ200" s="14">
        <v>0</v>
      </c>
      <c r="AK200" s="14">
        <v>0</v>
      </c>
      <c r="AL200" s="14">
        <v>0</v>
      </c>
    </row>
    <row r="201" spans="1:38" x14ac:dyDescent="0.2">
      <c r="A201">
        <v>0.190034501504071</v>
      </c>
      <c r="B201">
        <v>0.101091739475176</v>
      </c>
      <c r="C201">
        <v>0.51163362160480896</v>
      </c>
      <c r="D201">
        <v>0</v>
      </c>
      <c r="E201">
        <v>0.48836637839519098</v>
      </c>
      <c r="F201">
        <v>0</v>
      </c>
      <c r="AD201" s="14">
        <v>0.21061827582460199</v>
      </c>
      <c r="AE201" s="14">
        <v>0.10910525843026</v>
      </c>
      <c r="AF201" s="14">
        <v>8.1010910081643406E-2</v>
      </c>
      <c r="AG201" s="14">
        <v>0.44301214380871501</v>
      </c>
      <c r="AH201" s="14">
        <v>0.47597694610964802</v>
      </c>
      <c r="AI201" s="14">
        <v>0</v>
      </c>
      <c r="AJ201" s="14">
        <v>0</v>
      </c>
      <c r="AK201" s="14">
        <v>0</v>
      </c>
      <c r="AL201" s="14">
        <v>0</v>
      </c>
    </row>
    <row r="202" spans="1:38" x14ac:dyDescent="0.2">
      <c r="A202">
        <v>0.196849755832499</v>
      </c>
      <c r="B202">
        <v>0.102667218517877</v>
      </c>
      <c r="C202">
        <v>0.531982220704599</v>
      </c>
      <c r="D202">
        <v>0</v>
      </c>
      <c r="E202">
        <v>0.468017779295401</v>
      </c>
      <c r="F202">
        <v>0</v>
      </c>
      <c r="AD202" s="14">
        <v>0.21830197051049099</v>
      </c>
      <c r="AE202" s="14">
        <v>0.111010317207471</v>
      </c>
      <c r="AF202" s="14">
        <v>8.4724648490932197E-2</v>
      </c>
      <c r="AG202" s="14">
        <v>0.460340064177852</v>
      </c>
      <c r="AH202" s="14">
        <v>0.45493528733122202</v>
      </c>
      <c r="AI202" s="14">
        <v>0</v>
      </c>
      <c r="AJ202" s="14">
        <v>0</v>
      </c>
      <c r="AK202" s="14">
        <v>0</v>
      </c>
      <c r="AL202" s="14">
        <v>0</v>
      </c>
    </row>
    <row r="203" spans="1:38" x14ac:dyDescent="0.2">
      <c r="A203">
        <v>0.203670958671505</v>
      </c>
      <c r="B203">
        <v>0.104242697560577</v>
      </c>
      <c r="C203">
        <v>0.55233081980439003</v>
      </c>
      <c r="D203">
        <v>0</v>
      </c>
      <c r="E203">
        <v>0.44766918019560997</v>
      </c>
      <c r="F203">
        <v>0</v>
      </c>
      <c r="AD203" s="14">
        <v>0.22599110403744499</v>
      </c>
      <c r="AE203" s="14">
        <v>0.112915375984681</v>
      </c>
      <c r="AF203" s="14">
        <v>8.8438386900220906E-2</v>
      </c>
      <c r="AG203" s="14">
        <v>0.477667984546989</v>
      </c>
      <c r="AH203" s="14">
        <v>0.43389362855279701</v>
      </c>
      <c r="AI203" s="14">
        <v>0</v>
      </c>
      <c r="AJ203" s="14">
        <v>0</v>
      </c>
      <c r="AK203" s="14">
        <v>0</v>
      </c>
      <c r="AL203" s="14">
        <v>0</v>
      </c>
    </row>
    <row r="204" spans="1:38" x14ac:dyDescent="0.2">
      <c r="A204">
        <v>0.210497531734858</v>
      </c>
      <c r="B204">
        <v>0.105818176603277</v>
      </c>
      <c r="C204">
        <v>0.57267941890418095</v>
      </c>
      <c r="D204" s="15">
        <v>3.46944695195361E-18</v>
      </c>
      <c r="E204">
        <v>0.427320581095819</v>
      </c>
      <c r="F204">
        <v>0</v>
      </c>
      <c r="AD204" s="14">
        <v>0.23368513953015599</v>
      </c>
      <c r="AE204" s="14">
        <v>0.11482043476189099</v>
      </c>
      <c r="AF204" s="14">
        <v>9.2152125309509503E-2</v>
      </c>
      <c r="AG204" s="14">
        <v>0.494995904916125</v>
      </c>
      <c r="AH204" s="14">
        <v>0.412851969774372</v>
      </c>
      <c r="AI204" s="14">
        <v>0</v>
      </c>
      <c r="AJ204" s="14">
        <v>0</v>
      </c>
      <c r="AK204" s="14">
        <v>0</v>
      </c>
      <c r="AL204" s="14">
        <v>0</v>
      </c>
    </row>
    <row r="205" spans="1:38" x14ac:dyDescent="0.2">
      <c r="A205">
        <v>0.217328968966879</v>
      </c>
      <c r="B205">
        <v>0.107393655645978</v>
      </c>
      <c r="C205">
        <v>0.59302801800397198</v>
      </c>
      <c r="D205">
        <v>0</v>
      </c>
      <c r="E205">
        <v>0.40697198199602702</v>
      </c>
      <c r="F205">
        <v>0</v>
      </c>
      <c r="AD205" s="14">
        <v>0.24138360824268601</v>
      </c>
      <c r="AE205" s="14">
        <v>0.116725493539102</v>
      </c>
      <c r="AF205" s="14">
        <v>9.5865863718798294E-2</v>
      </c>
      <c r="AG205" s="14">
        <v>0.51232382528526299</v>
      </c>
      <c r="AH205" s="14">
        <v>0.39181031099594599</v>
      </c>
      <c r="AI205" s="14">
        <v>0</v>
      </c>
      <c r="AJ205" s="14">
        <v>0</v>
      </c>
      <c r="AK205" s="14">
        <v>0</v>
      </c>
      <c r="AL205" s="14">
        <v>0</v>
      </c>
    </row>
    <row r="206" spans="1:38" x14ac:dyDescent="0.2">
      <c r="A206">
        <v>0.224164825660467</v>
      </c>
      <c r="B206">
        <v>0.108969134688678</v>
      </c>
      <c r="C206">
        <v>0.61337661710376301</v>
      </c>
      <c r="D206" s="15">
        <v>3.46944695195361E-18</v>
      </c>
      <c r="E206">
        <v>0.38662338289623599</v>
      </c>
      <c r="F206">
        <v>0</v>
      </c>
      <c r="AD206" s="14">
        <v>0.24908609912468599</v>
      </c>
      <c r="AE206" s="14">
        <v>0.118630552316312</v>
      </c>
      <c r="AF206" s="14">
        <v>9.9579602128086905E-2</v>
      </c>
      <c r="AG206" s="14">
        <v>0.52965174565439899</v>
      </c>
      <c r="AH206" s="14">
        <v>0.37076865221752198</v>
      </c>
      <c r="AI206" s="14">
        <v>0</v>
      </c>
      <c r="AJ206" s="14">
        <v>0</v>
      </c>
      <c r="AK206" s="14">
        <v>0</v>
      </c>
      <c r="AL206" s="14">
        <v>0</v>
      </c>
    </row>
    <row r="207" spans="1:38" x14ac:dyDescent="0.2">
      <c r="A207">
        <v>0.23100470947582499</v>
      </c>
      <c r="B207">
        <v>0.110544613731378</v>
      </c>
      <c r="C207">
        <v>0.63372521620355404</v>
      </c>
      <c r="D207">
        <v>0</v>
      </c>
      <c r="E207">
        <v>0.36627478379644501</v>
      </c>
      <c r="F207">
        <v>0</v>
      </c>
      <c r="AD207" s="14">
        <v>0.25679225024114899</v>
      </c>
      <c r="AE207" s="14">
        <v>0.120535611093523</v>
      </c>
      <c r="AF207" s="14">
        <v>0.103293340537376</v>
      </c>
      <c r="AG207" s="14">
        <v>0.54697966602353498</v>
      </c>
      <c r="AH207" s="14">
        <v>0.34972699343909702</v>
      </c>
      <c r="AI207" s="14">
        <v>0</v>
      </c>
      <c r="AJ207" s="14">
        <v>0</v>
      </c>
      <c r="AK207" s="14">
        <v>0</v>
      </c>
      <c r="AL207" s="14">
        <v>0</v>
      </c>
    </row>
    <row r="208" spans="1:38" x14ac:dyDescent="0.2">
      <c r="A208">
        <v>0.23784827298526801</v>
      </c>
      <c r="B208">
        <v>0.112120092774078</v>
      </c>
      <c r="C208">
        <v>0.65407381530334296</v>
      </c>
      <c r="D208">
        <v>0</v>
      </c>
      <c r="E208">
        <v>0.34592618469665698</v>
      </c>
      <c r="F208">
        <v>0</v>
      </c>
      <c r="AD208" s="14">
        <v>0.26450174167392099</v>
      </c>
      <c r="AE208" s="14">
        <v>0.122440669870733</v>
      </c>
      <c r="AF208" s="14">
        <v>0.107007078946664</v>
      </c>
      <c r="AG208" s="14">
        <v>0.56430758639267298</v>
      </c>
      <c r="AH208" s="14">
        <v>0.32868533466067001</v>
      </c>
      <c r="AI208" s="14">
        <v>0</v>
      </c>
      <c r="AJ208" s="14">
        <v>0</v>
      </c>
      <c r="AK208" s="14">
        <v>0</v>
      </c>
      <c r="AL208" s="14">
        <v>0</v>
      </c>
    </row>
    <row r="209" spans="1:38" x14ac:dyDescent="0.2">
      <c r="A209">
        <v>0.244695207451191</v>
      </c>
      <c r="B209">
        <v>0.113695571816779</v>
      </c>
      <c r="C209">
        <v>0.67442241440313599</v>
      </c>
      <c r="D209">
        <v>0</v>
      </c>
      <c r="E209">
        <v>0.32557758559686301</v>
      </c>
      <c r="F209">
        <v>0</v>
      </c>
      <c r="AD209" s="14">
        <v>0.27221428961578598</v>
      </c>
      <c r="AE209" s="14">
        <v>0.12434572864794401</v>
      </c>
      <c r="AF209" s="14">
        <v>0.110720817355953</v>
      </c>
      <c r="AG209" s="14">
        <v>0.58163550676180897</v>
      </c>
      <c r="AH209" s="14">
        <v>0.307643675882246</v>
      </c>
      <c r="AI209" s="14">
        <v>0</v>
      </c>
      <c r="AJ209" s="14">
        <v>0</v>
      </c>
      <c r="AK209" s="14">
        <v>0</v>
      </c>
      <c r="AL209" s="14">
        <v>0</v>
      </c>
    </row>
    <row r="210" spans="1:38" x14ac:dyDescent="0.2">
      <c r="A210">
        <v>0.25154523760653702</v>
      </c>
      <c r="B210">
        <v>0.115271050859479</v>
      </c>
      <c r="C210">
        <v>0.69477101350292503</v>
      </c>
      <c r="D210" s="15">
        <v>-3.46944695195361E-18</v>
      </c>
      <c r="E210">
        <v>0.30522898649707503</v>
      </c>
      <c r="F210">
        <v>0</v>
      </c>
      <c r="AD210" s="14">
        <v>0.27992964143045201</v>
      </c>
      <c r="AE210" s="14">
        <v>0.126250787425154</v>
      </c>
      <c r="AF210" s="14">
        <v>0.114434555765241</v>
      </c>
      <c r="AG210" s="14">
        <v>0.59896342713094497</v>
      </c>
      <c r="AH210" s="14">
        <v>0.28660201710382199</v>
      </c>
      <c r="AI210" s="14">
        <v>0</v>
      </c>
      <c r="AJ210" s="14">
        <v>0</v>
      </c>
      <c r="AK210" s="14">
        <v>0</v>
      </c>
      <c r="AL210" s="14">
        <v>0</v>
      </c>
    </row>
    <row r="211" spans="1:38" x14ac:dyDescent="0.2">
      <c r="A211">
        <v>0.25839811725498202</v>
      </c>
      <c r="B211">
        <v>0.116846529902179</v>
      </c>
      <c r="C211">
        <v>0.71511961260271695</v>
      </c>
      <c r="D211" s="15">
        <v>-3.46944695195361E-18</v>
      </c>
      <c r="E211">
        <v>0.284880387397282</v>
      </c>
      <c r="F211">
        <v>0</v>
      </c>
      <c r="AD211" s="14">
        <v>0.28764757149957099</v>
      </c>
      <c r="AE211" s="14">
        <v>0.128155846202365</v>
      </c>
      <c r="AF211" s="14">
        <v>0.11814829417453</v>
      </c>
      <c r="AG211" s="14">
        <v>0.61629134750008296</v>
      </c>
      <c r="AH211" s="14">
        <v>0.26556035832539499</v>
      </c>
      <c r="AI211" s="14">
        <v>0</v>
      </c>
      <c r="AJ211" s="14">
        <v>0</v>
      </c>
      <c r="AK211" s="14">
        <v>0</v>
      </c>
      <c r="AL211" s="14">
        <v>0</v>
      </c>
    </row>
    <row r="212" spans="1:38" x14ac:dyDescent="0.2">
      <c r="A212">
        <v>0.26525362554496901</v>
      </c>
      <c r="B212">
        <v>0.11842200894488</v>
      </c>
      <c r="C212">
        <v>0.73546821170250798</v>
      </c>
      <c r="D212" s="15">
        <v>-3.46944695195361E-18</v>
      </c>
      <c r="E212">
        <v>0.26453178829749102</v>
      </c>
      <c r="F212">
        <v>0</v>
      </c>
      <c r="AD212" s="14">
        <v>0.29536787771469802</v>
      </c>
      <c r="AE212" s="14">
        <v>0.13006090497957501</v>
      </c>
      <c r="AF212" s="14">
        <v>0.121862032583819</v>
      </c>
      <c r="AG212" s="14">
        <v>0.63361926786921796</v>
      </c>
      <c r="AH212" s="14">
        <v>0.244518699546972</v>
      </c>
      <c r="AI212" s="14">
        <v>0</v>
      </c>
      <c r="AJ212" s="14">
        <v>0</v>
      </c>
      <c r="AK212" s="14">
        <v>0</v>
      </c>
      <c r="AL212" s="14">
        <v>0</v>
      </c>
    </row>
    <row r="213" spans="1:38" x14ac:dyDescent="0.2">
      <c r="A213">
        <v>0.27211156380063001</v>
      </c>
      <c r="B213">
        <v>0.11999748798758</v>
      </c>
      <c r="C213">
        <v>0.75581681080229801</v>
      </c>
      <c r="D213">
        <v>0</v>
      </c>
      <c r="E213">
        <v>0.24418318919770099</v>
      </c>
      <c r="F213">
        <v>0</v>
      </c>
      <c r="AD213" s="14">
        <v>0.303090378500595</v>
      </c>
      <c r="AE213" s="14">
        <v>0.13196596375678499</v>
      </c>
      <c r="AF213" s="14">
        <v>0.12557577099310799</v>
      </c>
      <c r="AG213" s="14">
        <v>0.65094718823835596</v>
      </c>
      <c r="AH213" s="14">
        <v>0.22347704076854599</v>
      </c>
      <c r="AI213" s="14">
        <v>0</v>
      </c>
      <c r="AJ213" s="14">
        <v>0</v>
      </c>
      <c r="AK213" s="14">
        <v>0</v>
      </c>
      <c r="AL213" s="14">
        <v>0</v>
      </c>
    </row>
    <row r="214" spans="1:38" x14ac:dyDescent="0.2">
      <c r="A214">
        <v>0.27897175281511799</v>
      </c>
      <c r="B214">
        <v>0.12157296703028</v>
      </c>
      <c r="C214">
        <v>0.77616540990208904</v>
      </c>
      <c r="D214">
        <v>0</v>
      </c>
      <c r="E214">
        <v>0.22383459009791001</v>
      </c>
      <c r="F214">
        <v>0</v>
      </c>
      <c r="AD214" s="14">
        <v>0.31081491027852598</v>
      </c>
      <c r="AE214" s="14">
        <v>0.13387102253399599</v>
      </c>
      <c r="AF214" s="14">
        <v>0.129289509402396</v>
      </c>
      <c r="AG214" s="14">
        <v>0.66827510860749195</v>
      </c>
      <c r="AH214" s="14">
        <v>0.20243538199012101</v>
      </c>
      <c r="AI214" s="14">
        <v>0</v>
      </c>
      <c r="AJ214" s="14">
        <v>0</v>
      </c>
      <c r="AK214" s="14">
        <v>0</v>
      </c>
      <c r="AL214" s="14">
        <v>0</v>
      </c>
    </row>
    <row r="215" spans="1:38" x14ac:dyDescent="0.2">
      <c r="A215">
        <v>0.28583403052977502</v>
      </c>
      <c r="B215">
        <v>0.123148446072981</v>
      </c>
      <c r="C215">
        <v>0.79651400900188096</v>
      </c>
      <c r="D215">
        <v>0</v>
      </c>
      <c r="E215">
        <v>0.20348599099811901</v>
      </c>
      <c r="F215">
        <v>0</v>
      </c>
      <c r="AD215" s="14">
        <v>0.31854132529567902</v>
      </c>
      <c r="AE215" s="14">
        <v>0.135776081311206</v>
      </c>
      <c r="AF215" s="14">
        <v>0.13300324781168499</v>
      </c>
      <c r="AG215" s="14">
        <v>0.68560302897662995</v>
      </c>
      <c r="AH215" s="14">
        <v>0.181393723211694</v>
      </c>
      <c r="AI215" s="14">
        <v>0</v>
      </c>
      <c r="AJ215" s="14">
        <v>0</v>
      </c>
      <c r="AK215" s="14">
        <v>0</v>
      </c>
      <c r="AL215" s="14">
        <v>0</v>
      </c>
    </row>
    <row r="216" spans="1:38" x14ac:dyDescent="0.2">
      <c r="A216">
        <v>0.29269825003661198</v>
      </c>
      <c r="B216">
        <v>0.12472392511568101</v>
      </c>
      <c r="C216">
        <v>0.81686260810167099</v>
      </c>
      <c r="D216">
        <v>0</v>
      </c>
      <c r="E216">
        <v>0.18313739189832801</v>
      </c>
      <c r="F216">
        <v>0</v>
      </c>
      <c r="AD216" s="14">
        <v>0.32626948976064402</v>
      </c>
      <c r="AE216" s="14">
        <v>0.137681140088417</v>
      </c>
      <c r="AF216" s="14">
        <v>0.136716986220974</v>
      </c>
      <c r="AG216" s="14">
        <v>0.70293094934576605</v>
      </c>
      <c r="AH216" s="14">
        <v>0.16035206443326999</v>
      </c>
      <c r="AI216" s="14">
        <v>0</v>
      </c>
      <c r="AJ216" s="14">
        <v>0</v>
      </c>
      <c r="AK216" s="14">
        <v>0</v>
      </c>
      <c r="AL216" s="14">
        <v>0</v>
      </c>
    </row>
    <row r="217" spans="1:38" x14ac:dyDescent="0.2">
      <c r="A217">
        <v>0.29956427785291101</v>
      </c>
      <c r="B217">
        <v>0.12629940415838101</v>
      </c>
      <c r="C217">
        <v>0.83721120720146303</v>
      </c>
      <c r="D217">
        <v>0</v>
      </c>
      <c r="E217">
        <v>0.162788792798537</v>
      </c>
      <c r="F217">
        <v>0</v>
      </c>
      <c r="AD217" s="14">
        <v>0.33399928223587499</v>
      </c>
      <c r="AE217" s="14">
        <v>0.13958619886562701</v>
      </c>
      <c r="AF217" s="14">
        <v>0.14043072463026199</v>
      </c>
      <c r="AG217" s="14">
        <v>0.72025886971490205</v>
      </c>
      <c r="AH217" s="14">
        <v>0.13931040565484501</v>
      </c>
      <c r="AI217" s="14">
        <v>0</v>
      </c>
      <c r="AJ217" s="14">
        <v>0</v>
      </c>
      <c r="AK217" s="14">
        <v>0</v>
      </c>
      <c r="AL217" s="14">
        <v>0</v>
      </c>
    </row>
    <row r="218" spans="1:38" x14ac:dyDescent="0.2">
      <c r="A218">
        <v>0.30643199242575597</v>
      </c>
      <c r="B218">
        <v>0.12787488320108201</v>
      </c>
      <c r="C218">
        <v>0.85755980630125395</v>
      </c>
      <c r="D218" s="15">
        <v>6.9388939039072299E-18</v>
      </c>
      <c r="E218">
        <v>0.142440193698746</v>
      </c>
      <c r="F218">
        <v>0</v>
      </c>
      <c r="AD218" s="14">
        <v>0.34173059224680702</v>
      </c>
      <c r="AE218" s="14">
        <v>0.14149125764283799</v>
      </c>
      <c r="AF218" s="14">
        <v>0.144144463039551</v>
      </c>
      <c r="AG218" s="14">
        <v>0.73758679008404004</v>
      </c>
      <c r="AH218" s="14">
        <v>0.118268746876419</v>
      </c>
      <c r="AI218" s="14">
        <v>0</v>
      </c>
      <c r="AJ218" s="14">
        <v>0</v>
      </c>
      <c r="AK218" s="14">
        <v>0</v>
      </c>
      <c r="AL218" s="14">
        <v>0</v>
      </c>
    </row>
    <row r="219" spans="1:38" x14ac:dyDescent="0.2">
      <c r="A219">
        <v>0.313301282831626</v>
      </c>
      <c r="B219">
        <v>0.12945036224378201</v>
      </c>
      <c r="C219">
        <v>0.87790840540104298</v>
      </c>
      <c r="D219" s="15">
        <v>6.9388939039072299E-18</v>
      </c>
      <c r="E219">
        <v>0.12209159459895599</v>
      </c>
      <c r="F219">
        <v>0</v>
      </c>
      <c r="AD219" s="14">
        <v>0.34946331907439498</v>
      </c>
      <c r="AE219" s="14">
        <v>0.14339631642004799</v>
      </c>
      <c r="AF219" s="14">
        <v>0.14785820144883999</v>
      </c>
      <c r="AG219" s="14">
        <v>0.75491471045317604</v>
      </c>
      <c r="AH219" s="14">
        <v>9.7227088097994394E-2</v>
      </c>
      <c r="AI219" s="14">
        <v>0</v>
      </c>
      <c r="AJ219" s="14">
        <v>0</v>
      </c>
      <c r="AK219" s="14">
        <v>0</v>
      </c>
      <c r="AL219" s="14">
        <v>0</v>
      </c>
    </row>
    <row r="220" spans="1:38" x14ac:dyDescent="0.2">
      <c r="A220">
        <v>0.32017204764205798</v>
      </c>
      <c r="B220">
        <v>0.13102584128648201</v>
      </c>
      <c r="C220">
        <v>0.89825700450083501</v>
      </c>
      <c r="D220">
        <v>0</v>
      </c>
      <c r="E220">
        <v>0.101742995499165</v>
      </c>
      <c r="F220">
        <v>0</v>
      </c>
      <c r="AD220" s="14">
        <v>0.35719737070350299</v>
      </c>
      <c r="AE220" s="14">
        <v>0.145301375197259</v>
      </c>
      <c r="AF220" s="14">
        <v>0.151571939858128</v>
      </c>
      <c r="AG220" s="14">
        <v>0.77224263082231304</v>
      </c>
      <c r="AH220" s="14">
        <v>7.6185429319569606E-2</v>
      </c>
      <c r="AI220" s="14">
        <v>0</v>
      </c>
      <c r="AJ220" s="14">
        <v>0</v>
      </c>
      <c r="AK220" s="14">
        <v>0</v>
      </c>
      <c r="AL220" s="14">
        <v>0</v>
      </c>
    </row>
    <row r="221" spans="1:38" x14ac:dyDescent="0.2">
      <c r="A221">
        <v>0.32704419393120998</v>
      </c>
      <c r="B221">
        <v>0.13260132032918201</v>
      </c>
      <c r="C221">
        <v>0.91860560360062105</v>
      </c>
      <c r="D221">
        <v>0</v>
      </c>
      <c r="E221">
        <v>8.1394396399378496E-2</v>
      </c>
      <c r="F221">
        <v>0</v>
      </c>
      <c r="AD221" s="14">
        <v>0.36493266290422</v>
      </c>
      <c r="AE221" s="14">
        <v>0.147206433974469</v>
      </c>
      <c r="AF221" s="14">
        <v>0.15528567826741699</v>
      </c>
      <c r="AG221" s="14">
        <v>0.78957055119145003</v>
      </c>
      <c r="AH221" s="14">
        <v>5.5143770541143097E-2</v>
      </c>
      <c r="AI221" s="14">
        <v>0</v>
      </c>
      <c r="AJ221" s="14">
        <v>0</v>
      </c>
      <c r="AK221" s="14">
        <v>0</v>
      </c>
      <c r="AL221" s="14">
        <v>0</v>
      </c>
    </row>
    <row r="222" spans="1:38" x14ac:dyDescent="0.2">
      <c r="A222">
        <v>0.33391763640509398</v>
      </c>
      <c r="B222">
        <v>0.13417679937188201</v>
      </c>
      <c r="C222">
        <v>0.93895420270041097</v>
      </c>
      <c r="D222">
        <v>0</v>
      </c>
      <c r="E222">
        <v>6.1045797299588797E-2</v>
      </c>
      <c r="F222">
        <v>0</v>
      </c>
      <c r="AD222" s="14">
        <v>0.37266911842692002</v>
      </c>
      <c r="AE222" s="14">
        <v>0.14911149275168001</v>
      </c>
      <c r="AF222" s="14">
        <v>0.158999416676706</v>
      </c>
      <c r="AG222" s="14">
        <v>0.80689847156058703</v>
      </c>
      <c r="AH222" s="14">
        <v>3.41021117627184E-2</v>
      </c>
      <c r="AI222" s="14">
        <v>0</v>
      </c>
      <c r="AJ222" s="14">
        <v>0</v>
      </c>
      <c r="AK222" s="14">
        <v>0</v>
      </c>
      <c r="AL222" s="14">
        <v>0</v>
      </c>
    </row>
    <row r="223" spans="1:38" x14ac:dyDescent="0.2">
      <c r="A223">
        <v>0.34079229663543698</v>
      </c>
      <c r="B223">
        <v>0.13575227841458301</v>
      </c>
      <c r="C223">
        <v>0.959302801800203</v>
      </c>
      <c r="D223">
        <v>0</v>
      </c>
      <c r="E223">
        <v>4.0697198199796301E-2</v>
      </c>
      <c r="F223">
        <v>0</v>
      </c>
      <c r="AD223" s="14">
        <v>0.38040666629502701</v>
      </c>
      <c r="AE223" s="14">
        <v>0.15101655152888999</v>
      </c>
      <c r="AF223" s="14">
        <v>0.16271315508599399</v>
      </c>
      <c r="AG223" s="14">
        <v>0.82422639192972302</v>
      </c>
      <c r="AH223" s="14">
        <v>1.30604529842931E-2</v>
      </c>
      <c r="AI223" s="14">
        <v>0</v>
      </c>
      <c r="AJ223" s="14">
        <v>0</v>
      </c>
      <c r="AK223" s="14">
        <v>0</v>
      </c>
      <c r="AL223" s="14">
        <v>0</v>
      </c>
    </row>
    <row r="224" spans="1:38" x14ac:dyDescent="0.2">
      <c r="A224">
        <v>0.34766810238385198</v>
      </c>
      <c r="B224">
        <v>0.13732775745728301</v>
      </c>
      <c r="C224">
        <v>0.97965140089999303</v>
      </c>
      <c r="D224">
        <v>0</v>
      </c>
      <c r="E224">
        <v>2.0348599100006699E-2</v>
      </c>
      <c r="F224">
        <v>0</v>
      </c>
      <c r="AD224" s="14">
        <v>0.388206077288692</v>
      </c>
      <c r="AE224" s="14">
        <v>0.15292161030609899</v>
      </c>
      <c r="AF224" s="14">
        <v>0.119638700215312</v>
      </c>
      <c r="AG224" s="14">
        <v>0.88036129978470001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</row>
    <row r="225" spans="1:38" x14ac:dyDescent="0.2">
      <c r="A225">
        <v>0.35454498700421</v>
      </c>
      <c r="B225">
        <v>0.1389032365</v>
      </c>
      <c r="C225">
        <v>1</v>
      </c>
      <c r="D225">
        <v>0</v>
      </c>
      <c r="E225">
        <v>0</v>
      </c>
      <c r="F225">
        <v>0</v>
      </c>
      <c r="AD225" s="14">
        <v>0.39667279411209</v>
      </c>
      <c r="AE225" s="14">
        <v>0.15482666908333301</v>
      </c>
      <c r="AF225" s="14">
        <v>0</v>
      </c>
      <c r="AG225" s="14">
        <v>1</v>
      </c>
      <c r="AH225" s="14">
        <v>0</v>
      </c>
      <c r="AI225" s="14">
        <v>0</v>
      </c>
      <c r="AJ225" s="14">
        <v>0</v>
      </c>
      <c r="AK225" s="14">
        <v>0</v>
      </c>
      <c r="AL225" s="14">
        <v>0</v>
      </c>
    </row>
    <row r="228" spans="1:38" ht="96" x14ac:dyDescent="0.2">
      <c r="A228" t="s">
        <v>16</v>
      </c>
      <c r="B228" t="s">
        <v>70</v>
      </c>
      <c r="C228" s="10" t="s">
        <v>50</v>
      </c>
      <c r="D228" s="10" t="s">
        <v>52</v>
      </c>
      <c r="E228" s="10" t="s">
        <v>53</v>
      </c>
      <c r="F228" t="s">
        <v>7</v>
      </c>
    </row>
    <row r="229" spans="1:38" x14ac:dyDescent="0.2">
      <c r="A229">
        <v>3.3789418966042602E-2</v>
      </c>
      <c r="B229">
        <v>6.1704763407669901E-2</v>
      </c>
      <c r="C229">
        <v>0</v>
      </c>
      <c r="D229">
        <v>0</v>
      </c>
      <c r="E229">
        <v>0.98810620489895196</v>
      </c>
      <c r="F229">
        <v>1.18937951010486E-2</v>
      </c>
    </row>
    <row r="230" spans="1:38" x14ac:dyDescent="0.2">
      <c r="A230">
        <v>3.7075493110497099E-2</v>
      </c>
      <c r="B230">
        <v>6.3605210462273201E-2</v>
      </c>
      <c r="C230">
        <v>0</v>
      </c>
      <c r="D230">
        <v>5.5941594145051E-3</v>
      </c>
      <c r="E230">
        <v>0.90997040911442695</v>
      </c>
      <c r="F230">
        <v>8.4435431471067093E-2</v>
      </c>
    </row>
    <row r="231" spans="1:38" x14ac:dyDescent="0.2">
      <c r="A231">
        <v>4.2766723573622697E-2</v>
      </c>
      <c r="B231">
        <v>6.5505657516877494E-2</v>
      </c>
      <c r="C231">
        <v>0</v>
      </c>
      <c r="D231">
        <v>3.01923065211019E-2</v>
      </c>
      <c r="E231">
        <v>0.90620127859157595</v>
      </c>
      <c r="F231">
        <v>6.3606414887320606E-2</v>
      </c>
    </row>
    <row r="232" spans="1:38" x14ac:dyDescent="0.2">
      <c r="A232">
        <v>4.8916019796721E-2</v>
      </c>
      <c r="B232">
        <v>6.7406104571481801E-2</v>
      </c>
      <c r="C232">
        <v>0</v>
      </c>
      <c r="D232">
        <v>5.4790453627698799E-2</v>
      </c>
      <c r="E232">
        <v>0.90243214806872496</v>
      </c>
      <c r="F232">
        <v>4.2777398303574202E-2</v>
      </c>
    </row>
    <row r="233" spans="1:38" x14ac:dyDescent="0.2">
      <c r="A233">
        <v>5.5370588882474703E-2</v>
      </c>
      <c r="B233">
        <v>6.9306551626086302E-2</v>
      </c>
      <c r="C233">
        <v>1.4238918675894901E-3</v>
      </c>
      <c r="D233">
        <v>7.8252406520288198E-2</v>
      </c>
      <c r="E233">
        <v>0.89859547054587297</v>
      </c>
      <c r="F233">
        <v>2.17282310662473E-2</v>
      </c>
    </row>
    <row r="234" spans="1:38" x14ac:dyDescent="0.2">
      <c r="A234">
        <v>6.2027543520372597E-2</v>
      </c>
      <c r="B234">
        <v>7.1206998680690803E-2</v>
      </c>
      <c r="C234">
        <v>7.1301442549437603E-3</v>
      </c>
      <c r="D234">
        <v>9.8297250743597006E-2</v>
      </c>
      <c r="E234">
        <v>0.89455564514879105</v>
      </c>
      <c r="F234" s="15">
        <v>1.6959852666118699E-5</v>
      </c>
    </row>
    <row r="235" spans="1:38" x14ac:dyDescent="0.2">
      <c r="A235">
        <v>6.8868695040506397E-2</v>
      </c>
      <c r="B235">
        <v>7.3107445735295096E-2</v>
      </c>
      <c r="C235">
        <v>1.0836456014969201E-2</v>
      </c>
      <c r="D235">
        <v>0.115585379184253</v>
      </c>
      <c r="E235">
        <v>0.87357816480077499</v>
      </c>
      <c r="F235">
        <v>0</v>
      </c>
    </row>
    <row r="236" spans="1:38" x14ac:dyDescent="0.2">
      <c r="A236">
        <v>7.5883673041723401E-2</v>
      </c>
      <c r="B236">
        <v>7.5007892789899597E-2</v>
      </c>
      <c r="C236">
        <v>1.45412042914706E-2</v>
      </c>
      <c r="D236">
        <v>0.13287135252108001</v>
      </c>
      <c r="E236">
        <v>0.85258744318744695</v>
      </c>
      <c r="F236">
        <v>0</v>
      </c>
    </row>
    <row r="237" spans="1:38" x14ac:dyDescent="0.2">
      <c r="A237">
        <v>8.3028430022384303E-2</v>
      </c>
      <c r="B237">
        <v>7.6908339844504306E-2</v>
      </c>
      <c r="C237">
        <v>1.8245952567972599E-2</v>
      </c>
      <c r="D237">
        <v>0.150157325857908</v>
      </c>
      <c r="E237">
        <v>0.83159672157411602</v>
      </c>
      <c r="F237">
        <v>0</v>
      </c>
    </row>
    <row r="238" spans="1:38" x14ac:dyDescent="0.2">
      <c r="A238">
        <v>9.0272156447147603E-2</v>
      </c>
      <c r="B238">
        <v>7.8808786899108599E-2</v>
      </c>
      <c r="C238">
        <v>2.1950700844473699E-2</v>
      </c>
      <c r="D238">
        <v>0.167443299194733</v>
      </c>
      <c r="E238">
        <v>0.81060599996078897</v>
      </c>
      <c r="F238">
        <v>0</v>
      </c>
    </row>
    <row r="239" spans="1:38" x14ac:dyDescent="0.2">
      <c r="A239">
        <v>9.7592817088207995E-2</v>
      </c>
      <c r="B239">
        <v>8.07092339537131E-2</v>
      </c>
      <c r="C239">
        <v>2.56554491209753E-2</v>
      </c>
      <c r="D239">
        <v>0.18472927253155999</v>
      </c>
      <c r="E239">
        <v>0.78961527834746104</v>
      </c>
      <c r="F239">
        <v>0</v>
      </c>
    </row>
    <row r="240" spans="1:38" x14ac:dyDescent="0.2">
      <c r="A240">
        <v>0.104974317548457</v>
      </c>
      <c r="B240">
        <v>8.2609681008317601E-2</v>
      </c>
      <c r="C240">
        <v>2.93601973974769E-2</v>
      </c>
      <c r="D240">
        <v>0.20201524586838701</v>
      </c>
      <c r="E240">
        <v>0.76862455673413099</v>
      </c>
      <c r="F240">
        <v>0</v>
      </c>
    </row>
    <row r="241" spans="1:6" x14ac:dyDescent="0.2">
      <c r="A241">
        <v>0.11240467259982601</v>
      </c>
      <c r="B241">
        <v>8.4510128062922102E-2</v>
      </c>
      <c r="C241">
        <v>3.3064945673978503E-2</v>
      </c>
      <c r="D241">
        <v>0.219301219205214</v>
      </c>
      <c r="E241">
        <v>0.74763383512080295</v>
      </c>
      <c r="F241">
        <v>0</v>
      </c>
    </row>
    <row r="242" spans="1:6" x14ac:dyDescent="0.2">
      <c r="A242">
        <v>0.1198747979341</v>
      </c>
      <c r="B242">
        <v>8.6410575117526603E-2</v>
      </c>
      <c r="C242">
        <v>3.6769693950479902E-2</v>
      </c>
      <c r="D242">
        <v>0.23658719254204</v>
      </c>
      <c r="E242">
        <v>0.72664311350747501</v>
      </c>
      <c r="F242">
        <v>0</v>
      </c>
    </row>
    <row r="243" spans="1:6" x14ac:dyDescent="0.2">
      <c r="A243">
        <v>0.12737769670223401</v>
      </c>
      <c r="B243">
        <v>8.8311022172130896E-2</v>
      </c>
      <c r="C243">
        <v>4.0474442226981197E-2</v>
      </c>
      <c r="D243">
        <v>0.25387316587886599</v>
      </c>
      <c r="E243">
        <v>0.70565239189414797</v>
      </c>
      <c r="F243">
        <v>0</v>
      </c>
    </row>
    <row r="244" spans="1:6" x14ac:dyDescent="0.2">
      <c r="A244">
        <v>0.13490790093448701</v>
      </c>
      <c r="B244">
        <v>9.0211469226735605E-2</v>
      </c>
      <c r="C244">
        <v>4.4179190503482998E-2</v>
      </c>
      <c r="D244">
        <v>0.27115913921569401</v>
      </c>
      <c r="E244">
        <v>0.68466167028081704</v>
      </c>
      <c r="F244">
        <v>0</v>
      </c>
    </row>
    <row r="245" spans="1:6" x14ac:dyDescent="0.2">
      <c r="A245">
        <v>0.142461080762044</v>
      </c>
      <c r="B245">
        <v>9.2111916281339898E-2</v>
      </c>
      <c r="C245">
        <v>4.78839387799843E-2</v>
      </c>
      <c r="D245">
        <v>0.28844511255251998</v>
      </c>
      <c r="E245">
        <v>0.66367094866748999</v>
      </c>
      <c r="F245">
        <v>0</v>
      </c>
    </row>
    <row r="246" spans="1:6" x14ac:dyDescent="0.2">
      <c r="A246">
        <v>0.15003376623009901</v>
      </c>
      <c r="B246">
        <v>9.4012363335944399E-2</v>
      </c>
      <c r="C246">
        <v>5.1588687056485803E-2</v>
      </c>
      <c r="D246">
        <v>0.305731085889346</v>
      </c>
      <c r="E246">
        <v>0.64268022705416195</v>
      </c>
      <c r="F246">
        <v>0</v>
      </c>
    </row>
    <row r="247" spans="1:6" x14ac:dyDescent="0.2">
      <c r="A247">
        <v>0.15762314603650099</v>
      </c>
      <c r="B247">
        <v>9.5912810390548803E-2</v>
      </c>
      <c r="C247">
        <v>5.5293435332987299E-2</v>
      </c>
      <c r="D247">
        <v>0.32301705922617302</v>
      </c>
      <c r="E247">
        <v>0.62168950544083301</v>
      </c>
      <c r="F247">
        <v>0</v>
      </c>
    </row>
    <row r="248" spans="1:6" x14ac:dyDescent="0.2">
      <c r="A248">
        <v>0.16522691973058601</v>
      </c>
      <c r="B248">
        <v>9.7813257445153207E-2</v>
      </c>
      <c r="C248">
        <v>5.8998183609488497E-2</v>
      </c>
      <c r="D248">
        <v>0.34030303256299799</v>
      </c>
      <c r="E248">
        <v>0.60069878382750597</v>
      </c>
      <c r="F248">
        <v>0</v>
      </c>
    </row>
    <row r="249" spans="1:6" x14ac:dyDescent="0.2">
      <c r="A249">
        <v>0.17284318766104001</v>
      </c>
      <c r="B249">
        <v>9.9713704499757902E-2</v>
      </c>
      <c r="C249">
        <v>6.2702931885990396E-2</v>
      </c>
      <c r="D249">
        <v>0.35758900589982601</v>
      </c>
      <c r="E249">
        <v>0.57970806221417603</v>
      </c>
      <c r="F249">
        <v>0</v>
      </c>
    </row>
    <row r="250" spans="1:6" x14ac:dyDescent="0.2">
      <c r="A250">
        <v>0.18047036797756699</v>
      </c>
      <c r="B250">
        <v>0.101614151554362</v>
      </c>
      <c r="C250">
        <v>6.6407680162491906E-2</v>
      </c>
      <c r="D250">
        <v>0.37487497923665303</v>
      </c>
      <c r="E250">
        <v>0.55871734060084799</v>
      </c>
      <c r="F250">
        <v>0</v>
      </c>
    </row>
    <row r="251" spans="1:6" x14ac:dyDescent="0.2">
      <c r="A251">
        <v>0.18810713329123199</v>
      </c>
      <c r="B251">
        <v>0.103514598608967</v>
      </c>
      <c r="C251">
        <v>7.0112428438993193E-2</v>
      </c>
      <c r="D251">
        <v>0.39216095257347799</v>
      </c>
      <c r="E251">
        <v>0.53772661898752006</v>
      </c>
      <c r="F251">
        <v>0</v>
      </c>
    </row>
    <row r="252" spans="1:6" x14ac:dyDescent="0.2">
      <c r="A252">
        <v>0.19575236180462899</v>
      </c>
      <c r="B252">
        <v>0.105415045663571</v>
      </c>
      <c r="C252">
        <v>7.3817176715494995E-2</v>
      </c>
      <c r="D252">
        <v>0.40944692591030701</v>
      </c>
      <c r="E252">
        <v>0.51673589737419001</v>
      </c>
      <c r="F252">
        <v>0</v>
      </c>
    </row>
    <row r="253" spans="1:6" x14ac:dyDescent="0.2">
      <c r="A253">
        <v>0.20340509922097</v>
      </c>
      <c r="B253">
        <v>0.107315492718176</v>
      </c>
      <c r="C253">
        <v>7.7521924991996297E-2</v>
      </c>
      <c r="D253">
        <v>0.42673289924713198</v>
      </c>
      <c r="E253">
        <v>0.49574517576086302</v>
      </c>
      <c r="F253">
        <v>0</v>
      </c>
    </row>
    <row r="254" spans="1:6" x14ac:dyDescent="0.2">
      <c r="A254">
        <v>0.211064528772726</v>
      </c>
      <c r="B254">
        <v>0.10921593977278</v>
      </c>
      <c r="C254">
        <v>8.1226673268497807E-2</v>
      </c>
      <c r="D254">
        <v>0.444018872583959</v>
      </c>
      <c r="E254">
        <v>0.47475445414753398</v>
      </c>
      <c r="F254">
        <v>0</v>
      </c>
    </row>
    <row r="255" spans="1:6" x14ac:dyDescent="0.2">
      <c r="A255">
        <v>0.21872994743054899</v>
      </c>
      <c r="B255">
        <v>0.11111638682738501</v>
      </c>
      <c r="C255">
        <v>8.49314215449994E-2</v>
      </c>
      <c r="D255">
        <v>0.46130484592078602</v>
      </c>
      <c r="E255">
        <v>0.45376373253420499</v>
      </c>
      <c r="F255">
        <v>0</v>
      </c>
    </row>
    <row r="256" spans="1:6" x14ac:dyDescent="0.2">
      <c r="A256">
        <v>0.22640074686238601</v>
      </c>
      <c r="B256">
        <v>0.11301683388198901</v>
      </c>
      <c r="C256">
        <v>8.8636169821500702E-2</v>
      </c>
      <c r="D256">
        <v>0.47859081925761199</v>
      </c>
      <c r="E256">
        <v>0.432773010920878</v>
      </c>
      <c r="F256">
        <v>0</v>
      </c>
    </row>
    <row r="257" spans="1:6" x14ac:dyDescent="0.2">
      <c r="A257">
        <v>0.23407639807695199</v>
      </c>
      <c r="B257">
        <v>0.11491728093659399</v>
      </c>
      <c r="C257">
        <v>9.2340918098002406E-2</v>
      </c>
      <c r="D257">
        <v>0.49587679259443901</v>
      </c>
      <c r="E257">
        <v>0.41178228930754801</v>
      </c>
      <c r="F257">
        <v>0</v>
      </c>
    </row>
    <row r="258" spans="1:6" x14ac:dyDescent="0.2">
      <c r="A258">
        <v>0.24175643894935001</v>
      </c>
      <c r="B258">
        <v>0.11681772799119799</v>
      </c>
      <c r="C258">
        <v>9.6045666374503694E-2</v>
      </c>
      <c r="D258">
        <v>0.51316276593126497</v>
      </c>
      <c r="E258">
        <v>0.39079156769422102</v>
      </c>
      <c r="F258">
        <v>0</v>
      </c>
    </row>
    <row r="259" spans="1:6" x14ac:dyDescent="0.2">
      <c r="A259">
        <v>0.249440464019412</v>
      </c>
      <c r="B259">
        <v>0.118718175045803</v>
      </c>
      <c r="C259">
        <v>9.9750414651005301E-2</v>
      </c>
      <c r="D259">
        <v>0.530448739268092</v>
      </c>
      <c r="E259">
        <v>0.36980084608089198</v>
      </c>
      <c r="F259">
        <v>0</v>
      </c>
    </row>
    <row r="260" spans="1:6" x14ac:dyDescent="0.2">
      <c r="A260">
        <v>0.25712811609570502</v>
      </c>
      <c r="B260">
        <v>0.120618622100407</v>
      </c>
      <c r="C260">
        <v>0.10345516292750701</v>
      </c>
      <c r="D260">
        <v>0.54773471260491902</v>
      </c>
      <c r="E260">
        <v>0.34881012446756299</v>
      </c>
      <c r="F260">
        <v>0</v>
      </c>
    </row>
    <row r="261" spans="1:6" x14ac:dyDescent="0.2">
      <c r="A261">
        <v>0.26481907930432502</v>
      </c>
      <c r="B261">
        <v>0.122519069155011</v>
      </c>
      <c r="C261">
        <v>0.107159911204008</v>
      </c>
      <c r="D261">
        <v>0.56502068594174504</v>
      </c>
      <c r="E261">
        <v>0.327819402854235</v>
      </c>
      <c r="F261">
        <v>0</v>
      </c>
    </row>
    <row r="262" spans="1:6" x14ac:dyDescent="0.2">
      <c r="A262">
        <v>0.27251307330147101</v>
      </c>
      <c r="B262">
        <v>0.124419516209616</v>
      </c>
      <c r="C262">
        <v>0.11086465948051</v>
      </c>
      <c r="D262">
        <v>0.58230665927857195</v>
      </c>
      <c r="E262">
        <v>0.30682868124090601</v>
      </c>
      <c r="F262">
        <v>0</v>
      </c>
    </row>
    <row r="263" spans="1:6" x14ac:dyDescent="0.2">
      <c r="A263">
        <v>0.28020984842933799</v>
      </c>
      <c r="B263">
        <v>0.12631996326421999</v>
      </c>
      <c r="C263">
        <v>0.11456940775701099</v>
      </c>
      <c r="D263">
        <v>0.59959263261539897</v>
      </c>
      <c r="E263">
        <v>0.28583795962757802</v>
      </c>
      <c r="F263">
        <v>0</v>
      </c>
    </row>
    <row r="264" spans="1:6" x14ac:dyDescent="0.2">
      <c r="A264">
        <v>0.28790918164124302</v>
      </c>
      <c r="B264">
        <v>0.128220410318825</v>
      </c>
      <c r="C264">
        <v>0.118274156033513</v>
      </c>
      <c r="D264">
        <v>0.61687860595222499</v>
      </c>
      <c r="E264">
        <v>0.26484723801424997</v>
      </c>
      <c r="F264">
        <v>0</v>
      </c>
    </row>
    <row r="265" spans="1:6" x14ac:dyDescent="0.2">
      <c r="A265">
        <v>0.29561087305751299</v>
      </c>
      <c r="B265">
        <v>0.13012085737342899</v>
      </c>
      <c r="C265">
        <v>0.121978904310014</v>
      </c>
      <c r="D265">
        <v>0.63416457928905201</v>
      </c>
      <c r="E265">
        <v>0.24385651640092201</v>
      </c>
      <c r="F265">
        <v>0</v>
      </c>
    </row>
    <row r="266" spans="1:6" x14ac:dyDescent="0.2">
      <c r="A266">
        <v>0.30331474304141298</v>
      </c>
      <c r="B266">
        <v>0.132021304428034</v>
      </c>
      <c r="C266">
        <v>0.12568365258651601</v>
      </c>
      <c r="D266">
        <v>0.65145055262587703</v>
      </c>
      <c r="E266">
        <v>0.222865794787594</v>
      </c>
      <c r="F266">
        <v>0</v>
      </c>
    </row>
    <row r="267" spans="1:6" x14ac:dyDescent="0.2">
      <c r="A267">
        <v>0.31102062970595601</v>
      </c>
      <c r="B267">
        <v>0.13392175148263799</v>
      </c>
      <c r="C267">
        <v>0.129388400863018</v>
      </c>
      <c r="D267">
        <v>0.66873652596270605</v>
      </c>
      <c r="E267">
        <v>0.20187507317426401</v>
      </c>
      <c r="F267">
        <v>0</v>
      </c>
    </row>
    <row r="268" spans="1:6" x14ac:dyDescent="0.2">
      <c r="A268">
        <v>0.318728386779492</v>
      </c>
      <c r="B268">
        <v>0.13582219853724301</v>
      </c>
      <c r="C268">
        <v>0.133093149139519</v>
      </c>
      <c r="D268">
        <v>0.68602249929953096</v>
      </c>
      <c r="E268">
        <v>0.18088435156093599</v>
      </c>
      <c r="F268">
        <v>0</v>
      </c>
    </row>
    <row r="269" spans="1:6" x14ac:dyDescent="0.2">
      <c r="A269">
        <v>0.326437881771377</v>
      </c>
      <c r="B269">
        <v>0.13772264559184699</v>
      </c>
      <c r="C269">
        <v>0.13679789741602</v>
      </c>
      <c r="D269">
        <v>0.70330847263635798</v>
      </c>
      <c r="E269">
        <v>0.159893629947608</v>
      </c>
      <c r="F269">
        <v>0</v>
      </c>
    </row>
    <row r="270" spans="1:6" x14ac:dyDescent="0.2">
      <c r="A270">
        <v>0.33414899438973</v>
      </c>
      <c r="B270">
        <v>0.13962309264645201</v>
      </c>
      <c r="C270">
        <v>0.14050264569252199</v>
      </c>
      <c r="D270">
        <v>0.720594445973185</v>
      </c>
      <c r="E270">
        <v>0.13890290833427901</v>
      </c>
      <c r="F270">
        <v>0</v>
      </c>
    </row>
    <row r="271" spans="1:6" x14ac:dyDescent="0.2">
      <c r="A271">
        <v>0.34186161517185498</v>
      </c>
      <c r="B271">
        <v>0.14152353970105599</v>
      </c>
      <c r="C271">
        <v>0.14420739396902299</v>
      </c>
      <c r="D271">
        <v>0.73788041931001103</v>
      </c>
      <c r="E271">
        <v>0.11791218672095199</v>
      </c>
      <c r="F271">
        <v>0</v>
      </c>
    </row>
    <row r="272" spans="1:6" x14ac:dyDescent="0.2">
      <c r="A272">
        <v>0.349575644294778</v>
      </c>
      <c r="B272">
        <v>0.14342398675566101</v>
      </c>
      <c r="C272">
        <v>0.14791214224552501</v>
      </c>
      <c r="D272">
        <v>0.75516639264683805</v>
      </c>
      <c r="E272">
        <v>9.6921465107622201E-2</v>
      </c>
      <c r="F272">
        <v>0</v>
      </c>
    </row>
    <row r="273" spans="1:6" x14ac:dyDescent="0.2">
      <c r="A273">
        <v>0.35729099053889701</v>
      </c>
      <c r="B273">
        <v>0.145324433810265</v>
      </c>
      <c r="C273">
        <v>0.15161689052202701</v>
      </c>
      <c r="D273">
        <v>0.77245236598366496</v>
      </c>
      <c r="E273">
        <v>7.5930743494293101E-2</v>
      </c>
      <c r="F273">
        <v>0</v>
      </c>
    </row>
    <row r="274" spans="1:6" x14ac:dyDescent="0.2">
      <c r="A274">
        <v>0.36500757038228798</v>
      </c>
      <c r="B274">
        <v>0.14722488086487001</v>
      </c>
      <c r="C274">
        <v>0.15532163879852801</v>
      </c>
      <c r="D274">
        <v>0.78973833932049098</v>
      </c>
      <c r="E274">
        <v>5.4940021880965702E-2</v>
      </c>
      <c r="F274">
        <v>0</v>
      </c>
    </row>
    <row r="275" spans="1:6" x14ac:dyDescent="0.2">
      <c r="A275">
        <v>0.37272530720686797</v>
      </c>
      <c r="B275">
        <v>0.149125327919474</v>
      </c>
      <c r="C275">
        <v>0.159026387075029</v>
      </c>
      <c r="D275">
        <v>0.807024312657318</v>
      </c>
      <c r="E275">
        <v>3.3949300267636297E-2</v>
      </c>
      <c r="F275">
        <v>0</v>
      </c>
    </row>
    <row r="276" spans="1:6" x14ac:dyDescent="0.2">
      <c r="A276">
        <v>0.38044413060064902</v>
      </c>
      <c r="B276">
        <v>0.15102577497407901</v>
      </c>
      <c r="C276">
        <v>0.162731135351531</v>
      </c>
      <c r="D276">
        <v>0.82431028599414402</v>
      </c>
      <c r="E276">
        <v>1.29585786543093E-2</v>
      </c>
      <c r="F276">
        <v>0</v>
      </c>
    </row>
    <row r="277" spans="1:6" x14ac:dyDescent="0.2">
      <c r="A277">
        <v>0.38822558782138</v>
      </c>
      <c r="B277">
        <v>0.152926222028683</v>
      </c>
      <c r="C277">
        <v>0.119349081594183</v>
      </c>
      <c r="D277">
        <v>0.88065091840580101</v>
      </c>
      <c r="E277">
        <v>0</v>
      </c>
      <c r="F277">
        <v>0</v>
      </c>
    </row>
    <row r="278" spans="1:6" x14ac:dyDescent="0.2">
      <c r="A278">
        <v>0.39667279411209</v>
      </c>
      <c r="B278">
        <v>0.15482666908333301</v>
      </c>
      <c r="C278">
        <v>0</v>
      </c>
      <c r="D278">
        <v>1</v>
      </c>
      <c r="E278">
        <v>0</v>
      </c>
      <c r="F278">
        <v>0</v>
      </c>
    </row>
    <row r="281" spans="1:6" ht="96" x14ac:dyDescent="0.2">
      <c r="A281" t="s">
        <v>16</v>
      </c>
      <c r="B281" t="s">
        <v>70</v>
      </c>
      <c r="C281" s="10" t="s">
        <v>50</v>
      </c>
      <c r="D281" s="10" t="s">
        <v>52</v>
      </c>
      <c r="E281" s="10" t="s">
        <v>53</v>
      </c>
      <c r="F281" t="s">
        <v>7</v>
      </c>
    </row>
    <row r="282" spans="1:6" x14ac:dyDescent="0.2">
      <c r="A282">
        <v>3.38401338000077E-2</v>
      </c>
      <c r="B282">
        <v>6.1478788999999999E-2</v>
      </c>
      <c r="C282">
        <v>0</v>
      </c>
      <c r="D282">
        <v>0</v>
      </c>
      <c r="E282">
        <v>1</v>
      </c>
      <c r="F282">
        <v>0</v>
      </c>
    </row>
    <row r="283" spans="1:6" x14ac:dyDescent="0.2">
      <c r="A283">
        <v>3.7230089714266099E-2</v>
      </c>
      <c r="B283">
        <v>6.3058879765304401E-2</v>
      </c>
      <c r="C283">
        <v>2.0408163265281901E-2</v>
      </c>
      <c r="D283" s="15">
        <v>6.8304736866586799E-16</v>
      </c>
      <c r="E283">
        <v>0.97959183673471795</v>
      </c>
      <c r="F283">
        <v>0</v>
      </c>
    </row>
    <row r="284" spans="1:6" x14ac:dyDescent="0.2">
      <c r="A284">
        <v>4.15076110688807E-2</v>
      </c>
      <c r="B284">
        <v>6.4638970530610004E-2</v>
      </c>
      <c r="C284">
        <v>4.0816326530581197E-2</v>
      </c>
      <c r="D284" s="15">
        <v>1.0265226169092799E-15</v>
      </c>
      <c r="E284">
        <v>0.95918367346941802</v>
      </c>
      <c r="F284">
        <v>0</v>
      </c>
    </row>
    <row r="285" spans="1:6" x14ac:dyDescent="0.2">
      <c r="A285">
        <v>4.6428022197178898E-2</v>
      </c>
      <c r="B285">
        <v>6.6219061295915496E-2</v>
      </c>
      <c r="C285">
        <v>6.1224489795879099E-2</v>
      </c>
      <c r="D285" s="15">
        <v>1.36782946080771E-15</v>
      </c>
      <c r="E285">
        <v>0.93877551020412098</v>
      </c>
      <c r="F285">
        <v>0</v>
      </c>
    </row>
    <row r="286" spans="1:6" x14ac:dyDescent="0.2">
      <c r="A286">
        <v>5.1808474071536999E-2</v>
      </c>
      <c r="B286">
        <v>6.7799152061221099E-2</v>
      </c>
      <c r="C286">
        <v>8.1632653061176993E-2</v>
      </c>
      <c r="D286" s="15">
        <v>1.71130470905112E-15</v>
      </c>
      <c r="E286">
        <v>0.91836734693882305</v>
      </c>
      <c r="F286">
        <v>0</v>
      </c>
    </row>
    <row r="287" spans="1:6" x14ac:dyDescent="0.2">
      <c r="A287">
        <v>5.75200138915462E-2</v>
      </c>
      <c r="B287">
        <v>6.9379242826526702E-2</v>
      </c>
      <c r="C287">
        <v>0.10204081632647601</v>
      </c>
      <c r="D287" s="15">
        <v>2.05477995729453E-15</v>
      </c>
      <c r="E287">
        <v>0.89795918367352301</v>
      </c>
      <c r="F287">
        <v>0</v>
      </c>
    </row>
    <row r="288" spans="1:6" x14ac:dyDescent="0.2">
      <c r="A288">
        <v>6.34733273314807E-2</v>
      </c>
      <c r="B288">
        <v>7.0959333591832305E-2</v>
      </c>
      <c r="C288">
        <v>0.122448979591774</v>
      </c>
      <c r="D288" s="15">
        <v>2.3991225672759199E-15</v>
      </c>
      <c r="E288">
        <v>0.87755102040822497</v>
      </c>
      <c r="F288">
        <v>0</v>
      </c>
    </row>
    <row r="289" spans="1:6" x14ac:dyDescent="0.2">
      <c r="A289">
        <v>6.9606406594207207E-2</v>
      </c>
      <c r="B289">
        <v>7.2539424357137894E-2</v>
      </c>
      <c r="C289">
        <v>0.14285714285707399</v>
      </c>
      <c r="D289" s="15">
        <v>2.7408630920433599E-15</v>
      </c>
      <c r="E289">
        <v>0.85714285714292604</v>
      </c>
      <c r="F289">
        <v>0</v>
      </c>
    </row>
    <row r="290" spans="1:6" x14ac:dyDescent="0.2">
      <c r="A290">
        <v>7.5875672434392694E-2</v>
      </c>
      <c r="B290">
        <v>7.4119515122445398E-2</v>
      </c>
      <c r="C290">
        <v>0.163265306122402</v>
      </c>
      <c r="D290" s="15">
        <v>-8.6736173798840393E-19</v>
      </c>
      <c r="E290">
        <v>0.83673469387759603</v>
      </c>
      <c r="F290" s="15">
        <v>1.3652273755937499E-15</v>
      </c>
    </row>
    <row r="291" spans="1:6" x14ac:dyDescent="0.2">
      <c r="A291">
        <v>8.2249989469705506E-2</v>
      </c>
      <c r="B291">
        <v>7.5699605887751306E-2</v>
      </c>
      <c r="C291">
        <v>0.18367346938770701</v>
      </c>
      <c r="D291" s="15">
        <v>1.1926223897340501E-18</v>
      </c>
      <c r="E291">
        <v>0.81632653061229299</v>
      </c>
      <c r="F291">
        <v>0</v>
      </c>
    </row>
    <row r="292" spans="1:6" x14ac:dyDescent="0.2">
      <c r="A292">
        <v>8.8706714177367099E-2</v>
      </c>
      <c r="B292">
        <v>7.7279696653057103E-2</v>
      </c>
      <c r="C292">
        <v>0.20408163265300799</v>
      </c>
      <c r="D292" s="15">
        <v>1.3010426069826099E-18</v>
      </c>
      <c r="E292">
        <v>0.79591836734699195</v>
      </c>
      <c r="F292">
        <v>0</v>
      </c>
    </row>
    <row r="293" spans="1:6" x14ac:dyDescent="0.2">
      <c r="A293">
        <v>9.5229085811566694E-2</v>
      </c>
      <c r="B293">
        <v>7.8859787418362901E-2</v>
      </c>
      <c r="C293">
        <v>0.22448979591831</v>
      </c>
      <c r="D293" s="15">
        <v>6.0715321659188302E-18</v>
      </c>
      <c r="E293">
        <v>0.77551020408168903</v>
      </c>
      <c r="F293">
        <v>0</v>
      </c>
    </row>
    <row r="294" spans="1:6" x14ac:dyDescent="0.2">
      <c r="A294">
        <v>0.10180448762629001</v>
      </c>
      <c r="B294">
        <v>8.0439878183668698E-2</v>
      </c>
      <c r="C294">
        <v>0.24489795918361201</v>
      </c>
      <c r="D294" s="15">
        <v>6.9388939039072299E-18</v>
      </c>
      <c r="E294">
        <v>0.75510204081638799</v>
      </c>
      <c r="F294">
        <v>0</v>
      </c>
    </row>
    <row r="295" spans="1:6" x14ac:dyDescent="0.2">
      <c r="A295">
        <v>0.108423271898515</v>
      </c>
      <c r="B295">
        <v>8.2019968948974398E-2</v>
      </c>
      <c r="C295">
        <v>0.265306122448913</v>
      </c>
      <c r="D295" s="15">
        <v>3.46944695195361E-18</v>
      </c>
      <c r="E295">
        <v>0.73469387755108695</v>
      </c>
      <c r="F295">
        <v>0</v>
      </c>
    </row>
    <row r="296" spans="1:6" x14ac:dyDescent="0.2">
      <c r="A296">
        <v>0.115077953359844</v>
      </c>
      <c r="B296">
        <v>8.3600059714280306E-2</v>
      </c>
      <c r="C296">
        <v>0.28571428571421498</v>
      </c>
      <c r="D296" s="15">
        <v>1.7347234759768102E-18</v>
      </c>
      <c r="E296">
        <v>0.71428571428578402</v>
      </c>
      <c r="F296">
        <v>0</v>
      </c>
    </row>
    <row r="297" spans="1:6" x14ac:dyDescent="0.2">
      <c r="A297">
        <v>0.121762646496307</v>
      </c>
      <c r="B297">
        <v>8.5180150479586103E-2</v>
      </c>
      <c r="C297">
        <v>0.30612244897951801</v>
      </c>
      <c r="D297" s="15">
        <v>8.6736173798840401E-18</v>
      </c>
      <c r="E297">
        <v>0.69387755102048099</v>
      </c>
      <c r="F297">
        <v>0</v>
      </c>
    </row>
    <row r="298" spans="1:6" x14ac:dyDescent="0.2">
      <c r="A298">
        <v>0.12847266668853</v>
      </c>
      <c r="B298">
        <v>8.67602412448919E-2</v>
      </c>
      <c r="C298">
        <v>0.32653061224482</v>
      </c>
      <c r="D298" s="15">
        <v>1.7347234759768099E-17</v>
      </c>
      <c r="E298">
        <v>0.67346938775517895</v>
      </c>
      <c r="F298">
        <v>0</v>
      </c>
    </row>
    <row r="299" spans="1:6" x14ac:dyDescent="0.2">
      <c r="A299">
        <v>0.135204243137272</v>
      </c>
      <c r="B299">
        <v>8.8340332010197697E-2</v>
      </c>
      <c r="C299">
        <v>0.34693877551012198</v>
      </c>
      <c r="D299" s="15">
        <v>1.90819582357449E-17</v>
      </c>
      <c r="E299">
        <v>0.65306122448987802</v>
      </c>
      <c r="F299">
        <v>0</v>
      </c>
    </row>
    <row r="300" spans="1:6" x14ac:dyDescent="0.2">
      <c r="A300">
        <v>0.14195430923563501</v>
      </c>
      <c r="B300">
        <v>8.9920422775503397E-2</v>
      </c>
      <c r="C300">
        <v>0.36734693877542302</v>
      </c>
      <c r="D300" s="15">
        <v>1.5612511283791301E-17</v>
      </c>
      <c r="E300">
        <v>0.63265306122457599</v>
      </c>
      <c r="F300">
        <v>0</v>
      </c>
    </row>
    <row r="301" spans="1:6" x14ac:dyDescent="0.2">
      <c r="A301">
        <v>0.14872034740005499</v>
      </c>
      <c r="B301">
        <v>9.1500513540809306E-2</v>
      </c>
      <c r="C301">
        <v>0.387755102040725</v>
      </c>
      <c r="D301" s="15">
        <v>1.7347234759768099E-17</v>
      </c>
      <c r="E301">
        <v>0.61224489795927395</v>
      </c>
      <c r="F301">
        <v>0</v>
      </c>
    </row>
    <row r="302" spans="1:6" x14ac:dyDescent="0.2">
      <c r="A302">
        <v>0.155500272742536</v>
      </c>
      <c r="B302">
        <v>9.3080604306115006E-2</v>
      </c>
      <c r="C302">
        <v>0.40816326530602698</v>
      </c>
      <c r="D302" s="15">
        <v>3.46944695195361E-18</v>
      </c>
      <c r="E302">
        <v>0.59183673469397302</v>
      </c>
      <c r="F302">
        <v>0</v>
      </c>
    </row>
    <row r="303" spans="1:6" x14ac:dyDescent="0.2">
      <c r="A303">
        <v>0.16229234482006899</v>
      </c>
      <c r="B303">
        <v>9.46606950714209E-2</v>
      </c>
      <c r="C303">
        <v>0.42857142857132902</v>
      </c>
      <c r="D303">
        <v>0</v>
      </c>
      <c r="E303">
        <v>0.57142857142866998</v>
      </c>
      <c r="F303">
        <v>0</v>
      </c>
    </row>
    <row r="304" spans="1:6" x14ac:dyDescent="0.2">
      <c r="A304">
        <v>0.16909509993897701</v>
      </c>
      <c r="B304">
        <v>9.6240785836726697E-2</v>
      </c>
      <c r="C304">
        <v>0.448979591836632</v>
      </c>
      <c r="D304" s="15">
        <v>1.38777878078145E-17</v>
      </c>
      <c r="E304">
        <v>0.55102040816336695</v>
      </c>
      <c r="F304">
        <v>0</v>
      </c>
    </row>
    <row r="305" spans="1:6" x14ac:dyDescent="0.2">
      <c r="A305">
        <v>0.17590729868749699</v>
      </c>
      <c r="B305">
        <v>9.7820876602032703E-2</v>
      </c>
      <c r="C305">
        <v>0.46938775510193598</v>
      </c>
      <c r="D305">
        <v>0</v>
      </c>
      <c r="E305">
        <v>0.53061224489806402</v>
      </c>
      <c r="F305">
        <v>0</v>
      </c>
    </row>
    <row r="306" spans="1:6" x14ac:dyDescent="0.2">
      <c r="A306">
        <v>0.182727884877143</v>
      </c>
      <c r="B306">
        <v>9.9400967367338305E-2</v>
      </c>
      <c r="C306">
        <v>0.48979591836723602</v>
      </c>
      <c r="D306" s="15">
        <v>1.0408340855860799E-17</v>
      </c>
      <c r="E306">
        <v>0.51020408163276398</v>
      </c>
      <c r="F306">
        <v>0</v>
      </c>
    </row>
    <row r="307" spans="1:6" x14ac:dyDescent="0.2">
      <c r="A307">
        <v>0.189555953121501</v>
      </c>
      <c r="B307">
        <v>0.10098105813264401</v>
      </c>
      <c r="C307">
        <v>0.51020408163254005</v>
      </c>
      <c r="D307">
        <v>0</v>
      </c>
      <c r="E307">
        <v>0.48979591836746</v>
      </c>
      <c r="F307">
        <v>0</v>
      </c>
    </row>
    <row r="308" spans="1:6" x14ac:dyDescent="0.2">
      <c r="A308">
        <v>0.19639072301895899</v>
      </c>
      <c r="B308">
        <v>0.10256114889795</v>
      </c>
      <c r="C308">
        <v>0.53061224489784098</v>
      </c>
      <c r="D308" s="15">
        <v>1.0408340855860799E-17</v>
      </c>
      <c r="E308">
        <v>0.46938775510215802</v>
      </c>
      <c r="F308">
        <v>0</v>
      </c>
    </row>
    <row r="309" spans="1:6" x14ac:dyDescent="0.2">
      <c r="A309">
        <v>0.203231518431569</v>
      </c>
      <c r="B309">
        <v>0.104141239663256</v>
      </c>
      <c r="C309">
        <v>0.55102040816314102</v>
      </c>
      <c r="D309">
        <v>0</v>
      </c>
      <c r="E309">
        <v>0.44897959183685898</v>
      </c>
      <c r="F309">
        <v>0</v>
      </c>
    </row>
    <row r="310" spans="1:6" x14ac:dyDescent="0.2">
      <c r="A310">
        <v>0.210077750730715</v>
      </c>
      <c r="B310">
        <v>0.10572133042856199</v>
      </c>
      <c r="C310">
        <v>0.57142857142844505</v>
      </c>
      <c r="D310" s="15">
        <v>3.46944695195361E-18</v>
      </c>
      <c r="E310">
        <v>0.428571428571555</v>
      </c>
      <c r="F310">
        <v>0</v>
      </c>
    </row>
    <row r="311" spans="1:6" x14ac:dyDescent="0.2">
      <c r="A311">
        <v>0.216928905155894</v>
      </c>
      <c r="B311">
        <v>0.107301421193867</v>
      </c>
      <c r="C311">
        <v>0.59183673469374698</v>
      </c>
      <c r="D311">
        <v>0</v>
      </c>
      <c r="E311">
        <v>0.40816326530625202</v>
      </c>
      <c r="F311">
        <v>0</v>
      </c>
    </row>
    <row r="312" spans="1:6" x14ac:dyDescent="0.2">
      <c r="A312">
        <v>0.22378452963548801</v>
      </c>
      <c r="B312">
        <v>0.10888151195917301</v>
      </c>
      <c r="C312">
        <v>0.61224489795905002</v>
      </c>
      <c r="D312" s="15">
        <v>3.46944695195361E-18</v>
      </c>
      <c r="E312">
        <v>0.38775510204094998</v>
      </c>
      <c r="F312">
        <v>0</v>
      </c>
    </row>
    <row r="313" spans="1:6" x14ac:dyDescent="0.2">
      <c r="A313">
        <v>0.23064422556873401</v>
      </c>
      <c r="B313">
        <v>0.110461602724479</v>
      </c>
      <c r="C313">
        <v>0.63265306122435105</v>
      </c>
      <c r="D313" s="15">
        <v>3.8163916471489799E-17</v>
      </c>
      <c r="E313">
        <v>0.367346938775648</v>
      </c>
      <c r="F313">
        <v>0</v>
      </c>
    </row>
    <row r="314" spans="1:6" x14ac:dyDescent="0.2">
      <c r="A314">
        <v>0.237507640180708</v>
      </c>
      <c r="B314">
        <v>0.112041693489785</v>
      </c>
      <c r="C314">
        <v>0.65306122448965198</v>
      </c>
      <c r="D314" s="15">
        <v>3.1225022567582503E-17</v>
      </c>
      <c r="E314">
        <v>0.34693877551034702</v>
      </c>
      <c r="F314">
        <v>0</v>
      </c>
    </row>
    <row r="315" spans="1:6" x14ac:dyDescent="0.2">
      <c r="A315">
        <v>0.24437446014712699</v>
      </c>
      <c r="B315">
        <v>0.11362178425509099</v>
      </c>
      <c r="C315">
        <v>0.67346938775495502</v>
      </c>
      <c r="D315" s="15">
        <v>3.8163916471489799E-17</v>
      </c>
      <c r="E315">
        <v>0.32653061224504498</v>
      </c>
      <c r="F315">
        <v>0</v>
      </c>
    </row>
    <row r="316" spans="1:6" x14ac:dyDescent="0.2">
      <c r="A316">
        <v>0.25124440625051597</v>
      </c>
      <c r="B316">
        <v>0.115201875020396</v>
      </c>
      <c r="C316">
        <v>0.69387755102025805</v>
      </c>
      <c r="D316" s="15">
        <v>3.1225022567582503E-17</v>
      </c>
      <c r="E316">
        <v>0.306122448979742</v>
      </c>
      <c r="F316">
        <v>0</v>
      </c>
    </row>
    <row r="317" spans="1:6" x14ac:dyDescent="0.2">
      <c r="A317">
        <v>0.25811722887891703</v>
      </c>
      <c r="B317">
        <v>0.116781965785702</v>
      </c>
      <c r="C317">
        <v>0.71428571428555898</v>
      </c>
      <c r="D317" s="15">
        <v>3.8163916471489799E-17</v>
      </c>
      <c r="E317">
        <v>0.28571428571444102</v>
      </c>
      <c r="F317">
        <v>0</v>
      </c>
    </row>
    <row r="318" spans="1:6" x14ac:dyDescent="0.2">
      <c r="A318">
        <v>0.26499270421668603</v>
      </c>
      <c r="B318">
        <v>0.118362056551008</v>
      </c>
      <c r="C318">
        <v>0.73469387755086102</v>
      </c>
      <c r="D318" s="15">
        <v>3.4694469519536099E-17</v>
      </c>
      <c r="E318">
        <v>0.26530612244913798</v>
      </c>
      <c r="F318">
        <v>0</v>
      </c>
    </row>
    <row r="319" spans="1:6" x14ac:dyDescent="0.2">
      <c r="A319">
        <v>0.27187063100672698</v>
      </c>
      <c r="B319">
        <v>0.119942147316314</v>
      </c>
      <c r="C319">
        <v>0.75510204081616505</v>
      </c>
      <c r="D319" s="15">
        <v>2.0816681711721701E-17</v>
      </c>
      <c r="E319">
        <v>0.244897959183834</v>
      </c>
      <c r="F319">
        <v>0</v>
      </c>
    </row>
    <row r="320" spans="1:6" x14ac:dyDescent="0.2">
      <c r="A320">
        <v>0.278750827786936</v>
      </c>
      <c r="B320">
        <v>0.12152223808161999</v>
      </c>
      <c r="C320">
        <v>0.77551020408146498</v>
      </c>
      <c r="D320" s="15">
        <v>4.1633363423443401E-17</v>
      </c>
      <c r="E320">
        <v>0.22448979591853399</v>
      </c>
      <c r="F320">
        <v>0</v>
      </c>
    </row>
    <row r="321" spans="1:6" x14ac:dyDescent="0.2">
      <c r="A321">
        <v>0.28563313052199002</v>
      </c>
      <c r="B321">
        <v>0.123102328846926</v>
      </c>
      <c r="C321">
        <v>0.79591836734676902</v>
      </c>
      <c r="D321" s="15">
        <v>2.0816681711721701E-17</v>
      </c>
      <c r="E321">
        <v>0.20408163265323101</v>
      </c>
      <c r="F321">
        <v>0</v>
      </c>
    </row>
    <row r="322" spans="1:6" x14ac:dyDescent="0.2">
      <c r="A322">
        <v>0.29251739056621101</v>
      </c>
      <c r="B322">
        <v>0.124682419612231</v>
      </c>
      <c r="C322">
        <v>0.81632653061206994</v>
      </c>
      <c r="D322" s="15">
        <v>4.1633363423443401E-17</v>
      </c>
      <c r="E322">
        <v>0.183673469387929</v>
      </c>
      <c r="F322">
        <v>0</v>
      </c>
    </row>
    <row r="323" spans="1:6" x14ac:dyDescent="0.2">
      <c r="A323">
        <v>0.29940347290490998</v>
      </c>
      <c r="B323">
        <v>0.126262510377537</v>
      </c>
      <c r="C323">
        <v>0.83673469387736998</v>
      </c>
      <c r="D323" s="15">
        <v>2.7755575615628901E-17</v>
      </c>
      <c r="E323">
        <v>0.16326530612262899</v>
      </c>
      <c r="F323">
        <v>0</v>
      </c>
    </row>
    <row r="324" spans="1:6" x14ac:dyDescent="0.2">
      <c r="A324">
        <v>0.30629125463088402</v>
      </c>
      <c r="B324">
        <v>0.12784260114284299</v>
      </c>
      <c r="C324">
        <v>0.85714285714267502</v>
      </c>
      <c r="D324" s="15">
        <v>4.1633363423443401E-17</v>
      </c>
      <c r="E324">
        <v>0.14285714285732401</v>
      </c>
      <c r="F324">
        <v>0</v>
      </c>
    </row>
    <row r="325" spans="1:6" x14ac:dyDescent="0.2">
      <c r="A325">
        <v>0.31318062362027299</v>
      </c>
      <c r="B325">
        <v>0.12942269190814901</v>
      </c>
      <c r="C325">
        <v>0.87755102040797694</v>
      </c>
      <c r="D325" s="15">
        <v>3.4694469519536099E-17</v>
      </c>
      <c r="E325">
        <v>0.122448979592023</v>
      </c>
      <c r="F325">
        <v>0</v>
      </c>
    </row>
    <row r="326" spans="1:6" x14ac:dyDescent="0.2">
      <c r="A326">
        <v>0.320071477378084</v>
      </c>
      <c r="B326">
        <v>0.131002782673455</v>
      </c>
      <c r="C326">
        <v>0.89795918367327898</v>
      </c>
      <c r="D326" s="15">
        <v>4.8572257327350599E-17</v>
      </c>
      <c r="E326">
        <v>0.102040816326721</v>
      </c>
      <c r="F326">
        <v>0</v>
      </c>
    </row>
    <row r="327" spans="1:6" x14ac:dyDescent="0.2">
      <c r="A327">
        <v>0.32696372202856799</v>
      </c>
      <c r="B327">
        <v>0.13258287343875899</v>
      </c>
      <c r="C327">
        <v>0.91836734693856703</v>
      </c>
      <c r="D327">
        <v>0</v>
      </c>
      <c r="E327">
        <v>8.16326530614329E-2</v>
      </c>
      <c r="F327">
        <v>0</v>
      </c>
    </row>
    <row r="328" spans="1:6" x14ac:dyDescent="0.2">
      <c r="A328">
        <v>0.33385727142979299</v>
      </c>
      <c r="B328">
        <v>0.13416296420406501</v>
      </c>
      <c r="C328">
        <v>0.93877551020386796</v>
      </c>
      <c r="D328">
        <v>0</v>
      </c>
      <c r="E328">
        <v>6.1224489796131702E-2</v>
      </c>
      <c r="F328">
        <v>0</v>
      </c>
    </row>
    <row r="329" spans="1:6" x14ac:dyDescent="0.2">
      <c r="A329">
        <v>0.34075204639488499</v>
      </c>
      <c r="B329">
        <v>0.135743054969371</v>
      </c>
      <c r="C329">
        <v>0.95918367346917099</v>
      </c>
      <c r="D329">
        <v>0</v>
      </c>
      <c r="E329">
        <v>4.0816326530829498E-2</v>
      </c>
      <c r="F329">
        <v>0</v>
      </c>
    </row>
    <row r="330" spans="1:6" x14ac:dyDescent="0.2">
      <c r="A330">
        <v>0.34764797400537201</v>
      </c>
      <c r="B330">
        <v>0.13732314573467699</v>
      </c>
      <c r="C330">
        <v>0.97959183673447303</v>
      </c>
      <c r="D330">
        <v>0</v>
      </c>
      <c r="E330">
        <v>2.0408163265527E-2</v>
      </c>
      <c r="F330">
        <v>0</v>
      </c>
    </row>
    <row r="331" spans="1:6" x14ac:dyDescent="0.2">
      <c r="A331">
        <v>0.35454498700421</v>
      </c>
      <c r="B331">
        <v>0.1389032365</v>
      </c>
      <c r="C331">
        <v>1</v>
      </c>
      <c r="D331">
        <v>0</v>
      </c>
      <c r="E331">
        <v>0</v>
      </c>
      <c r="F331">
        <v>0</v>
      </c>
    </row>
  </sheetData>
  <conditionalFormatting sqref="L2:P6">
    <cfRule type="containsBlanks" dxfId="245" priority="1">
      <formula>LEN(TRIM(L2))=0</formula>
    </cfRule>
    <cfRule type="cellIs" dxfId="244" priority="2" operator="lessThan">
      <formula>0.5</formula>
    </cfRule>
    <cfRule type="cellIs" dxfId="243" priority="3" operator="greaterThan">
      <formula>0.5</formula>
    </cfRule>
  </conditionalFormatting>
  <pageMargins left="0.7" right="0.7" top="0.75" bottom="0.75" header="0.3" footer="0.3"/>
  <pageSetup paperSize="9"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26"/>
  <sheetViews>
    <sheetView topLeftCell="AM1" zoomScale="88" workbookViewId="0">
      <selection activeCell="BG17" sqref="BG17"/>
    </sheetView>
  </sheetViews>
  <sheetFormatPr baseColWidth="10" defaultRowHeight="16" x14ac:dyDescent="0.2"/>
  <sheetData>
    <row r="1" spans="1:52" ht="112" x14ac:dyDescent="0.2">
      <c r="B1" s="10" t="s">
        <v>79</v>
      </c>
      <c r="C1" s="10" t="s">
        <v>80</v>
      </c>
      <c r="D1" s="10" t="s">
        <v>81</v>
      </c>
      <c r="E1" s="1" t="s">
        <v>3</v>
      </c>
      <c r="F1" s="1" t="s">
        <v>4</v>
      </c>
      <c r="G1" s="1" t="s">
        <v>5</v>
      </c>
      <c r="H1" s="1" t="s">
        <v>82</v>
      </c>
      <c r="I1" s="1" t="s">
        <v>6</v>
      </c>
      <c r="S1" s="11"/>
      <c r="T1" s="11" t="s">
        <v>79</v>
      </c>
      <c r="U1" s="11" t="s">
        <v>80</v>
      </c>
      <c r="V1" s="11" t="s">
        <v>81</v>
      </c>
      <c r="W1" s="11" t="s">
        <v>83</v>
      </c>
      <c r="X1" s="11" t="s">
        <v>3</v>
      </c>
      <c r="Y1" s="11" t="s">
        <v>4</v>
      </c>
      <c r="Z1" s="11" t="s">
        <v>5</v>
      </c>
      <c r="AA1" s="11" t="s">
        <v>82</v>
      </c>
      <c r="AB1" s="11" t="s">
        <v>6</v>
      </c>
      <c r="AC1" s="17"/>
      <c r="AD1" s="17"/>
      <c r="AE1" s="17"/>
      <c r="AF1" s="17"/>
      <c r="AG1" s="17"/>
      <c r="AH1" s="17"/>
      <c r="AI1" s="17"/>
      <c r="AK1" s="10" t="s">
        <v>79</v>
      </c>
      <c r="AL1" s="10" t="s">
        <v>80</v>
      </c>
      <c r="AM1" s="10" t="s">
        <v>81</v>
      </c>
      <c r="AN1" s="1" t="s">
        <v>3</v>
      </c>
      <c r="AO1" s="1" t="s">
        <v>4</v>
      </c>
      <c r="AP1" s="1" t="s">
        <v>5</v>
      </c>
      <c r="AQ1" s="1" t="s">
        <v>82</v>
      </c>
      <c r="AR1" s="1" t="s">
        <v>6</v>
      </c>
    </row>
    <row r="2" spans="1:52" x14ac:dyDescent="0.2">
      <c r="A2" t="s">
        <v>54</v>
      </c>
      <c r="B2">
        <v>-0.18578062957730096</v>
      </c>
      <c r="C2">
        <v>3.8120706832363328E-2</v>
      </c>
      <c r="D2">
        <v>8.5954528008901313E-2</v>
      </c>
      <c r="E2">
        <v>-2.5895999999999988E-2</v>
      </c>
      <c r="F2">
        <v>-0.28011864999999997</v>
      </c>
      <c r="G2">
        <v>-0.1323493</v>
      </c>
      <c r="H2">
        <v>1.586580000000002E-2</v>
      </c>
      <c r="I2">
        <v>-7.1359949999999978E-2</v>
      </c>
      <c r="S2" s="4" t="s">
        <v>79</v>
      </c>
      <c r="T2" s="4">
        <v>1</v>
      </c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t="s">
        <v>54</v>
      </c>
      <c r="AK2">
        <v>-0.18578062957730096</v>
      </c>
      <c r="AL2">
        <v>3.8120706832363328E-2</v>
      </c>
      <c r="AM2">
        <v>8.5954528008901313E-2</v>
      </c>
      <c r="AN2">
        <f>[3]Sverige!V53</f>
        <v>-3.0289797768503685E-2</v>
      </c>
      <c r="AO2">
        <f>[3]Sverige!W53</f>
        <v>-0.29359045926685329</v>
      </c>
      <c r="AP2">
        <f>[3]Sverige!X53</f>
        <v>-0.1400275299447683</v>
      </c>
      <c r="AQ2">
        <f>[3]Sverige!Y53</f>
        <v>1.1744870065196186E-2</v>
      </c>
      <c r="AR2">
        <f>[3]Sverige!Z53</f>
        <v>-7.7271500806168014E-2</v>
      </c>
    </row>
    <row r="3" spans="1:52" x14ac:dyDescent="0.2">
      <c r="A3" t="s">
        <v>55</v>
      </c>
      <c r="B3">
        <v>-0.41909472409403437</v>
      </c>
      <c r="C3">
        <v>0.18481664814627727</v>
      </c>
      <c r="D3">
        <v>4.0131642942835832E-2</v>
      </c>
      <c r="E3">
        <v>6.4998900000000012E-2</v>
      </c>
      <c r="F3">
        <v>-4.8483499999999992E-2</v>
      </c>
      <c r="G3">
        <v>8.9470999999999995E-2</v>
      </c>
      <c r="H3">
        <v>9.6139599999999992E-2</v>
      </c>
      <c r="I3">
        <v>5.7594949999999999E-2</v>
      </c>
      <c r="S3" s="4" t="s">
        <v>80</v>
      </c>
      <c r="T3" s="4">
        <v>0.76093067435989137</v>
      </c>
      <c r="U3" s="4">
        <v>1</v>
      </c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t="s">
        <v>55</v>
      </c>
      <c r="AK3">
        <v>-0.41909472409403437</v>
      </c>
      <c r="AL3">
        <v>0.18481664814627727</v>
      </c>
      <c r="AM3">
        <v>4.0131642942835832E-2</v>
      </c>
      <c r="AN3">
        <f>[3]Sverige!V54</f>
        <v>6.4765869746731139E-2</v>
      </c>
      <c r="AO3">
        <f>[3]Sverige!W54</f>
        <v>-5.0624763417417097E-2</v>
      </c>
      <c r="AP3">
        <f>[3]Sverige!X54</f>
        <v>9.065098913236716E-2</v>
      </c>
      <c r="AQ3">
        <f>[3]Sverige!Y54</f>
        <v>9.5888923657825448E-2</v>
      </c>
      <c r="AR3">
        <f>[3]Sverige!Z54</f>
        <v>5.7229012435361958E-2</v>
      </c>
      <c r="AV3">
        <v>0.38981681398012974</v>
      </c>
    </row>
    <row r="4" spans="1:52" x14ac:dyDescent="0.2">
      <c r="A4" t="s">
        <v>56</v>
      </c>
      <c r="B4">
        <v>0.37146546810640652</v>
      </c>
      <c r="C4">
        <v>0.36564778104616974</v>
      </c>
      <c r="D4">
        <v>7.6751863385985108E-2</v>
      </c>
      <c r="E4">
        <v>2.0273399999999997E-2</v>
      </c>
      <c r="F4">
        <v>-3.6539599999999992E-2</v>
      </c>
      <c r="G4">
        <v>1.4514500000000007E-2</v>
      </c>
      <c r="H4">
        <v>8.4092049999999988E-2</v>
      </c>
      <c r="I4">
        <v>4.3395500000000115E-3</v>
      </c>
      <c r="S4" s="4" t="s">
        <v>81</v>
      </c>
      <c r="T4" s="4">
        <v>0.50023487884304929</v>
      </c>
      <c r="U4" s="4">
        <v>0.45189624503402687</v>
      </c>
      <c r="V4" s="4">
        <v>1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t="s">
        <v>56</v>
      </c>
      <c r="AK4">
        <v>0.37146546810640652</v>
      </c>
      <c r="AL4">
        <v>0.36564778104616974</v>
      </c>
      <c r="AM4">
        <v>7.6751863385985108E-2</v>
      </c>
      <c r="AN4">
        <f>[3]Sverige!V55</f>
        <v>1.8960954178075085E-2</v>
      </c>
      <c r="AO4">
        <f>[3]Sverige!W55</f>
        <v>-3.752217759445417E-2</v>
      </c>
      <c r="AP4">
        <f>[3]Sverige!X55</f>
        <v>1.3323317160606807E-2</v>
      </c>
      <c r="AQ4">
        <f>[3]Sverige!Y55</f>
        <v>8.3693432557906719E-2</v>
      </c>
      <c r="AR4">
        <f>[3]Sverige!Z55</f>
        <v>2.374296849828289E-3</v>
      </c>
    </row>
    <row r="5" spans="1:52" x14ac:dyDescent="0.2">
      <c r="A5" t="s">
        <v>57</v>
      </c>
      <c r="B5">
        <v>0.26778164220962786</v>
      </c>
      <c r="C5">
        <v>0.30998314291065726</v>
      </c>
      <c r="D5">
        <v>4.938217991476751E-2</v>
      </c>
      <c r="E5">
        <v>0.12391569999999999</v>
      </c>
      <c r="F5">
        <v>0.13247009999999998</v>
      </c>
      <c r="G5">
        <v>6.8927499999999989E-2</v>
      </c>
      <c r="H5">
        <v>0.1631967</v>
      </c>
      <c r="I5">
        <v>5.8948549999999988E-2</v>
      </c>
      <c r="S5" s="4" t="s">
        <v>83</v>
      </c>
      <c r="T5" s="4">
        <v>0.49155728046753872</v>
      </c>
      <c r="U5" s="4">
        <v>0.56608528417569159</v>
      </c>
      <c r="V5" s="4">
        <v>0.93610030088222884</v>
      </c>
      <c r="W5" s="4">
        <v>1</v>
      </c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t="s">
        <v>57</v>
      </c>
      <c r="AK5">
        <v>0.26778164220962786</v>
      </c>
      <c r="AL5">
        <v>0.30998314291065726</v>
      </c>
      <c r="AM5">
        <v>4.938217991476751E-2</v>
      </c>
      <c r="AN5">
        <f>[3]Sverige!V56</f>
        <v>0.12577113857395075</v>
      </c>
      <c r="AO5">
        <f>[3]Sverige!W56</f>
        <v>0.1363252936810761</v>
      </c>
      <c r="AP5">
        <f>[3]Sverige!X56</f>
        <v>6.9468977617819283E-2</v>
      </c>
      <c r="AQ5">
        <f>[3]Sverige!Y56</f>
        <v>0.16510003510098051</v>
      </c>
      <c r="AR5">
        <f>[3]Sverige!Z56</f>
        <v>5.9692056396611758E-2</v>
      </c>
    </row>
    <row r="6" spans="1:52" x14ac:dyDescent="0.2">
      <c r="A6">
        <v>2005</v>
      </c>
      <c r="B6">
        <v>0.33251843026429084</v>
      </c>
      <c r="C6">
        <v>0.33288056429320384</v>
      </c>
      <c r="D6">
        <v>7.0588884444015315E-2</v>
      </c>
      <c r="E6">
        <v>0.29729234999999998</v>
      </c>
      <c r="F6">
        <v>0.21752375000000002</v>
      </c>
      <c r="G6">
        <v>0.25672430000000002</v>
      </c>
      <c r="H6">
        <v>0.20004919999999998</v>
      </c>
      <c r="I6">
        <v>0.252002</v>
      </c>
      <c r="S6" s="4" t="s">
        <v>3</v>
      </c>
      <c r="T6" s="4">
        <v>0.5306980532581711</v>
      </c>
      <c r="U6" s="4">
        <v>0.56710853915237269</v>
      </c>
      <c r="V6" s="4">
        <v>-2.9145157872215836E-2</v>
      </c>
      <c r="W6" s="4">
        <v>2.9552804398117128E-2</v>
      </c>
      <c r="X6" s="4">
        <v>1</v>
      </c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t="s">
        <v>58</v>
      </c>
      <c r="AK6">
        <v>0.33251843026429084</v>
      </c>
      <c r="AL6">
        <v>0.33288056429320384</v>
      </c>
      <c r="AM6">
        <v>7.0588884444015315E-2</v>
      </c>
      <c r="AN6">
        <f>[3]Sverige!V57</f>
        <v>0.30294511327138762</v>
      </c>
      <c r="AO6">
        <f>[3]Sverige!W57</f>
        <v>0.22218859352270523</v>
      </c>
      <c r="AP6">
        <f>[3]Sverige!X57</f>
        <v>0.26182808182079537</v>
      </c>
      <c r="AQ6">
        <f>[3]Sverige!Y57</f>
        <v>0.20219971096067782</v>
      </c>
      <c r="AR6">
        <f>[3]Sverige!Z57</f>
        <v>0.25759924535806894</v>
      </c>
    </row>
    <row r="7" spans="1:52" x14ac:dyDescent="0.2">
      <c r="A7" t="s">
        <v>60</v>
      </c>
      <c r="B7">
        <v>0.24368015595881407</v>
      </c>
      <c r="C7">
        <v>0.45586684068439026</v>
      </c>
      <c r="D7">
        <v>3.6299352404709606E-2</v>
      </c>
      <c r="E7">
        <v>0.20318115</v>
      </c>
      <c r="F7">
        <v>0.20880454999999995</v>
      </c>
      <c r="G7">
        <v>0.401644</v>
      </c>
      <c r="H7">
        <v>0.18409384999999995</v>
      </c>
      <c r="I7">
        <v>0.31312085000000001</v>
      </c>
      <c r="S7" s="4" t="s">
        <v>4</v>
      </c>
      <c r="T7" s="4">
        <v>0.59577880892441304</v>
      </c>
      <c r="U7" s="4">
        <v>0.53952463298552056</v>
      </c>
      <c r="V7" s="4">
        <v>-0.24161476519383779</v>
      </c>
      <c r="W7" s="4">
        <v>-0.19500377391185239</v>
      </c>
      <c r="X7" s="4">
        <v>0.88190577198835785</v>
      </c>
      <c r="Y7" s="4">
        <v>1</v>
      </c>
      <c r="Z7" s="4"/>
      <c r="AA7" s="4"/>
      <c r="AB7" s="4"/>
      <c r="AC7" s="4"/>
      <c r="AD7" s="4"/>
      <c r="AE7" s="4"/>
      <c r="AF7" s="4"/>
      <c r="AG7" s="4"/>
      <c r="AH7" s="4"/>
      <c r="AI7" s="4"/>
      <c r="AJ7" t="s">
        <v>60</v>
      </c>
      <c r="AK7">
        <v>0.24368015595881407</v>
      </c>
      <c r="AL7">
        <v>0.45586684068439026</v>
      </c>
      <c r="AM7">
        <v>3.6299352404709606E-2</v>
      </c>
      <c r="AN7">
        <f>[3]Sverige!V58</f>
        <v>0.20419279596666703</v>
      </c>
      <c r="AO7">
        <f>[3]Sverige!W58</f>
        <v>0.21144211783132791</v>
      </c>
      <c r="AP7">
        <f>[3]Sverige!X58</f>
        <v>0.40893756871732767</v>
      </c>
      <c r="AQ7">
        <f>[3]Sverige!Y58</f>
        <v>0.18507388713235776</v>
      </c>
      <c r="AR7">
        <f>[3]Sverige!Z58</f>
        <v>0.31814214190629952</v>
      </c>
    </row>
    <row r="8" spans="1:52" x14ac:dyDescent="0.2">
      <c r="A8" t="s">
        <v>63</v>
      </c>
      <c r="B8">
        <v>-4.1523614229981895E-2</v>
      </c>
      <c r="C8">
        <v>-0.17837187311957362</v>
      </c>
      <c r="D8">
        <v>1.4037504631506246E-2</v>
      </c>
      <c r="E8">
        <v>0.14961275000000002</v>
      </c>
      <c r="F8">
        <v>0.14144095000000001</v>
      </c>
      <c r="G8">
        <v>-1.390909999999998E-2</v>
      </c>
      <c r="H8">
        <v>4.9959150000000022E-2</v>
      </c>
      <c r="I8">
        <v>2.6047499999999994E-2</v>
      </c>
      <c r="S8" s="4" t="s">
        <v>5</v>
      </c>
      <c r="T8" s="4">
        <v>0.37360388210306594</v>
      </c>
      <c r="U8" s="4">
        <v>0.54627592564243388</v>
      </c>
      <c r="V8" s="4">
        <v>-0.20623233997622087</v>
      </c>
      <c r="W8" s="4">
        <v>-0.20706158599136751</v>
      </c>
      <c r="X8" s="4">
        <v>0.79017240313069737</v>
      </c>
      <c r="Y8" s="4">
        <v>0.77924233889564798</v>
      </c>
      <c r="Z8" s="4">
        <v>1</v>
      </c>
      <c r="AA8" s="4"/>
      <c r="AB8" s="4"/>
      <c r="AC8" s="4"/>
      <c r="AD8" s="4"/>
      <c r="AE8" s="4"/>
      <c r="AF8" s="4"/>
      <c r="AG8" s="4"/>
      <c r="AH8" s="4"/>
      <c r="AI8" s="4"/>
      <c r="AJ8" t="s">
        <v>63</v>
      </c>
      <c r="AK8">
        <v>-4.1523614229981895E-2</v>
      </c>
      <c r="AL8">
        <v>-0.17837187311957362</v>
      </c>
      <c r="AM8">
        <v>1.4037504631506246E-2</v>
      </c>
      <c r="AN8">
        <f>[3]Sverige!V59</f>
        <v>0.14893398946771499</v>
      </c>
      <c r="AO8">
        <f>[3]Sverige!W59</f>
        <v>0.14133557633438448</v>
      </c>
      <c r="AP8">
        <f>[3]Sverige!X59</f>
        <v>-2.0238220487345041E-2</v>
      </c>
      <c r="AQ8">
        <f>[3]Sverige!Y59</f>
        <v>4.7165523345396629E-2</v>
      </c>
      <c r="AR8">
        <f>[3]Sverige!Z59</f>
        <v>2.1683430209549076E-2</v>
      </c>
    </row>
    <row r="9" spans="1:52" x14ac:dyDescent="0.2">
      <c r="A9" t="s">
        <v>64</v>
      </c>
      <c r="B9">
        <v>-0.37806700104331536</v>
      </c>
      <c r="C9">
        <v>-0.26429617672555528</v>
      </c>
      <c r="D9">
        <v>2.4861322961778513E-2</v>
      </c>
      <c r="E9">
        <v>-0.33914110000000003</v>
      </c>
      <c r="F9">
        <v>-0.2937362</v>
      </c>
      <c r="G9">
        <v>-0.18809114999999996</v>
      </c>
      <c r="H9">
        <v>-0.24362194999999998</v>
      </c>
      <c r="I9">
        <v>-0.25949449999999991</v>
      </c>
      <c r="S9" s="4" t="s">
        <v>82</v>
      </c>
      <c r="T9" s="4">
        <v>0.71103207648981293</v>
      </c>
      <c r="U9" s="4">
        <v>0.70286819212438012</v>
      </c>
      <c r="V9" s="4">
        <v>0.50018995203768213</v>
      </c>
      <c r="W9" s="4">
        <v>0.45865598039547806</v>
      </c>
      <c r="X9" s="4">
        <v>0.71100094597623786</v>
      </c>
      <c r="Y9" s="4">
        <v>0.56570558611043165</v>
      </c>
      <c r="Z9" s="4">
        <v>0.52974431072248795</v>
      </c>
      <c r="AA9" s="4">
        <v>1</v>
      </c>
      <c r="AB9" s="4"/>
      <c r="AC9" s="4"/>
      <c r="AD9" s="4"/>
      <c r="AE9" s="4"/>
      <c r="AF9" s="4"/>
      <c r="AG9" s="4"/>
      <c r="AH9" s="4"/>
      <c r="AI9" s="4"/>
      <c r="AJ9" t="s">
        <v>64</v>
      </c>
      <c r="AK9">
        <v>-0.37806700104331536</v>
      </c>
      <c r="AL9">
        <v>-0.26429617672555528</v>
      </c>
      <c r="AM9">
        <v>2.4861322961778513E-2</v>
      </c>
      <c r="AN9">
        <f>[3]Sverige!V60</f>
        <v>-0.3523678950857006</v>
      </c>
      <c r="AO9">
        <f>[3]Sverige!W60</f>
        <v>-0.30518507652481819</v>
      </c>
      <c r="AP9">
        <f>[3]Sverige!X60</f>
        <v>-0.19650817113923721</v>
      </c>
      <c r="AQ9">
        <f>[3]Sverige!Y60</f>
        <v>-0.2529266308002513</v>
      </c>
      <c r="AR9">
        <f>[3]Sverige!Z60</f>
        <v>-0.26977259575120632</v>
      </c>
    </row>
    <row r="10" spans="1:52" ht="17" thickBot="1" x14ac:dyDescent="0.25">
      <c r="A10" t="s">
        <v>65</v>
      </c>
      <c r="B10">
        <v>0.4978531728091401</v>
      </c>
      <c r="C10">
        <v>0.38181337992401915</v>
      </c>
      <c r="D10">
        <v>0.10476646248085762</v>
      </c>
      <c r="E10">
        <v>7.3230900000000015E-2</v>
      </c>
      <c r="F10">
        <v>3.3554899999999985E-2</v>
      </c>
      <c r="G10">
        <v>-7.461200000000015E-3</v>
      </c>
      <c r="H10">
        <v>0.35506394999999996</v>
      </c>
      <c r="I10">
        <v>5.7296450000000013E-2</v>
      </c>
      <c r="S10" s="6" t="s">
        <v>6</v>
      </c>
      <c r="T10" s="6">
        <v>0.57038972520842535</v>
      </c>
      <c r="U10" s="6">
        <v>0.75917751289963764</v>
      </c>
      <c r="V10" s="6">
        <v>-4.072936834365154E-2</v>
      </c>
      <c r="W10" s="6">
        <v>5.9582286762279051E-2</v>
      </c>
      <c r="X10" s="6">
        <v>0.87850609196464902</v>
      </c>
      <c r="Y10" s="6">
        <v>0.86997996395890265</v>
      </c>
      <c r="Z10" s="6">
        <v>0.83790404401023744</v>
      </c>
      <c r="AA10" s="6">
        <v>0.60311119231420485</v>
      </c>
      <c r="AB10" s="6">
        <v>1</v>
      </c>
      <c r="AC10" s="4"/>
      <c r="AD10" s="4"/>
      <c r="AE10" s="4"/>
      <c r="AF10" s="4"/>
      <c r="AG10" s="4"/>
      <c r="AH10" s="4"/>
      <c r="AI10" s="4"/>
      <c r="AJ10" t="s">
        <v>65</v>
      </c>
      <c r="AK10">
        <v>0.4978531728091401</v>
      </c>
      <c r="AL10">
        <v>0.38181337992401915</v>
      </c>
      <c r="AM10">
        <v>0.10476646248085762</v>
      </c>
      <c r="AN10">
        <f>[3]Sverige!V61</f>
        <v>7.5972613715776127E-2</v>
      </c>
      <c r="AO10">
        <f>[3]Sverige!W61</f>
        <v>3.5116350291871531E-2</v>
      </c>
      <c r="AP10">
        <f>[3]Sverige!X61</f>
        <v>-7.9847833603798046E-3</v>
      </c>
      <c r="AQ10">
        <f>[3]Sverige!Y61</f>
        <v>0.36497037418728656</v>
      </c>
      <c r="AR10">
        <f>[3]Sverige!Z61</f>
        <v>5.9338596211154539E-2</v>
      </c>
      <c r="AX10">
        <f>AK15</f>
        <v>0.30446495406261564</v>
      </c>
      <c r="AY10">
        <f>AM15</f>
        <v>2.9961660856444985E-2</v>
      </c>
      <c r="AZ10">
        <f>AVERAGE(AX10:AY10)</f>
        <v>0.16721330745953031</v>
      </c>
    </row>
    <row r="11" spans="1:52" x14ac:dyDescent="0.2">
      <c r="A11" t="s">
        <v>67</v>
      </c>
      <c r="B11">
        <v>0.26932974094051582</v>
      </c>
      <c r="C11">
        <v>0.46466324595321773</v>
      </c>
      <c r="D11">
        <v>2.9202692634241835E-2</v>
      </c>
      <c r="E11">
        <v>0.2031443</v>
      </c>
      <c r="F11">
        <v>0.27044455000000001</v>
      </c>
      <c r="G11">
        <v>0.11183495</v>
      </c>
      <c r="H11">
        <v>4.7180650000000005E-2</v>
      </c>
      <c r="I11">
        <v>0.32573829999999993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t="s">
        <v>67</v>
      </c>
      <c r="AK11">
        <v>0.26932974094051582</v>
      </c>
      <c r="AL11">
        <v>0.46466324595321773</v>
      </c>
      <c r="AM11">
        <v>2.9202692634241835E-2</v>
      </c>
      <c r="AN11">
        <f>[3]Sverige!V62</f>
        <v>0.2081753684403824</v>
      </c>
      <c r="AO11">
        <f>[3]Sverige!W62</f>
        <v>0.27761697981906286</v>
      </c>
      <c r="AP11">
        <f>[3]Sverige!X62</f>
        <v>0.11459380693686326</v>
      </c>
      <c r="AQ11">
        <f>[3]Sverige!Y62</f>
        <v>4.5232925385217913E-2</v>
      </c>
      <c r="AR11">
        <f>[3]Sverige!Z62</f>
        <v>0.33403275853727832</v>
      </c>
    </row>
    <row r="12" spans="1:52" x14ac:dyDescent="0.2">
      <c r="A12" t="s">
        <v>68</v>
      </c>
      <c r="B12">
        <v>-0.13435255648238403</v>
      </c>
      <c r="C12">
        <v>-0.12558471020457329</v>
      </c>
      <c r="D12">
        <v>1.8638977918167085E-2</v>
      </c>
      <c r="E12">
        <v>0.13265625</v>
      </c>
      <c r="F12">
        <v>9.9295999999999995E-2</v>
      </c>
      <c r="G12">
        <v>0.17322715</v>
      </c>
      <c r="H12">
        <v>4.7655299999999998E-2</v>
      </c>
      <c r="I12">
        <v>1.7345900000000025E-2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t="s">
        <v>68</v>
      </c>
      <c r="AK12">
        <v>-0.13435255648238403</v>
      </c>
      <c r="AL12">
        <v>-0.12558471020457329</v>
      </c>
      <c r="AM12">
        <v>1.8638977918167085E-2</v>
      </c>
      <c r="AN12">
        <f>[3]Sverige!V63</f>
        <v>0.13386775000541301</v>
      </c>
      <c r="AO12">
        <f>[3]Sverige!W63</f>
        <v>9.9144094734290839E-2</v>
      </c>
      <c r="AP12">
        <f>[3]Sverige!X63</f>
        <v>0.17666496992242581</v>
      </c>
      <c r="AQ12">
        <f>[3]Sverige!Y63</f>
        <v>4.6365646498682321E-2</v>
      </c>
      <c r="AR12">
        <f>[3]Sverige!Z63</f>
        <v>1.4302857438143933E-2</v>
      </c>
    </row>
    <row r="13" spans="1:52" x14ac:dyDescent="0.2">
      <c r="A13" t="s">
        <v>69</v>
      </c>
      <c r="B13">
        <v>0.17108428683051519</v>
      </c>
      <c r="C13">
        <v>0.17908186107380253</v>
      </c>
      <c r="D13">
        <v>7.9897695250844905E-2</v>
      </c>
      <c r="E13">
        <v>-9.1981999999999967E-3</v>
      </c>
      <c r="F13">
        <v>1.0432150000000008E-2</v>
      </c>
      <c r="G13">
        <v>-2.1882699999999991E-2</v>
      </c>
      <c r="H13">
        <v>4.474510000000001E-2</v>
      </c>
      <c r="I13">
        <v>1.9283599999999998E-2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t="s">
        <v>69</v>
      </c>
      <c r="AK13">
        <v>0.17108428683051519</v>
      </c>
      <c r="AL13">
        <v>0.17908186107380253</v>
      </c>
      <c r="AM13">
        <v>7.9897695250844905E-2</v>
      </c>
      <c r="AN13">
        <f>[3]Sverige!V64</f>
        <v>-1.2179069813380107E-2</v>
      </c>
      <c r="AO13">
        <f>[3]Sverige!W64</f>
        <v>8.0469173215727274E-3</v>
      </c>
      <c r="AP13">
        <f>[3]Sverige!X64</f>
        <v>-2.5049931320786645E-2</v>
      </c>
      <c r="AQ13">
        <f>[3]Sverige!Y64</f>
        <v>4.3822396329708385E-2</v>
      </c>
      <c r="AR13">
        <f>[3]Sverige!Z64</f>
        <v>1.7545492896544945E-2</v>
      </c>
    </row>
    <row r="14" spans="1:52" x14ac:dyDescent="0.2">
      <c r="D14">
        <f>AVERAGE(D2:D13)</f>
        <v>5.254275891488424E-2</v>
      </c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</row>
    <row r="15" spans="1:52" x14ac:dyDescent="0.2">
      <c r="D15">
        <f>_xlfn.STDEV.S(D2:D13)</f>
        <v>2.9961660856444985E-2</v>
      </c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>
        <f>_xlfn.STDEV.S(AK2:AK13)</f>
        <v>0.30446495406261564</v>
      </c>
      <c r="AL15" s="18">
        <f t="shared" ref="AL15:AM15" si="0">_xlfn.STDEV.S(AL2:AL13)</f>
        <v>0.25440538094422754</v>
      </c>
      <c r="AM15" s="18">
        <f t="shared" si="0"/>
        <v>2.9961660856444985E-2</v>
      </c>
      <c r="AN15">
        <f>_xlfn.STDEV.S(AN2:AN13)</f>
        <v>0.16582020540354955</v>
      </c>
      <c r="AO15">
        <f t="shared" ref="AO15:AR15" si="1">_xlfn.STDEV.S(AO2:AO13)</f>
        <v>0.18773503281697132</v>
      </c>
      <c r="AP15">
        <f t="shared" si="1"/>
        <v>0.16687971726038581</v>
      </c>
      <c r="AQ15">
        <f t="shared" si="1"/>
        <v>0.14597759870689897</v>
      </c>
      <c r="AR15">
        <f t="shared" si="1"/>
        <v>0.16964949624521117</v>
      </c>
      <c r="AS15">
        <f>AVERAGE(AN15:AR15)</f>
        <v>0.16721241008660337</v>
      </c>
      <c r="AU15">
        <f>AK15/2</f>
        <v>0.15223247703130782</v>
      </c>
    </row>
    <row r="16" spans="1:52" x14ac:dyDescent="0.2">
      <c r="B16" t="s">
        <v>84</v>
      </c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</row>
    <row r="17" spans="1:48" ht="96" x14ac:dyDescent="0.2">
      <c r="A17" t="s">
        <v>16</v>
      </c>
      <c r="B17" t="s">
        <v>70</v>
      </c>
      <c r="C17" s="10" t="s">
        <v>71</v>
      </c>
      <c r="D17" s="10" t="s">
        <v>72</v>
      </c>
      <c r="E17" s="10" t="s">
        <v>73</v>
      </c>
      <c r="F17" s="1" t="s">
        <v>74</v>
      </c>
      <c r="G17" s="1" t="s">
        <v>75</v>
      </c>
      <c r="H17" s="1" t="s">
        <v>76</v>
      </c>
      <c r="I17" s="1" t="s">
        <v>85</v>
      </c>
      <c r="J17" s="1" t="s">
        <v>47</v>
      </c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t="s">
        <v>16</v>
      </c>
      <c r="AJ17" t="s">
        <v>70</v>
      </c>
      <c r="AK17" s="10" t="s">
        <v>79</v>
      </c>
      <c r="AL17" s="10" t="s">
        <v>80</v>
      </c>
      <c r="AM17" s="10" t="s">
        <v>81</v>
      </c>
      <c r="AN17" s="1" t="s">
        <v>3</v>
      </c>
      <c r="AO17" s="1" t="s">
        <v>4</v>
      </c>
      <c r="AP17" s="1" t="s">
        <v>5</v>
      </c>
      <c r="AQ17" s="1" t="s">
        <v>82</v>
      </c>
      <c r="AR17" s="1" t="s">
        <v>6</v>
      </c>
      <c r="AS17" t="s">
        <v>71</v>
      </c>
      <c r="AT17" t="s">
        <v>77</v>
      </c>
      <c r="AU17" t="s">
        <v>78</v>
      </c>
    </row>
    <row r="18" spans="1:48" x14ac:dyDescent="0.2">
      <c r="A18" s="14">
        <v>2.7463746530084598E-2</v>
      </c>
      <c r="B18" s="14">
        <v>5.2281343736282002E-2</v>
      </c>
      <c r="C18" s="14">
        <v>0</v>
      </c>
      <c r="D18" s="14">
        <v>0</v>
      </c>
      <c r="E18" s="14">
        <v>0.93092968839833401</v>
      </c>
      <c r="F18" s="14">
        <v>0</v>
      </c>
      <c r="G18" s="14">
        <v>3.8892909293842502E-2</v>
      </c>
      <c r="H18" s="14">
        <v>3.0177402307822801E-2</v>
      </c>
      <c r="I18" s="14">
        <v>0</v>
      </c>
      <c r="J18" s="14">
        <v>0</v>
      </c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>
        <v>2.9465375375387501E-2</v>
      </c>
      <c r="AJ18" s="18">
        <v>5.1855023723191299E-2</v>
      </c>
      <c r="AK18" s="18">
        <v>0</v>
      </c>
      <c r="AL18" s="18">
        <v>0</v>
      </c>
      <c r="AM18">
        <v>0.99336071387564895</v>
      </c>
      <c r="AN18">
        <v>0</v>
      </c>
      <c r="AO18">
        <v>5.0829876140296498E-3</v>
      </c>
      <c r="AP18">
        <v>1.5562985103203201E-3</v>
      </c>
      <c r="AQ18">
        <v>0</v>
      </c>
      <c r="AR18">
        <v>0</v>
      </c>
      <c r="AS18" s="14">
        <f>AK18</f>
        <v>0</v>
      </c>
      <c r="AT18" s="14">
        <f>AM18</f>
        <v>0.99336071387564895</v>
      </c>
      <c r="AU18" s="14">
        <f>SUM(AN18:AR18)</f>
        <v>6.6392861243499699E-3</v>
      </c>
      <c r="AV18" s="14">
        <f>AVERAGE(AU18:AU67)</f>
        <v>1.5182611722236732E-4</v>
      </c>
    </row>
    <row r="19" spans="1:48" x14ac:dyDescent="0.2">
      <c r="A19" s="14">
        <v>2.9772694439007302E-2</v>
      </c>
      <c r="B19" s="14">
        <v>5.4861692862412097E-2</v>
      </c>
      <c r="C19" s="14">
        <v>0</v>
      </c>
      <c r="D19" s="14">
        <v>1.23784120782858E-2</v>
      </c>
      <c r="E19" s="14">
        <v>0.91750315309290098</v>
      </c>
      <c r="F19" s="14">
        <v>3.6833957344218999E-3</v>
      </c>
      <c r="G19" s="14">
        <v>0</v>
      </c>
      <c r="H19" s="14">
        <v>6.6435039094389803E-2</v>
      </c>
      <c r="I19" s="14">
        <v>0</v>
      </c>
      <c r="J19" s="14">
        <v>0</v>
      </c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>
        <v>2.9860792848655601E-2</v>
      </c>
      <c r="AJ19" s="18">
        <v>5.2488755164215299E-2</v>
      </c>
      <c r="AK19" s="18">
        <v>0</v>
      </c>
      <c r="AL19" s="18">
        <v>0</v>
      </c>
      <c r="AM19">
        <v>0.99904798026323205</v>
      </c>
      <c r="AN19">
        <v>0</v>
      </c>
      <c r="AO19">
        <v>0</v>
      </c>
      <c r="AP19">
        <v>9.5201973676839599E-4</v>
      </c>
      <c r="AQ19">
        <v>0</v>
      </c>
      <c r="AR19">
        <v>0</v>
      </c>
      <c r="AS19" s="14">
        <f t="shared" ref="AS19:AS67" si="2">AK19</f>
        <v>0</v>
      </c>
      <c r="AT19" s="14">
        <f t="shared" ref="AT19:AT67" si="3">AM19</f>
        <v>0.99904798026323205</v>
      </c>
      <c r="AU19" s="14">
        <f t="shared" ref="AU19:AU67" si="4">SUM(AN19:AR19)</f>
        <v>9.5201973676839599E-4</v>
      </c>
    </row>
    <row r="20" spans="1:48" x14ac:dyDescent="0.2">
      <c r="A20" s="14">
        <v>3.3178363427759698E-2</v>
      </c>
      <c r="B20" s="14">
        <v>5.7442041988542497E-2</v>
      </c>
      <c r="C20" s="14">
        <v>0</v>
      </c>
      <c r="D20" s="14">
        <v>3.3675572570189501E-2</v>
      </c>
      <c r="E20" s="14">
        <v>0.90843871570146695</v>
      </c>
      <c r="F20" s="14">
        <v>5.18281206969927E-3</v>
      </c>
      <c r="G20" s="14">
        <v>0</v>
      </c>
      <c r="H20" s="14">
        <v>5.2702899658642402E-2</v>
      </c>
      <c r="I20" s="14">
        <v>0</v>
      </c>
      <c r="J20" s="14">
        <v>0</v>
      </c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>
        <v>3.2687250078121302E-2</v>
      </c>
      <c r="AJ20" s="18">
        <v>5.3122486605241402E-2</v>
      </c>
      <c r="AK20" s="18">
        <v>1.90919070545571E-2</v>
      </c>
      <c r="AL20" s="18">
        <v>0</v>
      </c>
      <c r="AM20">
        <v>0.98090809294544701</v>
      </c>
      <c r="AN20">
        <v>0</v>
      </c>
      <c r="AO20">
        <v>0</v>
      </c>
      <c r="AP20">
        <v>0</v>
      </c>
      <c r="AQ20">
        <v>0</v>
      </c>
      <c r="AR20">
        <v>0</v>
      </c>
      <c r="AS20" s="14">
        <f t="shared" si="2"/>
        <v>1.90919070545571E-2</v>
      </c>
      <c r="AT20" s="14">
        <f t="shared" si="3"/>
        <v>0.98090809294544701</v>
      </c>
      <c r="AU20" s="14">
        <f t="shared" si="4"/>
        <v>0</v>
      </c>
    </row>
    <row r="21" spans="1:48" x14ac:dyDescent="0.2">
      <c r="A21" s="14">
        <v>3.68217836614445E-2</v>
      </c>
      <c r="B21" s="14">
        <v>6.0022391114672898E-2</v>
      </c>
      <c r="C21" s="14">
        <v>0</v>
      </c>
      <c r="D21" s="14">
        <v>5.4972733062093999E-2</v>
      </c>
      <c r="E21" s="14">
        <v>0.89937427831003303</v>
      </c>
      <c r="F21" s="14">
        <v>6.6822284049766903E-3</v>
      </c>
      <c r="G21" s="14">
        <v>0</v>
      </c>
      <c r="H21" s="14">
        <v>3.8970760222894502E-2</v>
      </c>
      <c r="I21" s="14">
        <v>0</v>
      </c>
      <c r="J21" s="14">
        <v>0</v>
      </c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>
        <v>3.6408356082569399E-2</v>
      </c>
      <c r="AJ21" s="18">
        <v>5.3756218046265999E-2</v>
      </c>
      <c r="AK21" s="18">
        <v>3.9962292010883901E-2</v>
      </c>
      <c r="AL21" s="18">
        <v>0</v>
      </c>
      <c r="AM21">
        <v>0.96003770798912202</v>
      </c>
      <c r="AN21">
        <v>0</v>
      </c>
      <c r="AO21">
        <v>0</v>
      </c>
      <c r="AP21">
        <v>0</v>
      </c>
      <c r="AQ21">
        <v>0</v>
      </c>
      <c r="AR21">
        <v>0</v>
      </c>
      <c r="AS21" s="14">
        <f t="shared" si="2"/>
        <v>3.9962292010883901E-2</v>
      </c>
      <c r="AT21" s="14">
        <f t="shared" si="3"/>
        <v>0.96003770798912202</v>
      </c>
      <c r="AU21" s="14">
        <f t="shared" si="4"/>
        <v>0</v>
      </c>
    </row>
    <row r="22" spans="1:48" x14ac:dyDescent="0.2">
      <c r="A22" s="14">
        <v>4.0639059917223101E-2</v>
      </c>
      <c r="B22" s="14">
        <v>6.2602740240803506E-2</v>
      </c>
      <c r="C22" s="14">
        <v>0</v>
      </c>
      <c r="D22" s="14">
        <v>7.6269893553999504E-2</v>
      </c>
      <c r="E22" s="14">
        <v>0.89030984091859899</v>
      </c>
      <c r="F22" s="14">
        <v>8.1816447402541792E-3</v>
      </c>
      <c r="G22" s="14">
        <v>0</v>
      </c>
      <c r="H22" s="14">
        <v>2.5238620787146001E-2</v>
      </c>
      <c r="I22" s="14">
        <v>0</v>
      </c>
      <c r="J22" s="14">
        <v>0</v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>
        <v>4.0697250608530099E-2</v>
      </c>
      <c r="AJ22" s="18">
        <v>5.4389949487290798E-2</v>
      </c>
      <c r="AK22" s="18">
        <v>6.0832676967221097E-2</v>
      </c>
      <c r="AL22" s="18">
        <v>0</v>
      </c>
      <c r="AM22">
        <v>0.93916732303278705</v>
      </c>
      <c r="AN22">
        <v>0</v>
      </c>
      <c r="AO22">
        <v>0</v>
      </c>
      <c r="AP22">
        <v>0</v>
      </c>
      <c r="AQ22">
        <v>0</v>
      </c>
      <c r="AR22">
        <v>0</v>
      </c>
      <c r="AS22" s="14">
        <f t="shared" si="2"/>
        <v>6.0832676967221097E-2</v>
      </c>
      <c r="AT22" s="14">
        <f t="shared" si="3"/>
        <v>0.93916732303278705</v>
      </c>
      <c r="AU22" s="14">
        <f t="shared" si="4"/>
        <v>0</v>
      </c>
    </row>
    <row r="23" spans="1:48" x14ac:dyDescent="0.2">
      <c r="A23" s="14">
        <v>4.4585559507319898E-2</v>
      </c>
      <c r="B23" s="14">
        <v>6.51830893669339E-2</v>
      </c>
      <c r="C23" s="14">
        <v>0</v>
      </c>
      <c r="D23" s="14">
        <v>9.7567054045904003E-2</v>
      </c>
      <c r="E23" s="14">
        <v>0.88124540352716496</v>
      </c>
      <c r="F23" s="14">
        <v>9.6810610755316204E-3</v>
      </c>
      <c r="G23" s="14">
        <v>0</v>
      </c>
      <c r="H23" s="14">
        <v>1.1506481351398101E-2</v>
      </c>
      <c r="I23" s="14">
        <v>0</v>
      </c>
      <c r="J23" s="14">
        <v>0</v>
      </c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>
        <v>4.5393278809140097E-2</v>
      </c>
      <c r="AJ23" s="18">
        <v>5.5023680928315402E-2</v>
      </c>
      <c r="AK23" s="18">
        <v>8.1703061923547898E-2</v>
      </c>
      <c r="AL23" s="18">
        <v>0</v>
      </c>
      <c r="AM23">
        <v>0.91829693807646195</v>
      </c>
      <c r="AN23">
        <v>0</v>
      </c>
      <c r="AO23">
        <v>0</v>
      </c>
      <c r="AP23">
        <v>0</v>
      </c>
      <c r="AQ23">
        <v>0</v>
      </c>
      <c r="AR23">
        <v>0</v>
      </c>
      <c r="AS23" s="14">
        <f t="shared" si="2"/>
        <v>8.1703061923547898E-2</v>
      </c>
      <c r="AT23" s="14">
        <f t="shared" si="3"/>
        <v>0.91829693807646195</v>
      </c>
      <c r="AU23" s="14">
        <f t="shared" si="4"/>
        <v>0</v>
      </c>
    </row>
    <row r="24" spans="1:48" x14ac:dyDescent="0.2">
      <c r="A24" s="14">
        <v>4.8630388853948603E-2</v>
      </c>
      <c r="B24" s="14">
        <v>6.7763438493064307E-2</v>
      </c>
      <c r="C24" s="14">
        <v>0</v>
      </c>
      <c r="D24" s="14">
        <v>0.119009715499397</v>
      </c>
      <c r="E24" s="14">
        <v>0.87167710152548905</v>
      </c>
      <c r="F24" s="14">
        <v>9.3131829751129797E-3</v>
      </c>
      <c r="G24" s="14">
        <v>0</v>
      </c>
      <c r="H24" s="14">
        <v>0</v>
      </c>
      <c r="I24" s="14">
        <v>0</v>
      </c>
      <c r="J24" s="14">
        <v>0</v>
      </c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>
        <v>5.0382725754845301E-2</v>
      </c>
      <c r="AJ24" s="18">
        <v>5.5657412369340201E-2</v>
      </c>
      <c r="AK24" s="18">
        <v>0.102573446879882</v>
      </c>
      <c r="AL24" s="18">
        <v>0</v>
      </c>
      <c r="AM24">
        <v>0.89742655312012898</v>
      </c>
      <c r="AN24">
        <v>0</v>
      </c>
      <c r="AO24">
        <v>0</v>
      </c>
      <c r="AP24">
        <v>0</v>
      </c>
      <c r="AQ24">
        <v>0</v>
      </c>
      <c r="AR24">
        <v>0</v>
      </c>
      <c r="AS24" s="14">
        <f t="shared" si="2"/>
        <v>0.102573446879882</v>
      </c>
      <c r="AT24" s="14">
        <f t="shared" si="3"/>
        <v>0.89742655312012898</v>
      </c>
      <c r="AU24" s="14">
        <f t="shared" si="4"/>
        <v>0</v>
      </c>
    </row>
    <row r="25" spans="1:48" x14ac:dyDescent="0.2">
      <c r="A25" s="14">
        <v>5.2775895505896703E-2</v>
      </c>
      <c r="B25" s="14">
        <v>7.0343787619194395E-2</v>
      </c>
      <c r="C25" s="14">
        <v>0</v>
      </c>
      <c r="D25" s="14">
        <v>0.141081285087023</v>
      </c>
      <c r="E25" s="14">
        <v>0.858918714912976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>
        <v>5.5586635870721199E-2</v>
      </c>
      <c r="AJ25" s="18">
        <v>5.6291143810364902E-2</v>
      </c>
      <c r="AK25" s="18">
        <v>0.12344383183621201</v>
      </c>
      <c r="AL25" s="18">
        <v>0</v>
      </c>
      <c r="AM25">
        <v>0.876556168163801</v>
      </c>
      <c r="AN25">
        <v>0</v>
      </c>
      <c r="AO25">
        <v>0</v>
      </c>
      <c r="AP25">
        <v>0</v>
      </c>
      <c r="AQ25">
        <v>0</v>
      </c>
      <c r="AR25">
        <v>0</v>
      </c>
      <c r="AS25" s="14">
        <f t="shared" si="2"/>
        <v>0.12344383183621201</v>
      </c>
      <c r="AT25" s="14">
        <f t="shared" si="3"/>
        <v>0.876556168163801</v>
      </c>
      <c r="AU25" s="14">
        <f t="shared" si="4"/>
        <v>0</v>
      </c>
    </row>
    <row r="26" spans="1:48" x14ac:dyDescent="0.2">
      <c r="A26" s="14">
        <v>5.7034395567717097E-2</v>
      </c>
      <c r="B26" s="14">
        <v>7.2924136745324303E-2</v>
      </c>
      <c r="C26" s="14">
        <v>0</v>
      </c>
      <c r="D26" s="14">
        <v>0.161531730680185</v>
      </c>
      <c r="E26" s="14">
        <v>0.838468269319814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>
        <v>6.0950101393294598E-2</v>
      </c>
      <c r="AJ26" s="18">
        <v>5.6924875251389402E-2</v>
      </c>
      <c r="AK26" s="18">
        <v>0.144314216792539</v>
      </c>
      <c r="AL26" s="18">
        <v>0</v>
      </c>
      <c r="AM26">
        <v>0.85568578320747601</v>
      </c>
      <c r="AN26">
        <v>0</v>
      </c>
      <c r="AO26">
        <v>0</v>
      </c>
      <c r="AP26">
        <v>0</v>
      </c>
      <c r="AQ26">
        <v>0</v>
      </c>
      <c r="AR26">
        <v>0</v>
      </c>
      <c r="AS26" s="14">
        <f t="shared" si="2"/>
        <v>0.144314216792539</v>
      </c>
      <c r="AT26" s="14">
        <f t="shared" si="3"/>
        <v>0.85568578320747601</v>
      </c>
      <c r="AU26" s="14">
        <f t="shared" si="4"/>
        <v>0</v>
      </c>
    </row>
    <row r="27" spans="1:48" x14ac:dyDescent="0.2">
      <c r="A27" s="14">
        <v>6.1397672766833403E-2</v>
      </c>
      <c r="B27" s="14">
        <v>7.5504485871454197E-2</v>
      </c>
      <c r="C27" s="14">
        <v>0</v>
      </c>
      <c r="D27" s="14">
        <v>0.18198217627334901</v>
      </c>
      <c r="E27" s="14">
        <v>0.81801782372665099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>
        <v>6.6434489324254803E-2</v>
      </c>
      <c r="AJ27" s="18">
        <v>5.7558606692414201E-2</v>
      </c>
      <c r="AK27" s="18">
        <v>0.16518460174887301</v>
      </c>
      <c r="AL27" s="18">
        <v>0</v>
      </c>
      <c r="AM27">
        <v>0.83481539825114404</v>
      </c>
      <c r="AN27">
        <v>0</v>
      </c>
      <c r="AO27">
        <v>0</v>
      </c>
      <c r="AP27">
        <v>0</v>
      </c>
      <c r="AQ27">
        <v>0</v>
      </c>
      <c r="AR27">
        <v>0</v>
      </c>
      <c r="AS27" s="14">
        <f t="shared" si="2"/>
        <v>0.16518460174887301</v>
      </c>
      <c r="AT27" s="14">
        <f t="shared" si="3"/>
        <v>0.83481539825114404</v>
      </c>
      <c r="AU27" s="14">
        <f t="shared" si="4"/>
        <v>0</v>
      </c>
    </row>
    <row r="28" spans="1:48" x14ac:dyDescent="0.2">
      <c r="A28" s="14">
        <v>6.5844900916276594E-2</v>
      </c>
      <c r="B28" s="14">
        <v>7.8084834997584104E-2</v>
      </c>
      <c r="C28" s="14">
        <v>0</v>
      </c>
      <c r="D28" s="14">
        <v>0.20243262186651101</v>
      </c>
      <c r="E28" s="14">
        <v>0.79756737813348799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AI28">
        <v>7.2012176909108105E-2</v>
      </c>
      <c r="AJ28">
        <v>5.8192338133438902E-2</v>
      </c>
      <c r="AK28">
        <v>0.18605498670520301</v>
      </c>
      <c r="AL28">
        <v>0</v>
      </c>
      <c r="AM28">
        <v>0.81394501329481495</v>
      </c>
      <c r="AN28">
        <v>0</v>
      </c>
      <c r="AO28">
        <v>0</v>
      </c>
      <c r="AP28">
        <v>0</v>
      </c>
      <c r="AQ28">
        <v>0</v>
      </c>
      <c r="AR28">
        <v>0</v>
      </c>
      <c r="AS28" s="14">
        <f t="shared" si="2"/>
        <v>0.18605498670520301</v>
      </c>
      <c r="AT28" s="14">
        <f t="shared" si="3"/>
        <v>0.81394501329481495</v>
      </c>
      <c r="AU28" s="14">
        <f t="shared" si="4"/>
        <v>0</v>
      </c>
    </row>
    <row r="29" spans="1:48" x14ac:dyDescent="0.2">
      <c r="A29" s="14">
        <v>7.0360163048760999E-2</v>
      </c>
      <c r="B29" s="14">
        <v>8.0665184123714095E-2</v>
      </c>
      <c r="C29" s="14">
        <v>0</v>
      </c>
      <c r="D29" s="14">
        <v>0.22288306745967501</v>
      </c>
      <c r="E29" s="14">
        <v>0.77711693254032499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AI29">
        <v>7.7663064671022006E-2</v>
      </c>
      <c r="AJ29">
        <v>5.8826069574463402E-2</v>
      </c>
      <c r="AK29">
        <v>0.20692537166152999</v>
      </c>
      <c r="AL29">
        <v>0</v>
      </c>
      <c r="AM29">
        <v>0.79307462833848996</v>
      </c>
      <c r="AN29">
        <v>0</v>
      </c>
      <c r="AO29">
        <v>0</v>
      </c>
      <c r="AP29">
        <v>0</v>
      </c>
      <c r="AQ29">
        <v>0</v>
      </c>
      <c r="AR29">
        <v>0</v>
      </c>
      <c r="AS29" s="14">
        <f t="shared" si="2"/>
        <v>0.20692537166152999</v>
      </c>
      <c r="AT29" s="14">
        <f t="shared" si="3"/>
        <v>0.79307462833848996</v>
      </c>
      <c r="AU29" s="14">
        <f t="shared" si="4"/>
        <v>0</v>
      </c>
    </row>
    <row r="30" spans="1:48" x14ac:dyDescent="0.2">
      <c r="A30" s="14">
        <v>7.4931161234195104E-2</v>
      </c>
      <c r="B30" s="14">
        <v>8.3245533249843906E-2</v>
      </c>
      <c r="C30" s="14">
        <v>0</v>
      </c>
      <c r="D30" s="14">
        <v>0.24333351305283701</v>
      </c>
      <c r="E30" s="14">
        <v>0.75666648694716299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AI30">
        <v>8.3372269637420698E-2</v>
      </c>
      <c r="AJ30">
        <v>5.9459801015488097E-2</v>
      </c>
      <c r="AK30">
        <v>0.22779575661786</v>
      </c>
      <c r="AL30">
        <v>0</v>
      </c>
      <c r="AM30">
        <v>0.77220424338216198</v>
      </c>
      <c r="AN30">
        <v>0</v>
      </c>
      <c r="AO30">
        <v>0</v>
      </c>
      <c r="AP30">
        <v>0</v>
      </c>
      <c r="AQ30">
        <v>0</v>
      </c>
      <c r="AR30">
        <v>0</v>
      </c>
      <c r="AS30" s="14">
        <f t="shared" si="2"/>
        <v>0.22779575661786</v>
      </c>
      <c r="AT30" s="14">
        <f t="shared" si="3"/>
        <v>0.77220424338216198</v>
      </c>
      <c r="AU30" s="14">
        <f t="shared" si="4"/>
        <v>0</v>
      </c>
    </row>
    <row r="31" spans="1:48" x14ac:dyDescent="0.2">
      <c r="A31" s="14">
        <v>7.9548287949172694E-2</v>
      </c>
      <c r="B31" s="14">
        <v>8.5825882375973703E-2</v>
      </c>
      <c r="C31" s="14">
        <v>0</v>
      </c>
      <c r="D31" s="14">
        <v>0.26378395864600002</v>
      </c>
      <c r="E31" s="14">
        <v>0.73621604135399998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AI31">
        <v>8.9128585843078006E-2</v>
      </c>
      <c r="AJ31">
        <v>6.0093532456512798E-2</v>
      </c>
      <c r="AK31">
        <v>0.24866614157419001</v>
      </c>
      <c r="AL31">
        <v>0</v>
      </c>
      <c r="AM31">
        <v>0.751333858425833</v>
      </c>
      <c r="AN31">
        <v>0</v>
      </c>
      <c r="AO31">
        <v>0</v>
      </c>
      <c r="AP31">
        <v>0</v>
      </c>
      <c r="AQ31">
        <v>0</v>
      </c>
      <c r="AR31">
        <v>0</v>
      </c>
      <c r="AS31" s="14">
        <f t="shared" si="2"/>
        <v>0.24866614157419001</v>
      </c>
      <c r="AT31" s="14">
        <f t="shared" si="3"/>
        <v>0.751333858425833</v>
      </c>
      <c r="AU31" s="14">
        <f t="shared" si="4"/>
        <v>0</v>
      </c>
    </row>
    <row r="32" spans="1:48" x14ac:dyDescent="0.2">
      <c r="A32" s="14">
        <v>8.4203955485873005E-2</v>
      </c>
      <c r="B32" s="14">
        <v>8.8406231502103694E-2</v>
      </c>
      <c r="C32" s="14">
        <v>0</v>
      </c>
      <c r="D32" s="14">
        <v>0.28423440423916302</v>
      </c>
      <c r="E32" s="14">
        <v>0.71576559576083698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AI32">
        <v>9.4923442962061094E-2</v>
      </c>
      <c r="AJ32">
        <v>6.0727263897537499E-2</v>
      </c>
      <c r="AK32">
        <v>0.26953652653052002</v>
      </c>
      <c r="AL32">
        <v>0</v>
      </c>
      <c r="AM32">
        <v>0.73046347346950502</v>
      </c>
      <c r="AN32">
        <v>0</v>
      </c>
      <c r="AO32">
        <v>0</v>
      </c>
      <c r="AP32">
        <v>0</v>
      </c>
      <c r="AQ32">
        <v>0</v>
      </c>
      <c r="AR32">
        <v>0</v>
      </c>
      <c r="AS32" s="14">
        <f t="shared" si="2"/>
        <v>0.26953652653052002</v>
      </c>
      <c r="AT32" s="14">
        <f t="shared" si="3"/>
        <v>0.73046347346950502</v>
      </c>
      <c r="AU32" s="14">
        <f t="shared" si="4"/>
        <v>0</v>
      </c>
    </row>
    <row r="33" spans="1:47" x14ac:dyDescent="0.2">
      <c r="A33" s="14">
        <v>8.8892108397607805E-2</v>
      </c>
      <c r="B33" s="14">
        <v>9.0986580628233601E-2</v>
      </c>
      <c r="C33" s="14">
        <v>0</v>
      </c>
      <c r="D33" s="14">
        <v>0.30468484983232602</v>
      </c>
      <c r="E33" s="14">
        <v>0.69531515016767398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AI33">
        <v>0.10075019093107999</v>
      </c>
      <c r="AJ33">
        <v>6.1360995338562201E-2</v>
      </c>
      <c r="AK33">
        <v>0.29040691148685099</v>
      </c>
      <c r="AL33">
        <v>0</v>
      </c>
      <c r="AM33">
        <v>0.70959308851317704</v>
      </c>
      <c r="AN33">
        <v>0</v>
      </c>
      <c r="AO33">
        <v>0</v>
      </c>
      <c r="AP33">
        <v>0</v>
      </c>
      <c r="AQ33">
        <v>0</v>
      </c>
      <c r="AR33">
        <v>0</v>
      </c>
      <c r="AS33" s="14">
        <f t="shared" si="2"/>
        <v>0.29040691148685099</v>
      </c>
      <c r="AT33" s="14">
        <f t="shared" si="3"/>
        <v>0.70959308851317704</v>
      </c>
      <c r="AU33" s="14">
        <f t="shared" si="4"/>
        <v>0</v>
      </c>
    </row>
    <row r="34" spans="1:47" x14ac:dyDescent="0.2">
      <c r="A34" s="14">
        <v>9.3607865926747899E-2</v>
      </c>
      <c r="B34" s="14">
        <v>9.3566929754363495E-2</v>
      </c>
      <c r="C34" s="14">
        <v>0</v>
      </c>
      <c r="D34" s="14">
        <v>0.32513529542548902</v>
      </c>
      <c r="E34" s="14">
        <v>0.67486470457451198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AI34">
        <v>0.106603600600631</v>
      </c>
      <c r="AJ34">
        <v>6.1994726779586701E-2</v>
      </c>
      <c r="AK34">
        <v>0.31127729644317698</v>
      </c>
      <c r="AL34">
        <v>0</v>
      </c>
      <c r="AM34">
        <v>0.68872270355685195</v>
      </c>
      <c r="AN34">
        <v>0</v>
      </c>
      <c r="AO34">
        <v>0</v>
      </c>
      <c r="AP34">
        <v>0</v>
      </c>
      <c r="AQ34">
        <v>0</v>
      </c>
      <c r="AR34">
        <v>0</v>
      </c>
      <c r="AS34" s="14">
        <f t="shared" si="2"/>
        <v>0.31127729644317698</v>
      </c>
      <c r="AT34" s="14">
        <f t="shared" si="3"/>
        <v>0.68872270355685195</v>
      </c>
      <c r="AU34" s="14">
        <f t="shared" si="4"/>
        <v>0</v>
      </c>
    </row>
    <row r="35" spans="1:47" x14ac:dyDescent="0.2">
      <c r="A35" s="14">
        <v>9.8347257223731402E-2</v>
      </c>
      <c r="B35" s="14">
        <v>9.6147278880493306E-2</v>
      </c>
      <c r="C35" s="14">
        <v>0</v>
      </c>
      <c r="D35" s="14">
        <v>0.34558574101865103</v>
      </c>
      <c r="E35" s="14">
        <v>0.65441425898134897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AI35">
        <v>0.11247950964012</v>
      </c>
      <c r="AJ35">
        <v>6.2628458220611499E-2</v>
      </c>
      <c r="AK35">
        <v>0.33214768139951201</v>
      </c>
      <c r="AL35">
        <v>0</v>
      </c>
      <c r="AM35">
        <v>0.66785231860051897</v>
      </c>
      <c r="AN35">
        <v>0</v>
      </c>
      <c r="AO35">
        <v>0</v>
      </c>
      <c r="AP35">
        <v>0</v>
      </c>
      <c r="AQ35">
        <v>0</v>
      </c>
      <c r="AR35">
        <v>0</v>
      </c>
      <c r="AS35" s="14">
        <f t="shared" si="2"/>
        <v>0.33214768139951201</v>
      </c>
      <c r="AT35" s="14">
        <f t="shared" si="3"/>
        <v>0.66785231860051897</v>
      </c>
      <c r="AU35" s="14">
        <f t="shared" si="4"/>
        <v>0</v>
      </c>
    </row>
    <row r="36" spans="1:47" x14ac:dyDescent="0.2">
      <c r="A36" s="14">
        <v>0.103107023308717</v>
      </c>
      <c r="B36" s="14">
        <v>9.87276280066232E-2</v>
      </c>
      <c r="C36" s="14">
        <v>0</v>
      </c>
      <c r="D36" s="14">
        <v>0.36603618661181397</v>
      </c>
      <c r="E36" s="14">
        <v>0.63396381338818697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AI36">
        <v>0.118374567607393</v>
      </c>
      <c r="AJ36">
        <v>6.3262189661636201E-2</v>
      </c>
      <c r="AK36">
        <v>0.35301806635584199</v>
      </c>
      <c r="AL36">
        <v>0</v>
      </c>
      <c r="AM36">
        <v>0.64698193364419099</v>
      </c>
      <c r="AN36">
        <v>0</v>
      </c>
      <c r="AO36">
        <v>0</v>
      </c>
      <c r="AP36">
        <v>0</v>
      </c>
      <c r="AQ36">
        <v>0</v>
      </c>
      <c r="AR36">
        <v>0</v>
      </c>
      <c r="AS36" s="14">
        <f t="shared" si="2"/>
        <v>0.35301806635584199</v>
      </c>
      <c r="AT36" s="14">
        <f t="shared" si="3"/>
        <v>0.64698193364419099</v>
      </c>
      <c r="AU36" s="14">
        <f t="shared" si="4"/>
        <v>0</v>
      </c>
    </row>
    <row r="37" spans="1:47" x14ac:dyDescent="0.2">
      <c r="A37" s="14">
        <v>0.10788446746321199</v>
      </c>
      <c r="B37" s="14">
        <v>0.101307977132753</v>
      </c>
      <c r="C37" s="14">
        <v>0</v>
      </c>
      <c r="D37" s="14">
        <v>0.38648663220497698</v>
      </c>
      <c r="E37" s="14">
        <v>0.61351336779502397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AI37">
        <v>0.124286049752517</v>
      </c>
      <c r="AJ37">
        <v>6.3895921102660694E-2</v>
      </c>
      <c r="AK37">
        <v>0.37388845131216802</v>
      </c>
      <c r="AL37">
        <v>0</v>
      </c>
      <c r="AM37">
        <v>0.626111548687866</v>
      </c>
      <c r="AN37">
        <v>0</v>
      </c>
      <c r="AO37">
        <v>0</v>
      </c>
      <c r="AP37">
        <v>0</v>
      </c>
      <c r="AQ37">
        <v>0</v>
      </c>
      <c r="AR37">
        <v>0</v>
      </c>
      <c r="AS37" s="14">
        <f t="shared" si="2"/>
        <v>0.37388845131216802</v>
      </c>
      <c r="AT37" s="14">
        <f t="shared" si="3"/>
        <v>0.626111548687866</v>
      </c>
      <c r="AU37" s="14">
        <f t="shared" si="4"/>
        <v>0</v>
      </c>
    </row>
    <row r="38" spans="1:47" x14ac:dyDescent="0.2">
      <c r="A38" s="14">
        <v>0.112677341094561</v>
      </c>
      <c r="B38" s="14">
        <v>0.103888326258883</v>
      </c>
      <c r="C38" s="14">
        <v>0</v>
      </c>
      <c r="D38" s="14">
        <v>0.40693707779813998</v>
      </c>
      <c r="E38" s="14">
        <v>0.59306292220186196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AI38">
        <v>0.13021171917084101</v>
      </c>
      <c r="AJ38">
        <v>6.4529652543685506E-2</v>
      </c>
      <c r="AK38">
        <v>0.394758836268502</v>
      </c>
      <c r="AL38">
        <v>0</v>
      </c>
      <c r="AM38">
        <v>0.60524116373153403</v>
      </c>
      <c r="AN38">
        <v>0</v>
      </c>
      <c r="AO38">
        <v>0</v>
      </c>
      <c r="AP38">
        <v>0</v>
      </c>
      <c r="AQ38">
        <v>0</v>
      </c>
      <c r="AR38">
        <v>0</v>
      </c>
      <c r="AS38" s="14">
        <f t="shared" si="2"/>
        <v>0.394758836268502</v>
      </c>
      <c r="AT38" s="14">
        <f t="shared" si="3"/>
        <v>0.60524116373153403</v>
      </c>
      <c r="AU38" s="14">
        <f t="shared" si="4"/>
        <v>0</v>
      </c>
    </row>
    <row r="39" spans="1:47" x14ac:dyDescent="0.2">
      <c r="A39" s="14">
        <v>0.117483755832634</v>
      </c>
      <c r="B39" s="14">
        <v>0.10646867538501301</v>
      </c>
      <c r="C39" s="14">
        <v>0</v>
      </c>
      <c r="D39" s="14">
        <v>0.42738752339130398</v>
      </c>
      <c r="E39" s="14">
        <v>0.57261247660869796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AI39">
        <v>0.136149723449074</v>
      </c>
      <c r="AJ39">
        <v>6.5163383984710194E-2</v>
      </c>
      <c r="AK39">
        <v>0.41562922122483198</v>
      </c>
      <c r="AL39">
        <v>0</v>
      </c>
      <c r="AM39">
        <v>0.58437077877520605</v>
      </c>
      <c r="AN39">
        <v>0</v>
      </c>
      <c r="AO39">
        <v>0</v>
      </c>
      <c r="AP39">
        <v>0</v>
      </c>
      <c r="AQ39">
        <v>0</v>
      </c>
      <c r="AR39">
        <v>0</v>
      </c>
      <c r="AS39" s="14">
        <f t="shared" si="2"/>
        <v>0.41562922122483198</v>
      </c>
      <c r="AT39" s="14">
        <f t="shared" si="3"/>
        <v>0.58437077877520605</v>
      </c>
      <c r="AU39" s="14">
        <f t="shared" si="4"/>
        <v>0</v>
      </c>
    </row>
    <row r="40" spans="1:47" x14ac:dyDescent="0.2">
      <c r="A40" s="14">
        <v>0.12230211521076401</v>
      </c>
      <c r="B40" s="14">
        <v>0.109049024511143</v>
      </c>
      <c r="C40" s="14">
        <v>0</v>
      </c>
      <c r="D40" s="14">
        <v>0.44783796898446598</v>
      </c>
      <c r="E40" s="14">
        <v>0.55216203101553596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AI40">
        <v>0.14209851625046999</v>
      </c>
      <c r="AJ40">
        <v>6.5797115425734798E-2</v>
      </c>
      <c r="AK40">
        <v>0.43649960618115902</v>
      </c>
      <c r="AL40">
        <v>0</v>
      </c>
      <c r="AM40">
        <v>0.56350039381887995</v>
      </c>
      <c r="AN40">
        <v>0</v>
      </c>
      <c r="AO40">
        <v>0</v>
      </c>
      <c r="AP40">
        <v>0</v>
      </c>
      <c r="AQ40">
        <v>0</v>
      </c>
      <c r="AR40">
        <v>0</v>
      </c>
      <c r="AS40" s="14">
        <f t="shared" si="2"/>
        <v>0.43649960618115902</v>
      </c>
      <c r="AT40" s="14">
        <f t="shared" si="3"/>
        <v>0.56350039381887995</v>
      </c>
      <c r="AU40" s="14">
        <f t="shared" si="4"/>
        <v>0</v>
      </c>
    </row>
    <row r="41" spans="1:47" x14ac:dyDescent="0.2">
      <c r="A41" s="14">
        <v>0.127131061104651</v>
      </c>
      <c r="B41" s="14">
        <v>0.111629373637273</v>
      </c>
      <c r="C41" s="14">
        <v>0</v>
      </c>
      <c r="D41" s="14">
        <v>0.46828841457762799</v>
      </c>
      <c r="E41" s="14">
        <v>0.53171158542237396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AI41">
        <v>0.14805679716042799</v>
      </c>
      <c r="AJ41">
        <v>6.6430846866759694E-2</v>
      </c>
      <c r="AK41">
        <v>0.45736999113749599</v>
      </c>
      <c r="AL41">
        <v>0</v>
      </c>
      <c r="AM41">
        <v>0.54263000886254498</v>
      </c>
      <c r="AN41">
        <v>0</v>
      </c>
      <c r="AO41">
        <v>0</v>
      </c>
      <c r="AP41">
        <v>0</v>
      </c>
      <c r="AQ41">
        <v>0</v>
      </c>
      <c r="AR41">
        <v>0</v>
      </c>
      <c r="AS41" s="14">
        <f t="shared" si="2"/>
        <v>0.45736999113749599</v>
      </c>
      <c r="AT41" s="14">
        <f t="shared" si="3"/>
        <v>0.54263000886254498</v>
      </c>
      <c r="AU41" s="14">
        <f t="shared" si="4"/>
        <v>0</v>
      </c>
    </row>
    <row r="42" spans="1:47" x14ac:dyDescent="0.2">
      <c r="A42" s="14">
        <v>0.131969431393202</v>
      </c>
      <c r="B42" s="14">
        <v>0.11420972276340299</v>
      </c>
      <c r="C42" s="14">
        <v>0</v>
      </c>
      <c r="D42" s="14">
        <v>0.48873886017079199</v>
      </c>
      <c r="E42" s="14">
        <v>0.51126113982920995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AI42">
        <v>0.15402346506203299</v>
      </c>
      <c r="AJ42">
        <v>6.7064578307784201E-2</v>
      </c>
      <c r="AK42">
        <v>0.47824037609382303</v>
      </c>
      <c r="AL42">
        <v>0</v>
      </c>
      <c r="AM42">
        <v>0.52175962390621999</v>
      </c>
      <c r="AN42">
        <v>0</v>
      </c>
      <c r="AO42">
        <v>0</v>
      </c>
      <c r="AP42">
        <v>0</v>
      </c>
      <c r="AQ42">
        <v>0</v>
      </c>
      <c r="AR42">
        <v>0</v>
      </c>
      <c r="AS42" s="14">
        <f t="shared" si="2"/>
        <v>0.47824037609382303</v>
      </c>
      <c r="AT42" s="14">
        <f t="shared" si="3"/>
        <v>0.52175962390621999</v>
      </c>
      <c r="AU42" s="14">
        <f t="shared" si="4"/>
        <v>0</v>
      </c>
    </row>
    <row r="43" spans="1:47" x14ac:dyDescent="0.2">
      <c r="A43" s="14">
        <v>0.13681622622692899</v>
      </c>
      <c r="B43" s="14">
        <v>0.116790071889532</v>
      </c>
      <c r="C43" s="14">
        <v>0</v>
      </c>
      <c r="D43" s="14">
        <v>0.50918930576395505</v>
      </c>
      <c r="E43" s="14">
        <v>0.49081069423604801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AI43">
        <v>0.15999758164897099</v>
      </c>
      <c r="AJ43">
        <v>6.7698309748808902E-2</v>
      </c>
      <c r="AK43">
        <v>0.49911076105015301</v>
      </c>
      <c r="AL43">
        <v>0</v>
      </c>
      <c r="AM43">
        <v>0.50088923894989101</v>
      </c>
      <c r="AN43">
        <v>0</v>
      </c>
      <c r="AO43">
        <v>0</v>
      </c>
      <c r="AP43">
        <v>0</v>
      </c>
      <c r="AQ43">
        <v>0</v>
      </c>
      <c r="AR43">
        <v>0</v>
      </c>
      <c r="AS43" s="14">
        <f t="shared" si="2"/>
        <v>0.49911076105015301</v>
      </c>
      <c r="AT43" s="14">
        <f t="shared" si="3"/>
        <v>0.50088923894989101</v>
      </c>
      <c r="AU43" s="14">
        <f t="shared" si="4"/>
        <v>0</v>
      </c>
    </row>
    <row r="44" spans="1:47" x14ac:dyDescent="0.2">
      <c r="A44" s="14">
        <v>0.14167058095382501</v>
      </c>
      <c r="B44" s="14">
        <v>0.119370421015662</v>
      </c>
      <c r="C44" s="14">
        <v>0</v>
      </c>
      <c r="D44" s="14">
        <v>0.52963975135711805</v>
      </c>
      <c r="E44" s="14">
        <v>0.470360248642885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AI44">
        <v>0.165978342613776</v>
      </c>
      <c r="AJ44">
        <v>6.83320411898337E-2</v>
      </c>
      <c r="AK44">
        <v>0.51998114600648804</v>
      </c>
      <c r="AL44">
        <v>0</v>
      </c>
      <c r="AM44">
        <v>0.48001885399355898</v>
      </c>
      <c r="AN44">
        <v>0</v>
      </c>
      <c r="AO44">
        <v>0</v>
      </c>
      <c r="AP44">
        <v>0</v>
      </c>
      <c r="AQ44">
        <v>0</v>
      </c>
      <c r="AR44">
        <v>0</v>
      </c>
      <c r="AS44" s="14">
        <f t="shared" si="2"/>
        <v>0.51998114600648804</v>
      </c>
      <c r="AT44" s="14">
        <f t="shared" si="3"/>
        <v>0.48001885399355898</v>
      </c>
      <c r="AU44" s="14">
        <f t="shared" si="4"/>
        <v>0</v>
      </c>
    </row>
    <row r="45" spans="1:47" x14ac:dyDescent="0.2">
      <c r="A45" s="14">
        <v>0.14653174423548301</v>
      </c>
      <c r="B45" s="14">
        <v>0.12195077014179199</v>
      </c>
      <c r="C45" s="14">
        <v>0</v>
      </c>
      <c r="D45" s="14">
        <v>0.55009019695028005</v>
      </c>
      <c r="E45" s="14">
        <v>0.449909803049722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AI45">
        <v>0.17196505470474199</v>
      </c>
      <c r="AJ45">
        <v>6.8965772630858194E-2</v>
      </c>
      <c r="AK45">
        <v>0.54085153096281402</v>
      </c>
      <c r="AL45">
        <v>0</v>
      </c>
      <c r="AM45">
        <v>0.459148469037234</v>
      </c>
      <c r="AN45">
        <v>0</v>
      </c>
      <c r="AO45">
        <v>0</v>
      </c>
      <c r="AP45">
        <v>0</v>
      </c>
      <c r="AQ45">
        <v>0</v>
      </c>
      <c r="AR45">
        <v>0</v>
      </c>
      <c r="AS45" s="14">
        <f t="shared" si="2"/>
        <v>0.54085153096281402</v>
      </c>
      <c r="AT45" s="14">
        <f t="shared" si="3"/>
        <v>0.459148469037234</v>
      </c>
      <c r="AU45" s="14">
        <f t="shared" si="4"/>
        <v>0</v>
      </c>
    </row>
    <row r="46" spans="1:47" x14ac:dyDescent="0.2">
      <c r="A46" s="14">
        <v>0.15139906024039501</v>
      </c>
      <c r="B46" s="14">
        <v>0.124531119267922</v>
      </c>
      <c r="C46" s="14">
        <v>0</v>
      </c>
      <c r="D46" s="14">
        <v>0.57054064254344306</v>
      </c>
      <c r="E46" s="14">
        <v>0.42945935745656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AI46">
        <v>0.17795711731168901</v>
      </c>
      <c r="AJ46">
        <v>6.9599504071882701E-2</v>
      </c>
      <c r="AK46">
        <v>0.56172191591913601</v>
      </c>
      <c r="AL46">
        <v>0</v>
      </c>
      <c r="AM46">
        <v>0.43827808408091401</v>
      </c>
      <c r="AN46">
        <v>0</v>
      </c>
      <c r="AO46">
        <v>0</v>
      </c>
      <c r="AP46">
        <v>0</v>
      </c>
      <c r="AQ46">
        <v>0</v>
      </c>
      <c r="AR46">
        <v>0</v>
      </c>
      <c r="AS46" s="14">
        <f t="shared" si="2"/>
        <v>0.56172191591913601</v>
      </c>
      <c r="AT46" s="14">
        <f t="shared" si="3"/>
        <v>0.43827808408091401</v>
      </c>
      <c r="AU46" s="14">
        <f t="shared" si="4"/>
        <v>0</v>
      </c>
    </row>
    <row r="47" spans="1:47" x14ac:dyDescent="0.2">
      <c r="A47" s="14">
        <v>0.156271954063227</v>
      </c>
      <c r="B47" s="14">
        <v>0.12711146839405199</v>
      </c>
      <c r="C47" s="14">
        <v>0</v>
      </c>
      <c r="D47" s="14">
        <v>0.59099108813660595</v>
      </c>
      <c r="E47" s="14">
        <v>0.40900891186339799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AI47">
        <v>0.18395400757705899</v>
      </c>
      <c r="AJ47">
        <v>7.0233235512907402E-2</v>
      </c>
      <c r="AK47">
        <v>0.58259230087546598</v>
      </c>
      <c r="AL47">
        <v>0</v>
      </c>
      <c r="AM47">
        <v>0.41740769912458597</v>
      </c>
      <c r="AN47">
        <v>0</v>
      </c>
      <c r="AO47">
        <v>0</v>
      </c>
      <c r="AP47">
        <v>0</v>
      </c>
      <c r="AQ47">
        <v>0</v>
      </c>
      <c r="AR47">
        <v>0</v>
      </c>
      <c r="AS47" s="14">
        <f t="shared" si="2"/>
        <v>0.58259230087546598</v>
      </c>
      <c r="AT47" s="14">
        <f t="shared" si="3"/>
        <v>0.41740769912458597</v>
      </c>
      <c r="AU47" s="14">
        <f t="shared" si="4"/>
        <v>0</v>
      </c>
    </row>
    <row r="48" spans="1:47" x14ac:dyDescent="0.2">
      <c r="A48" s="14">
        <v>0.16114991971418</v>
      </c>
      <c r="B48" s="14">
        <v>0.129691817520182</v>
      </c>
      <c r="C48" s="14">
        <v>0</v>
      </c>
      <c r="D48" s="14">
        <v>0.61144153372976895</v>
      </c>
      <c r="E48" s="14">
        <v>0.38855846627023499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AI48">
        <v>0.189955268273685</v>
      </c>
      <c r="AJ48">
        <v>7.0866966953932006E-2</v>
      </c>
      <c r="AK48">
        <v>0.60346268583179596</v>
      </c>
      <c r="AL48">
        <v>0</v>
      </c>
      <c r="AM48">
        <v>0.39653731416825799</v>
      </c>
      <c r="AN48">
        <v>0</v>
      </c>
      <c r="AO48">
        <v>0</v>
      </c>
      <c r="AP48">
        <v>0</v>
      </c>
      <c r="AQ48">
        <v>0</v>
      </c>
      <c r="AR48">
        <v>0</v>
      </c>
      <c r="AS48" s="14">
        <f t="shared" si="2"/>
        <v>0.60346268583179596</v>
      </c>
      <c r="AT48" s="14">
        <f t="shared" si="3"/>
        <v>0.39653731416825799</v>
      </c>
      <c r="AU48" s="14">
        <f t="shared" si="4"/>
        <v>0</v>
      </c>
    </row>
    <row r="49" spans="1:47" x14ac:dyDescent="0.2">
      <c r="A49" s="14">
        <v>0.16603251016929399</v>
      </c>
      <c r="B49" s="14">
        <v>0.132272166646312</v>
      </c>
      <c r="C49" s="14">
        <v>0</v>
      </c>
      <c r="D49" s="14">
        <v>0.63189197932293195</v>
      </c>
      <c r="E49" s="14">
        <v>0.36810802067707099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AI49">
        <v>0.195960497870585</v>
      </c>
      <c r="AJ49">
        <v>7.1500698394956694E-2</v>
      </c>
      <c r="AK49">
        <v>0.62433307078812605</v>
      </c>
      <c r="AL49">
        <v>0</v>
      </c>
      <c r="AM49">
        <v>0.37566692921193001</v>
      </c>
      <c r="AN49">
        <v>0</v>
      </c>
      <c r="AO49">
        <v>0</v>
      </c>
      <c r="AP49">
        <v>0</v>
      </c>
      <c r="AQ49">
        <v>0</v>
      </c>
      <c r="AR49">
        <v>0</v>
      </c>
      <c r="AS49" s="14">
        <f t="shared" si="2"/>
        <v>0.62433307078812605</v>
      </c>
      <c r="AT49" s="14">
        <f t="shared" si="3"/>
        <v>0.37566692921193001</v>
      </c>
      <c r="AU49" s="14">
        <f t="shared" si="4"/>
        <v>0</v>
      </c>
    </row>
    <row r="50" spans="1:47" x14ac:dyDescent="0.2">
      <c r="A50" s="14">
        <v>0.17091932908372201</v>
      </c>
      <c r="B50" s="14">
        <v>0.13485251577244201</v>
      </c>
      <c r="C50" s="14">
        <v>0</v>
      </c>
      <c r="D50" s="14">
        <v>0.65234242491609495</v>
      </c>
      <c r="E50" s="14">
        <v>0.34765757508390899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AI50">
        <v>0.201969342341702</v>
      </c>
      <c r="AJ50">
        <v>7.2134429835981201E-2</v>
      </c>
      <c r="AK50">
        <v>0.64520345574445304</v>
      </c>
      <c r="AL50">
        <v>0</v>
      </c>
      <c r="AM50">
        <v>0.35479654425560497</v>
      </c>
      <c r="AN50">
        <v>0</v>
      </c>
      <c r="AO50">
        <v>0</v>
      </c>
      <c r="AP50">
        <v>0</v>
      </c>
      <c r="AQ50">
        <v>0</v>
      </c>
      <c r="AR50">
        <v>0</v>
      </c>
      <c r="AS50" s="14">
        <f t="shared" si="2"/>
        <v>0.64520345574445304</v>
      </c>
      <c r="AT50" s="14">
        <f t="shared" si="3"/>
        <v>0.35479654425560497</v>
      </c>
      <c r="AU50" s="14">
        <f t="shared" si="4"/>
        <v>0</v>
      </c>
    </row>
    <row r="51" spans="1:47" x14ac:dyDescent="0.2">
      <c r="A51" s="14">
        <v>0.17581002385479999</v>
      </c>
      <c r="B51" s="14">
        <v>0.13743286489857201</v>
      </c>
      <c r="C51" s="14">
        <v>0</v>
      </c>
      <c r="D51" s="14">
        <v>0.67279287050925696</v>
      </c>
      <c r="E51" s="14">
        <v>0.32720712949074698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AI51">
        <v>0.20798148837260799</v>
      </c>
      <c r="AJ51">
        <v>7.2768161277005999E-2</v>
      </c>
      <c r="AK51">
        <v>0.66607384070078601</v>
      </c>
      <c r="AL51">
        <v>0</v>
      </c>
      <c r="AM51">
        <v>0.333926159299273</v>
      </c>
      <c r="AN51">
        <v>0</v>
      </c>
      <c r="AO51">
        <v>0</v>
      </c>
      <c r="AP51">
        <v>0</v>
      </c>
      <c r="AQ51">
        <v>0</v>
      </c>
      <c r="AR51">
        <v>0</v>
      </c>
      <c r="AS51" s="14">
        <f t="shared" si="2"/>
        <v>0.66607384070078601</v>
      </c>
      <c r="AT51" s="14">
        <f t="shared" si="3"/>
        <v>0.333926159299273</v>
      </c>
      <c r="AU51" s="14">
        <f t="shared" si="4"/>
        <v>0</v>
      </c>
    </row>
    <row r="52" spans="1:47" x14ac:dyDescent="0.2">
      <c r="A52" s="14">
        <v>0.18070427978690401</v>
      </c>
      <c r="B52" s="14">
        <v>0.14001321402470099</v>
      </c>
      <c r="C52" s="14">
        <v>0</v>
      </c>
      <c r="D52" s="14">
        <v>0.69324331610241996</v>
      </c>
      <c r="E52" s="14">
        <v>0.30675668389758398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AI52">
        <v>0.21399665769568199</v>
      </c>
      <c r="AJ52">
        <v>7.3401892718030701E-2</v>
      </c>
      <c r="AK52">
        <v>0.68694422565711599</v>
      </c>
      <c r="AL52">
        <v>0</v>
      </c>
      <c r="AM52">
        <v>0.31305577434294501</v>
      </c>
      <c r="AN52">
        <v>0</v>
      </c>
      <c r="AO52">
        <v>0</v>
      </c>
      <c r="AP52">
        <v>0</v>
      </c>
      <c r="AQ52">
        <v>0</v>
      </c>
      <c r="AR52">
        <v>0</v>
      </c>
      <c r="AS52" s="14">
        <f t="shared" si="2"/>
        <v>0.68694422565711599</v>
      </c>
      <c r="AT52" s="14">
        <f t="shared" si="3"/>
        <v>0.31305577434294501</v>
      </c>
      <c r="AU52" s="14">
        <f t="shared" si="4"/>
        <v>0</v>
      </c>
    </row>
    <row r="53" spans="1:47" x14ac:dyDescent="0.2">
      <c r="A53" s="14">
        <v>0.18560181516048099</v>
      </c>
      <c r="B53" s="14">
        <v>0.14259356315083099</v>
      </c>
      <c r="C53" s="14">
        <v>0</v>
      </c>
      <c r="D53" s="14">
        <v>0.71369376169558296</v>
      </c>
      <c r="E53" s="14">
        <v>0.28630623830442098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AI53">
        <v>0.220014602341874</v>
      </c>
      <c r="AJ53">
        <v>7.4035624159055194E-2</v>
      </c>
      <c r="AK53">
        <v>0.70781461061344197</v>
      </c>
      <c r="AL53">
        <v>0</v>
      </c>
      <c r="AM53">
        <v>0.29218538938661998</v>
      </c>
      <c r="AN53">
        <v>0</v>
      </c>
      <c r="AO53">
        <v>0</v>
      </c>
      <c r="AP53">
        <v>0</v>
      </c>
      <c r="AQ53">
        <v>0</v>
      </c>
      <c r="AR53">
        <v>0</v>
      </c>
      <c r="AS53" s="14">
        <f t="shared" si="2"/>
        <v>0.70781461061344197</v>
      </c>
      <c r="AT53" s="14">
        <f t="shared" si="3"/>
        <v>0.29218538938661998</v>
      </c>
      <c r="AU53" s="14">
        <f t="shared" si="4"/>
        <v>0</v>
      </c>
    </row>
    <row r="54" spans="1:47" x14ac:dyDescent="0.2">
      <c r="A54" s="14">
        <v>0.19050237704687401</v>
      </c>
      <c r="B54" s="14">
        <v>0.145173912276961</v>
      </c>
      <c r="C54" s="14">
        <v>0</v>
      </c>
      <c r="D54" s="14">
        <v>0.73414420728874696</v>
      </c>
      <c r="E54" s="14">
        <v>0.26585579271125798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AI54">
        <v>0.226035100641198</v>
      </c>
      <c r="AJ54">
        <v>7.4669355600080006E-2</v>
      </c>
      <c r="AK54">
        <v>0.72868499556977595</v>
      </c>
      <c r="AL54">
        <v>0</v>
      </c>
      <c r="AM54">
        <v>0.271315004430288</v>
      </c>
      <c r="AN54">
        <v>0</v>
      </c>
      <c r="AO54">
        <v>0</v>
      </c>
      <c r="AP54">
        <v>0</v>
      </c>
      <c r="AQ54">
        <v>0</v>
      </c>
      <c r="AR54">
        <v>0</v>
      </c>
      <c r="AS54" s="14">
        <f t="shared" si="2"/>
        <v>0.72868499556977595</v>
      </c>
      <c r="AT54" s="14">
        <f t="shared" si="3"/>
        <v>0.271315004430288</v>
      </c>
      <c r="AU54" s="14">
        <f t="shared" si="4"/>
        <v>0</v>
      </c>
    </row>
    <row r="55" spans="1:47" x14ac:dyDescent="0.2">
      <c r="A55" s="14">
        <v>0.19540573774133699</v>
      </c>
      <c r="B55" s="14">
        <v>0.147754261403091</v>
      </c>
      <c r="C55" s="14">
        <v>0</v>
      </c>
      <c r="D55" s="14">
        <v>0.75459465288190897</v>
      </c>
      <c r="E55" s="14">
        <v>0.245405347118096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AI55">
        <v>0.23205795383824199</v>
      </c>
      <c r="AJ55">
        <v>7.5303087041104597E-2</v>
      </c>
      <c r="AK55">
        <v>0.74955538052610304</v>
      </c>
      <c r="AL55">
        <v>0</v>
      </c>
      <c r="AM55">
        <v>0.25044461947396301</v>
      </c>
      <c r="AN55">
        <v>0</v>
      </c>
      <c r="AO55">
        <v>0</v>
      </c>
      <c r="AP55">
        <v>0</v>
      </c>
      <c r="AQ55">
        <v>0</v>
      </c>
      <c r="AR55">
        <v>0</v>
      </c>
      <c r="AS55" s="14">
        <f t="shared" si="2"/>
        <v>0.74955538052610304</v>
      </c>
      <c r="AT55" s="14">
        <f t="shared" si="3"/>
        <v>0.25044461947396301</v>
      </c>
      <c r="AU55" s="14">
        <f t="shared" si="4"/>
        <v>0</v>
      </c>
    </row>
    <row r="56" spans="1:47" x14ac:dyDescent="0.2">
      <c r="A56" s="14">
        <v>0.20031169171080901</v>
      </c>
      <c r="B56" s="14">
        <v>0.15033461052922101</v>
      </c>
      <c r="C56" s="14">
        <v>0</v>
      </c>
      <c r="D56" s="14">
        <v>0.77504509847507197</v>
      </c>
      <c r="E56" s="14">
        <v>0.224954901524933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AI56">
        <v>0.23808298321551599</v>
      </c>
      <c r="AJ56">
        <v>7.5936818482129201E-2</v>
      </c>
      <c r="AK56">
        <v>0.77042576548243202</v>
      </c>
      <c r="AL56">
        <v>0</v>
      </c>
      <c r="AM56">
        <v>0.22957423451763601</v>
      </c>
      <c r="AN56">
        <v>0</v>
      </c>
      <c r="AO56">
        <v>0</v>
      </c>
      <c r="AP56">
        <v>0</v>
      </c>
      <c r="AQ56">
        <v>0</v>
      </c>
      <c r="AR56">
        <v>0</v>
      </c>
      <c r="AS56" s="14">
        <f t="shared" si="2"/>
        <v>0.77042576548243202</v>
      </c>
      <c r="AT56" s="14">
        <f t="shared" si="3"/>
        <v>0.22957423451763601</v>
      </c>
      <c r="AU56" s="14">
        <f t="shared" si="4"/>
        <v>0</v>
      </c>
    </row>
    <row r="57" spans="1:47" x14ac:dyDescent="0.2">
      <c r="A57" s="14">
        <v>0.20522005297226401</v>
      </c>
      <c r="B57" s="14">
        <v>0.15291495965535101</v>
      </c>
      <c r="C57" s="14">
        <v>0</v>
      </c>
      <c r="D57" s="14">
        <v>0.79549554406823497</v>
      </c>
      <c r="E57" s="14">
        <v>0.20450445593177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AI57">
        <v>0.24411002763815601</v>
      </c>
      <c r="AJ57">
        <v>7.6570549923153999E-2</v>
      </c>
      <c r="AK57">
        <v>0.791296150438766</v>
      </c>
      <c r="AL57">
        <v>0</v>
      </c>
      <c r="AM57">
        <v>0.208703849561304</v>
      </c>
      <c r="AN57">
        <v>0</v>
      </c>
      <c r="AO57">
        <v>0</v>
      </c>
      <c r="AP57">
        <v>0</v>
      </c>
      <c r="AQ57">
        <v>0</v>
      </c>
      <c r="AR57">
        <v>0</v>
      </c>
      <c r="AS57" s="14">
        <f t="shared" si="2"/>
        <v>0.791296150438766</v>
      </c>
      <c r="AT57" s="14">
        <f t="shared" si="3"/>
        <v>0.208703849561304</v>
      </c>
      <c r="AU57" s="14">
        <f t="shared" si="4"/>
        <v>0</v>
      </c>
    </row>
    <row r="58" spans="1:47" x14ac:dyDescent="0.2">
      <c r="A58" s="14">
        <v>0.21013065283274099</v>
      </c>
      <c r="B58" s="14">
        <v>0.15549530878148099</v>
      </c>
      <c r="C58" s="14">
        <v>0</v>
      </c>
      <c r="D58" s="14">
        <v>0.81594598966139698</v>
      </c>
      <c r="E58" s="14">
        <v>0.18405401033860799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AI58">
        <v>0.25013894144993698</v>
      </c>
      <c r="AJ58">
        <v>7.7204281364178701E-2</v>
      </c>
      <c r="AK58">
        <v>0.81216653539509598</v>
      </c>
      <c r="AL58">
        <v>0</v>
      </c>
      <c r="AM58">
        <v>0.18783346460497599</v>
      </c>
      <c r="AN58">
        <v>0</v>
      </c>
      <c r="AO58">
        <v>0</v>
      </c>
      <c r="AP58">
        <v>0</v>
      </c>
      <c r="AQ58">
        <v>0</v>
      </c>
      <c r="AR58">
        <v>0</v>
      </c>
      <c r="AS58" s="14">
        <f t="shared" si="2"/>
        <v>0.81216653539509598</v>
      </c>
      <c r="AT58" s="14">
        <f t="shared" si="3"/>
        <v>0.18783346460497599</v>
      </c>
      <c r="AU58" s="14">
        <f t="shared" si="4"/>
        <v>0</v>
      </c>
    </row>
    <row r="59" spans="1:47" x14ac:dyDescent="0.2">
      <c r="A59" s="14">
        <v>0.215043337934409</v>
      </c>
      <c r="B59" s="14">
        <v>0.15807565790761099</v>
      </c>
      <c r="C59" s="14">
        <v>0</v>
      </c>
      <c r="D59" s="14">
        <v>0.83639643525456098</v>
      </c>
      <c r="E59" s="14">
        <v>0.16360356474544499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AI59">
        <v>0.25616959266349498</v>
      </c>
      <c r="AJ59">
        <v>7.7838012805203194E-2</v>
      </c>
      <c r="AK59">
        <v>0.83303692035142196</v>
      </c>
      <c r="AL59">
        <v>0</v>
      </c>
      <c r="AM59">
        <v>0.16696307964865201</v>
      </c>
      <c r="AN59">
        <v>0</v>
      </c>
      <c r="AO59">
        <v>0</v>
      </c>
      <c r="AP59">
        <v>0</v>
      </c>
      <c r="AQ59">
        <v>0</v>
      </c>
      <c r="AR59">
        <v>0</v>
      </c>
      <c r="AS59" s="14">
        <f t="shared" si="2"/>
        <v>0.83303692035142196</v>
      </c>
      <c r="AT59" s="14">
        <f t="shared" si="3"/>
        <v>0.16696307964865201</v>
      </c>
      <c r="AU59" s="14">
        <f t="shared" si="4"/>
        <v>0</v>
      </c>
    </row>
    <row r="60" spans="1:47" x14ac:dyDescent="0.2">
      <c r="A60" s="14">
        <v>0.21995796855788899</v>
      </c>
      <c r="B60" s="14">
        <v>0.160656007033741</v>
      </c>
      <c r="C60" s="14">
        <v>0</v>
      </c>
      <c r="D60" s="14">
        <v>0.85684688084772298</v>
      </c>
      <c r="E60" s="14">
        <v>0.14315311915228199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AI60">
        <v>0.26220186139797003</v>
      </c>
      <c r="AJ60">
        <v>7.8471744246228006E-2</v>
      </c>
      <c r="AK60">
        <v>0.85390730530775605</v>
      </c>
      <c r="AL60">
        <v>0</v>
      </c>
      <c r="AM60">
        <v>0.146092694692319</v>
      </c>
      <c r="AN60">
        <v>0</v>
      </c>
      <c r="AO60">
        <v>0</v>
      </c>
      <c r="AP60">
        <v>0</v>
      </c>
      <c r="AQ60">
        <v>0</v>
      </c>
      <c r="AR60">
        <v>0</v>
      </c>
      <c r="AS60" s="14">
        <f t="shared" si="2"/>
        <v>0.85390730530775605</v>
      </c>
      <c r="AT60" s="14">
        <f t="shared" si="3"/>
        <v>0.146092694692319</v>
      </c>
      <c r="AU60" s="14">
        <f t="shared" si="4"/>
        <v>0</v>
      </c>
    </row>
    <row r="61" spans="1:47" x14ac:dyDescent="0.2">
      <c r="A61" s="14">
        <v>0.224874417145075</v>
      </c>
      <c r="B61" s="14">
        <v>0.16323635615987001</v>
      </c>
      <c r="C61" s="14">
        <v>0</v>
      </c>
      <c r="D61" s="14">
        <v>0.87729732644088598</v>
      </c>
      <c r="E61" s="14">
        <v>0.12270267355912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AI61">
        <v>0.26823563852559201</v>
      </c>
      <c r="AJ61">
        <v>7.9105475687252694E-2</v>
      </c>
      <c r="AK61">
        <v>0.87477769026408603</v>
      </c>
      <c r="AL61">
        <v>0</v>
      </c>
      <c r="AM61">
        <v>0.12522230973599099</v>
      </c>
      <c r="AN61">
        <v>0</v>
      </c>
      <c r="AO61">
        <v>0</v>
      </c>
      <c r="AP61">
        <v>0</v>
      </c>
      <c r="AQ61">
        <v>0</v>
      </c>
      <c r="AR61">
        <v>0</v>
      </c>
      <c r="AS61" s="14">
        <f t="shared" si="2"/>
        <v>0.87477769026408603</v>
      </c>
      <c r="AT61" s="14">
        <f t="shared" si="3"/>
        <v>0.12522230973599099</v>
      </c>
      <c r="AU61" s="14">
        <f t="shared" si="4"/>
        <v>0</v>
      </c>
    </row>
    <row r="62" spans="1:47" x14ac:dyDescent="0.2">
      <c r="A62" s="14">
        <v>0.22979256700912601</v>
      </c>
      <c r="B62" s="14">
        <v>0.16581670528600001</v>
      </c>
      <c r="C62" s="14">
        <v>0</v>
      </c>
      <c r="D62" s="14">
        <v>0.89774777203404799</v>
      </c>
      <c r="E62" s="14">
        <v>0.102252227965957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AI62">
        <v>0.27427082449541801</v>
      </c>
      <c r="AJ62">
        <v>7.9739207128277298E-2</v>
      </c>
      <c r="AK62">
        <v>0.89564807522041601</v>
      </c>
      <c r="AL62">
        <v>0</v>
      </c>
      <c r="AM62">
        <v>0.104351924779663</v>
      </c>
      <c r="AN62">
        <v>0</v>
      </c>
      <c r="AO62">
        <v>0</v>
      </c>
      <c r="AP62">
        <v>0</v>
      </c>
      <c r="AQ62">
        <v>0</v>
      </c>
      <c r="AR62">
        <v>0</v>
      </c>
      <c r="AS62" s="14">
        <f t="shared" si="2"/>
        <v>0.89564807522041601</v>
      </c>
      <c r="AT62" s="14">
        <f t="shared" si="3"/>
        <v>0.104351924779663</v>
      </c>
      <c r="AU62" s="14">
        <f t="shared" si="4"/>
        <v>0</v>
      </c>
    </row>
    <row r="63" spans="1:47" x14ac:dyDescent="0.2">
      <c r="A63" s="14">
        <v>0.23471231120465999</v>
      </c>
      <c r="B63" s="14">
        <v>0.16839705441212999</v>
      </c>
      <c r="C63" s="14">
        <v>0</v>
      </c>
      <c r="D63" s="14">
        <v>0.91819821762721199</v>
      </c>
      <c r="E63" s="14">
        <v>8.1801782372793994E-2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AI63">
        <v>0.28030732830779298</v>
      </c>
      <c r="AJ63">
        <v>8.0372938569301902E-2</v>
      </c>
      <c r="AK63">
        <v>0.91651846017674199</v>
      </c>
      <c r="AL63">
        <v>0</v>
      </c>
      <c r="AM63">
        <v>8.3481539823338294E-2</v>
      </c>
      <c r="AN63">
        <v>0</v>
      </c>
      <c r="AO63">
        <v>0</v>
      </c>
      <c r="AP63">
        <v>0</v>
      </c>
      <c r="AQ63">
        <v>0</v>
      </c>
      <c r="AR63">
        <v>0</v>
      </c>
      <c r="AS63" s="14">
        <f t="shared" si="2"/>
        <v>0.91651846017674199</v>
      </c>
      <c r="AT63" s="14">
        <f t="shared" si="3"/>
        <v>8.3481539823338294E-2</v>
      </c>
      <c r="AU63" s="14">
        <f t="shared" si="4"/>
        <v>0</v>
      </c>
    </row>
    <row r="64" spans="1:47" x14ac:dyDescent="0.2">
      <c r="A64" s="14">
        <v>0.239633551535476</v>
      </c>
      <c r="B64" s="14">
        <v>0.17097740353825999</v>
      </c>
      <c r="C64" s="14">
        <v>0</v>
      </c>
      <c r="D64" s="14">
        <v>0.93864866322037599</v>
      </c>
      <c r="E64" s="14">
        <v>6.1351336779630498E-2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AI64">
        <v>0.286345066617539</v>
      </c>
      <c r="AJ64">
        <v>8.1006670010326701E-2</v>
      </c>
      <c r="AK64">
        <v>0.93738884513307597</v>
      </c>
      <c r="AL64">
        <v>0</v>
      </c>
      <c r="AM64">
        <v>6.2611154867006205E-2</v>
      </c>
      <c r="AN64">
        <v>0</v>
      </c>
      <c r="AO64">
        <v>0</v>
      </c>
      <c r="AP64">
        <v>0</v>
      </c>
      <c r="AQ64">
        <v>0</v>
      </c>
      <c r="AR64">
        <v>0</v>
      </c>
      <c r="AS64" s="14">
        <f t="shared" si="2"/>
        <v>0.93738884513307597</v>
      </c>
      <c r="AT64" s="14">
        <f t="shared" si="3"/>
        <v>6.2611154867006205E-2</v>
      </c>
      <c r="AU64" s="14">
        <f t="shared" si="4"/>
        <v>0</v>
      </c>
    </row>
    <row r="65" spans="1:48" x14ac:dyDescent="0.2">
      <c r="A65" s="14">
        <v>0.244556197680738</v>
      </c>
      <c r="B65" s="14">
        <v>0.17355775266439</v>
      </c>
      <c r="C65" s="14">
        <v>0</v>
      </c>
      <c r="D65" s="14">
        <v>0.95909910881353799</v>
      </c>
      <c r="E65" s="14">
        <v>4.0900891186468599E-2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AI65">
        <v>0.29238396294743102</v>
      </c>
      <c r="AJ65">
        <v>8.1640401451351305E-2</v>
      </c>
      <c r="AK65">
        <v>0.95825923008940594</v>
      </c>
      <c r="AL65">
        <v>0</v>
      </c>
      <c r="AM65">
        <v>4.1740769910678703E-2</v>
      </c>
      <c r="AN65">
        <v>0</v>
      </c>
      <c r="AO65">
        <v>0</v>
      </c>
      <c r="AP65">
        <v>0</v>
      </c>
      <c r="AQ65">
        <v>0</v>
      </c>
      <c r="AR65">
        <v>0</v>
      </c>
      <c r="AS65" s="14">
        <f t="shared" si="2"/>
        <v>0.95825923008940594</v>
      </c>
      <c r="AT65" s="14">
        <f t="shared" si="3"/>
        <v>4.1740769910678703E-2</v>
      </c>
      <c r="AU65" s="14">
        <f t="shared" si="4"/>
        <v>0</v>
      </c>
    </row>
    <row r="66" spans="1:48" x14ac:dyDescent="0.2">
      <c r="A66" s="14">
        <v>0.24948016642350199</v>
      </c>
      <c r="B66" s="14">
        <v>0.17613810179052</v>
      </c>
      <c r="C66" s="14">
        <v>0</v>
      </c>
      <c r="D66" s="14">
        <v>0.9795495544067</v>
      </c>
      <c r="E66" s="14">
        <v>2.0450445593306402E-2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AI66">
        <v>0.29842394699651598</v>
      </c>
      <c r="AJ66">
        <v>8.2274132892375895E-2</v>
      </c>
      <c r="AK66">
        <v>0.97912961504573204</v>
      </c>
      <c r="AL66">
        <v>0</v>
      </c>
      <c r="AM66">
        <v>2.0870384954353699E-2</v>
      </c>
      <c r="AN66">
        <v>0</v>
      </c>
      <c r="AO66">
        <v>0</v>
      </c>
      <c r="AP66">
        <v>0</v>
      </c>
      <c r="AQ66">
        <v>0</v>
      </c>
      <c r="AR66">
        <v>0</v>
      </c>
      <c r="AS66" s="14">
        <f t="shared" si="2"/>
        <v>0.97912961504573204</v>
      </c>
      <c r="AT66" s="14">
        <f t="shared" si="3"/>
        <v>2.0870384954353699E-2</v>
      </c>
      <c r="AU66" s="14">
        <f t="shared" si="4"/>
        <v>0</v>
      </c>
    </row>
    <row r="67" spans="1:48" x14ac:dyDescent="0.2">
      <c r="A67" s="14">
        <v>0.25440538096792598</v>
      </c>
      <c r="B67" s="14">
        <v>0.17871845091666699</v>
      </c>
      <c r="C67" s="14">
        <v>0</v>
      </c>
      <c r="D67" s="14">
        <v>1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AI67">
        <v>0.304464954029593</v>
      </c>
      <c r="AJ67">
        <v>8.2907864333333303E-2</v>
      </c>
      <c r="AK67">
        <v>1</v>
      </c>
      <c r="AL67">
        <v>0</v>
      </c>
      <c r="AM67" s="15">
        <v>1.11022302462516E-16</v>
      </c>
      <c r="AN67">
        <v>0</v>
      </c>
      <c r="AO67">
        <v>0</v>
      </c>
      <c r="AP67">
        <v>0</v>
      </c>
      <c r="AQ67">
        <v>0</v>
      </c>
      <c r="AR67">
        <v>0</v>
      </c>
      <c r="AS67" s="14">
        <f t="shared" si="2"/>
        <v>1</v>
      </c>
      <c r="AT67" s="14">
        <f t="shared" si="3"/>
        <v>1.11022302462516E-16</v>
      </c>
      <c r="AU67" s="14">
        <f t="shared" si="4"/>
        <v>0</v>
      </c>
    </row>
    <row r="69" spans="1:48" x14ac:dyDescent="0.2">
      <c r="B69" t="s">
        <v>86</v>
      </c>
    </row>
    <row r="70" spans="1:48" ht="96" x14ac:dyDescent="0.2">
      <c r="A70" t="s">
        <v>16</v>
      </c>
      <c r="B70" t="s">
        <v>70</v>
      </c>
      <c r="C70" s="10" t="s">
        <v>71</v>
      </c>
      <c r="D70" s="10" t="s">
        <v>72</v>
      </c>
      <c r="E70" s="10" t="s">
        <v>73</v>
      </c>
      <c r="F70" s="1" t="s">
        <v>74</v>
      </c>
      <c r="G70" s="1" t="s">
        <v>75</v>
      </c>
      <c r="H70" s="1" t="s">
        <v>76</v>
      </c>
      <c r="I70" s="1" t="s">
        <v>85</v>
      </c>
      <c r="J70" s="1" t="s">
        <v>47</v>
      </c>
      <c r="AI70" t="s">
        <v>16</v>
      </c>
      <c r="AJ70" t="s">
        <v>70</v>
      </c>
      <c r="AK70" s="10" t="s">
        <v>79</v>
      </c>
      <c r="AL70" s="10" t="s">
        <v>80</v>
      </c>
      <c r="AM70" s="10" t="s">
        <v>81</v>
      </c>
      <c r="AN70" s="1" t="s">
        <v>3</v>
      </c>
      <c r="AO70" s="1" t="s">
        <v>4</v>
      </c>
      <c r="AP70" s="1" t="s">
        <v>5</v>
      </c>
      <c r="AQ70" s="1" t="s">
        <v>82</v>
      </c>
      <c r="AR70" s="1" t="s">
        <v>6</v>
      </c>
      <c r="AS70" t="s">
        <v>71</v>
      </c>
      <c r="AT70" t="s">
        <v>77</v>
      </c>
      <c r="AU70" t="s">
        <v>78</v>
      </c>
    </row>
    <row r="71" spans="1:48" x14ac:dyDescent="0.2">
      <c r="A71" s="14">
        <v>2.9961660642256801E-2</v>
      </c>
      <c r="B71" s="14">
        <v>5.25427588333333E-2</v>
      </c>
      <c r="C71" s="14">
        <v>0</v>
      </c>
      <c r="D71" s="14">
        <v>0</v>
      </c>
      <c r="E71" s="14">
        <v>0.999999999999999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AI71">
        <v>2.2876924335421999E-2</v>
      </c>
      <c r="AJ71">
        <v>5.4223126379932901E-2</v>
      </c>
      <c r="AK71">
        <v>0</v>
      </c>
      <c r="AL71">
        <v>0</v>
      </c>
      <c r="AM71">
        <v>0.786108220204224</v>
      </c>
      <c r="AN71">
        <v>0</v>
      </c>
      <c r="AO71">
        <v>0.15386698534181401</v>
      </c>
      <c r="AP71">
        <v>6.0024794453961798E-2</v>
      </c>
      <c r="AQ71">
        <v>0</v>
      </c>
      <c r="AR71">
        <v>0</v>
      </c>
      <c r="AS71" s="14">
        <f>AK71</f>
        <v>0</v>
      </c>
      <c r="AT71" s="14">
        <f>AM71</f>
        <v>0.786108220204224</v>
      </c>
      <c r="AU71" s="14">
        <f>SUM(AN71:AR71)</f>
        <v>0.21389177979577581</v>
      </c>
      <c r="AV71" s="14">
        <f>AVERAGE(AU71:AU120)</f>
        <v>0.57177847802613646</v>
      </c>
    </row>
    <row r="72" spans="1:48" x14ac:dyDescent="0.2">
      <c r="A72" s="14">
        <v>3.2901334099056503E-2</v>
      </c>
      <c r="B72" s="14">
        <v>5.3162454863944303E-2</v>
      </c>
      <c r="C72" s="14">
        <v>2.0408163265230799E-2</v>
      </c>
      <c r="D72" s="14">
        <v>5.0261444312082999E-15</v>
      </c>
      <c r="E72" s="14">
        <v>0.97959183673477201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AI72">
        <v>2.2976257226837899E-2</v>
      </c>
      <c r="AJ72">
        <v>5.5090938256532399E-2</v>
      </c>
      <c r="AK72">
        <v>0</v>
      </c>
      <c r="AL72">
        <v>0</v>
      </c>
      <c r="AM72">
        <v>0.77749470440804302</v>
      </c>
      <c r="AN72">
        <v>0</v>
      </c>
      <c r="AO72">
        <v>0.117339356506158</v>
      </c>
      <c r="AP72">
        <v>0.10516593908579901</v>
      </c>
      <c r="AQ72">
        <v>0</v>
      </c>
      <c r="AR72">
        <v>0</v>
      </c>
      <c r="AS72" s="14">
        <f t="shared" ref="AS72:AS120" si="5">AK72</f>
        <v>0</v>
      </c>
      <c r="AT72" s="14">
        <f t="shared" ref="AT72:AT120" si="6">AM72</f>
        <v>0.77749470440804302</v>
      </c>
      <c r="AU72" s="14">
        <f t="shared" ref="AU72:AU120" si="7">SUM(AN72:AR72)</f>
        <v>0.222505295591957</v>
      </c>
    </row>
    <row r="73" spans="1:48" x14ac:dyDescent="0.2">
      <c r="A73" s="14">
        <v>3.6573991468876098E-2</v>
      </c>
      <c r="B73" s="14">
        <v>5.3782150894556097E-2</v>
      </c>
      <c r="C73" s="14">
        <v>4.0816326530508498E-2</v>
      </c>
      <c r="D73" s="14">
        <v>7.2580830234869593E-15</v>
      </c>
      <c r="E73" s="14">
        <v>0.95918367346949496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AI73">
        <v>2.3270735251498E-2</v>
      </c>
      <c r="AJ73">
        <v>5.5958750133132701E-2</v>
      </c>
      <c r="AK73">
        <v>0</v>
      </c>
      <c r="AL73">
        <v>0</v>
      </c>
      <c r="AM73">
        <v>0.76912838433942499</v>
      </c>
      <c r="AN73">
        <v>0</v>
      </c>
      <c r="AO73">
        <v>8.1145370105293602E-2</v>
      </c>
      <c r="AP73">
        <v>0.14489634327278</v>
      </c>
      <c r="AQ73">
        <v>0</v>
      </c>
      <c r="AR73">
        <v>4.8299022825014698E-3</v>
      </c>
      <c r="AS73" s="14">
        <f t="shared" si="5"/>
        <v>0</v>
      </c>
      <c r="AT73" s="14">
        <f t="shared" si="6"/>
        <v>0.76912838433942499</v>
      </c>
      <c r="AU73" s="14">
        <f t="shared" si="7"/>
        <v>0.23087161566057507</v>
      </c>
    </row>
    <row r="74" spans="1:48" x14ac:dyDescent="0.2">
      <c r="A74" s="14">
        <v>4.0782083171957202E-2</v>
      </c>
      <c r="B74" s="14">
        <v>5.44018469251678E-2</v>
      </c>
      <c r="C74" s="14">
        <v>6.1224489795781697E-2</v>
      </c>
      <c r="D74" s="14">
        <v>9.5822872206441399E-15</v>
      </c>
      <c r="E74" s="14">
        <v>0.93877551020422201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AI74">
        <v>2.36780683343072E-2</v>
      </c>
      <c r="AJ74">
        <v>5.6826562009732601E-2</v>
      </c>
      <c r="AK74">
        <v>0</v>
      </c>
      <c r="AL74">
        <v>0</v>
      </c>
      <c r="AM74">
        <v>0.76355477898548096</v>
      </c>
      <c r="AN74">
        <v>1.30073222144151E-2</v>
      </c>
      <c r="AO74">
        <v>5.0571289422064403E-2</v>
      </c>
      <c r="AP74">
        <v>0.143856477224867</v>
      </c>
      <c r="AQ74">
        <v>0</v>
      </c>
      <c r="AR74">
        <v>2.9010132153172202E-2</v>
      </c>
      <c r="AS74" s="14">
        <f t="shared" si="5"/>
        <v>0</v>
      </c>
      <c r="AT74" s="14">
        <f t="shared" si="6"/>
        <v>0.76355477898548096</v>
      </c>
      <c r="AU74" s="14">
        <f t="shared" si="7"/>
        <v>0.23644522101451868</v>
      </c>
    </row>
    <row r="75" spans="1:48" x14ac:dyDescent="0.2">
      <c r="A75" s="14">
        <v>4.5376890077823598E-2</v>
      </c>
      <c r="B75" s="14">
        <v>5.5021542955779601E-2</v>
      </c>
      <c r="C75" s="14">
        <v>8.1632653061058699E-2</v>
      </c>
      <c r="D75" s="14">
        <v>1.18986851621594E-14</v>
      </c>
      <c r="E75" s="14">
        <v>0.91836734693894595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AI75">
        <v>2.4121689082647901E-2</v>
      </c>
      <c r="AJ75">
        <v>5.7694373886332799E-2</v>
      </c>
      <c r="AK75">
        <v>0</v>
      </c>
      <c r="AL75">
        <v>0</v>
      </c>
      <c r="AM75">
        <v>0.75903164959635905</v>
      </c>
      <c r="AN75">
        <v>3.8058165746080001E-2</v>
      </c>
      <c r="AO75">
        <v>2.31284782003803E-2</v>
      </c>
      <c r="AP75">
        <v>0.13867284626412699</v>
      </c>
      <c r="AQ75">
        <v>0</v>
      </c>
      <c r="AR75">
        <v>4.1108860193054597E-2</v>
      </c>
      <c r="AS75" s="14">
        <f t="shared" si="5"/>
        <v>0</v>
      </c>
      <c r="AT75" s="14">
        <f t="shared" si="6"/>
        <v>0.75903164959635905</v>
      </c>
      <c r="AU75" s="14">
        <f t="shared" si="7"/>
        <v>0.2409683504036419</v>
      </c>
    </row>
    <row r="76" spans="1:48" x14ac:dyDescent="0.2">
      <c r="A76" s="14">
        <v>5.0252446585580902E-2</v>
      </c>
      <c r="B76" s="14">
        <v>5.5641238986391402E-2</v>
      </c>
      <c r="C76" s="14">
        <v>0.10204081632633299</v>
      </c>
      <c r="D76" s="14">
        <v>1.4191339076097299E-14</v>
      </c>
      <c r="E76" s="14">
        <v>0.897959183673672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AI76">
        <v>2.4597309188815201E-2</v>
      </c>
      <c r="AJ76">
        <v>5.8562185762932699E-2</v>
      </c>
      <c r="AK76">
        <v>0</v>
      </c>
      <c r="AL76">
        <v>0</v>
      </c>
      <c r="AM76">
        <v>0.75208338629724802</v>
      </c>
      <c r="AN76">
        <v>6.7143857046319699E-2</v>
      </c>
      <c r="AO76">
        <v>0</v>
      </c>
      <c r="AP76">
        <v>0.13080700088429301</v>
      </c>
      <c r="AQ76">
        <v>0</v>
      </c>
      <c r="AR76">
        <v>4.99657557721392E-2</v>
      </c>
      <c r="AS76" s="14">
        <f t="shared" si="5"/>
        <v>0</v>
      </c>
      <c r="AT76" s="14">
        <f t="shared" si="6"/>
        <v>0.75208338629724802</v>
      </c>
      <c r="AU76" s="14">
        <f t="shared" si="7"/>
        <v>0.24791661370275192</v>
      </c>
    </row>
    <row r="77" spans="1:48" x14ac:dyDescent="0.2">
      <c r="A77" s="14">
        <v>5.5334591459139403E-2</v>
      </c>
      <c r="B77" s="14">
        <v>5.6260935017003098E-2</v>
      </c>
      <c r="C77" s="14">
        <v>0.122448979591609</v>
      </c>
      <c r="D77" s="14">
        <v>1.6542323066914801E-14</v>
      </c>
      <c r="E77" s="14">
        <v>0.87755102040839705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AI77">
        <v>2.5192692226581801E-2</v>
      </c>
      <c r="AJ77">
        <v>5.9429997639532703E-2</v>
      </c>
      <c r="AK77">
        <v>0</v>
      </c>
      <c r="AL77">
        <v>0</v>
      </c>
      <c r="AM77">
        <v>0.73347926365240901</v>
      </c>
      <c r="AN77">
        <v>9.6963684332900105E-2</v>
      </c>
      <c r="AO77">
        <v>0</v>
      </c>
      <c r="AP77">
        <v>0.115791036831891</v>
      </c>
      <c r="AQ77">
        <v>9.2690867407800599E-3</v>
      </c>
      <c r="AR77">
        <v>4.4496928442020897E-2</v>
      </c>
      <c r="AS77" s="14">
        <f t="shared" si="5"/>
        <v>0</v>
      </c>
      <c r="AT77" s="14">
        <f t="shared" si="6"/>
        <v>0.73347926365240901</v>
      </c>
      <c r="AU77" s="14">
        <f t="shared" si="7"/>
        <v>0.26652073634759205</v>
      </c>
    </row>
    <row r="78" spans="1:48" x14ac:dyDescent="0.2">
      <c r="A78" s="14">
        <v>6.0571346571414102E-2</v>
      </c>
      <c r="B78" s="14">
        <v>5.6880631047614802E-2</v>
      </c>
      <c r="C78" s="14">
        <v>0.142857142856882</v>
      </c>
      <c r="D78" s="14">
        <v>1.88603473116888E-14</v>
      </c>
      <c r="E78" s="14">
        <v>0.85714285714312399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AI78">
        <v>2.5842491346021099E-2</v>
      </c>
      <c r="AJ78">
        <v>6.02978095161327E-2</v>
      </c>
      <c r="AK78">
        <v>0</v>
      </c>
      <c r="AL78">
        <v>0</v>
      </c>
      <c r="AM78">
        <v>0.71725845678839195</v>
      </c>
      <c r="AN78">
        <v>8.9753636415405097E-2</v>
      </c>
      <c r="AO78">
        <v>0</v>
      </c>
      <c r="AP78">
        <v>0.113585253761678</v>
      </c>
      <c r="AQ78">
        <v>3.49639039622784E-2</v>
      </c>
      <c r="AR78">
        <v>4.4438749072246403E-2</v>
      </c>
      <c r="AS78" s="14">
        <f t="shared" si="5"/>
        <v>0</v>
      </c>
      <c r="AT78" s="14">
        <f t="shared" si="6"/>
        <v>0.71725845678839195</v>
      </c>
      <c r="AU78" s="14">
        <f t="shared" si="7"/>
        <v>0.28274154321160794</v>
      </c>
    </row>
    <row r="79" spans="1:48" x14ac:dyDescent="0.2">
      <c r="A79" s="14">
        <v>6.5925878290777104E-2</v>
      </c>
      <c r="B79" s="14">
        <v>5.7500327078226603E-2</v>
      </c>
      <c r="C79" s="14">
        <v>0.163265306122159</v>
      </c>
      <c r="D79" s="14">
        <v>2.11818410034148E-14</v>
      </c>
      <c r="E79" s="14">
        <v>0.83673469387784805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AI79">
        <v>2.65122819540363E-2</v>
      </c>
      <c r="AJ79">
        <v>6.1165621392732697E-2</v>
      </c>
      <c r="AK79">
        <v>0</v>
      </c>
      <c r="AL79">
        <v>0</v>
      </c>
      <c r="AM79">
        <v>0.70103764992437601</v>
      </c>
      <c r="AN79">
        <v>8.2543588497910297E-2</v>
      </c>
      <c r="AO79">
        <v>0</v>
      </c>
      <c r="AP79">
        <v>0.111379470691466</v>
      </c>
      <c r="AQ79">
        <v>6.0658721183776299E-2</v>
      </c>
      <c r="AR79">
        <v>4.4380569702471798E-2</v>
      </c>
      <c r="AS79" s="14">
        <f t="shared" si="5"/>
        <v>0</v>
      </c>
      <c r="AT79" s="14">
        <f t="shared" si="6"/>
        <v>0.70103764992437601</v>
      </c>
      <c r="AU79" s="14">
        <f t="shared" si="7"/>
        <v>0.29896235007562438</v>
      </c>
    </row>
    <row r="80" spans="1:48" x14ac:dyDescent="0.2">
      <c r="A80" s="14">
        <v>7.1371683606019407E-2</v>
      </c>
      <c r="B80" s="14">
        <v>5.8120023108838403E-2</v>
      </c>
      <c r="C80" s="14">
        <v>0.18367346938743601</v>
      </c>
      <c r="D80" s="14">
        <v>2.3502033652533801E-14</v>
      </c>
      <c r="E80" s="14">
        <v>0.81632653061257199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AI80">
        <v>2.7200587272092E-2</v>
      </c>
      <c r="AJ80">
        <v>6.2033433269332597E-2</v>
      </c>
      <c r="AK80">
        <v>0</v>
      </c>
      <c r="AL80">
        <v>0</v>
      </c>
      <c r="AM80">
        <v>0.68481684306036195</v>
      </c>
      <c r="AN80">
        <v>7.5333540580416303E-2</v>
      </c>
      <c r="AO80">
        <v>0</v>
      </c>
      <c r="AP80">
        <v>0.109173687621254</v>
      </c>
      <c r="AQ80">
        <v>8.6353538405270797E-2</v>
      </c>
      <c r="AR80">
        <v>4.4322390332697303E-2</v>
      </c>
      <c r="AS80" s="14">
        <f t="shared" si="5"/>
        <v>0</v>
      </c>
      <c r="AT80" s="14">
        <f t="shared" si="6"/>
        <v>0.68481684306036195</v>
      </c>
      <c r="AU80" s="14">
        <f t="shared" si="7"/>
        <v>0.31518315693963844</v>
      </c>
    </row>
    <row r="81" spans="1:47" x14ac:dyDescent="0.2">
      <c r="A81" s="14">
        <v>7.6889371193399503E-2</v>
      </c>
      <c r="B81" s="14">
        <v>5.8739719139450197E-2</v>
      </c>
      <c r="C81" s="14">
        <v>0.20408163265270901</v>
      </c>
      <c r="D81" s="14">
        <v>2.5817889492962801E-14</v>
      </c>
      <c r="E81" s="14">
        <v>0.79591836734729904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AI81">
        <v>2.7906037332059701E-2</v>
      </c>
      <c r="AJ81">
        <v>6.2901245145932497E-2</v>
      </c>
      <c r="AK81">
        <v>0</v>
      </c>
      <c r="AL81">
        <v>0</v>
      </c>
      <c r="AM81">
        <v>0.668596036196348</v>
      </c>
      <c r="AN81">
        <v>6.8123492662922405E-2</v>
      </c>
      <c r="AO81">
        <v>0</v>
      </c>
      <c r="AP81">
        <v>0.10696790455104099</v>
      </c>
      <c r="AQ81">
        <v>0.112048355626765</v>
      </c>
      <c r="AR81">
        <v>4.4264210962922899E-2</v>
      </c>
      <c r="AS81" s="14">
        <f t="shared" si="5"/>
        <v>0</v>
      </c>
      <c r="AT81" s="14">
        <f t="shared" si="6"/>
        <v>0.668596036196348</v>
      </c>
      <c r="AU81" s="14">
        <f t="shared" si="7"/>
        <v>0.33140396380365128</v>
      </c>
    </row>
    <row r="82" spans="1:47" x14ac:dyDescent="0.2">
      <c r="A82" s="14">
        <v>8.2464513420540703E-2</v>
      </c>
      <c r="B82" s="14">
        <v>5.9359415170061998E-2</v>
      </c>
      <c r="C82" s="14">
        <v>0.22448979591798601</v>
      </c>
      <c r="D82" s="14">
        <v>2.81320106099159E-14</v>
      </c>
      <c r="E82" s="14">
        <v>0.77551020408202298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AI82">
        <v>2.8627364693683901E-2</v>
      </c>
      <c r="AJ82">
        <v>6.3769057022532702E-2</v>
      </c>
      <c r="AK82">
        <v>0</v>
      </c>
      <c r="AL82">
        <v>0</v>
      </c>
      <c r="AM82">
        <v>0.65237522933233105</v>
      </c>
      <c r="AN82">
        <v>6.0913444745426801E-2</v>
      </c>
      <c r="AO82">
        <v>0</v>
      </c>
      <c r="AP82">
        <v>0.104762121480829</v>
      </c>
      <c r="AQ82">
        <v>0.13774317284826601</v>
      </c>
      <c r="AR82">
        <v>4.4206031593148301E-2</v>
      </c>
      <c r="AS82" s="14">
        <f t="shared" si="5"/>
        <v>0</v>
      </c>
      <c r="AT82" s="14">
        <f t="shared" si="6"/>
        <v>0.65237522933233105</v>
      </c>
      <c r="AU82" s="14">
        <f t="shared" si="7"/>
        <v>0.34762477066767006</v>
      </c>
    </row>
    <row r="83" spans="1:47" x14ac:dyDescent="0.2">
      <c r="A83" s="14">
        <v>8.8086201724605601E-2</v>
      </c>
      <c r="B83" s="14">
        <v>5.9979111200673597E-2</v>
      </c>
      <c r="C83" s="14">
        <v>0.24489795918325999</v>
      </c>
      <c r="D83" s="14">
        <v>3.0453937982510799E-14</v>
      </c>
      <c r="E83" s="14">
        <v>0.75510204081675003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AI83">
        <v>2.9363399277455501E-2</v>
      </c>
      <c r="AJ83">
        <v>6.4636868899132602E-2</v>
      </c>
      <c r="AK83">
        <v>0</v>
      </c>
      <c r="AL83">
        <v>0</v>
      </c>
      <c r="AM83">
        <v>0.63615442246831699</v>
      </c>
      <c r="AN83">
        <v>5.3703396827932702E-2</v>
      </c>
      <c r="AO83">
        <v>0</v>
      </c>
      <c r="AP83">
        <v>0.102556338410617</v>
      </c>
      <c r="AQ83">
        <v>0.16343799006976101</v>
      </c>
      <c r="AR83">
        <v>4.4147852223373897E-2</v>
      </c>
      <c r="AS83" s="14">
        <f t="shared" si="5"/>
        <v>0</v>
      </c>
      <c r="AT83" s="14">
        <f t="shared" si="6"/>
        <v>0.63615442246831699</v>
      </c>
      <c r="AU83" s="14">
        <f t="shared" si="7"/>
        <v>0.36384557753168462</v>
      </c>
    </row>
    <row r="84" spans="1:47" x14ac:dyDescent="0.2">
      <c r="A84" s="14">
        <v>9.3746062766714697E-2</v>
      </c>
      <c r="B84" s="14">
        <v>6.0598807231285502E-2</v>
      </c>
      <c r="C84" s="14">
        <v>0.26530612244853602</v>
      </c>
      <c r="D84" s="14">
        <v>3.2785406334223697E-14</v>
      </c>
      <c r="E84" s="14">
        <v>0.73469387755147497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AI84">
        <v>3.0113062664641199E-2</v>
      </c>
      <c r="AJ84">
        <v>6.5504680775732502E-2</v>
      </c>
      <c r="AK84">
        <v>0</v>
      </c>
      <c r="AL84">
        <v>0</v>
      </c>
      <c r="AM84">
        <v>0.61993361560430305</v>
      </c>
      <c r="AN84">
        <v>4.6493348910438798E-2</v>
      </c>
      <c r="AO84">
        <v>0</v>
      </c>
      <c r="AP84">
        <v>0.100350555340404</v>
      </c>
      <c r="AQ84">
        <v>0.18913280729125501</v>
      </c>
      <c r="AR84">
        <v>4.4089672853599299E-2</v>
      </c>
      <c r="AS84" s="14">
        <f t="shared" si="5"/>
        <v>0</v>
      </c>
      <c r="AT84" s="14">
        <f t="shared" si="6"/>
        <v>0.61993361560430305</v>
      </c>
      <c r="AU84" s="14">
        <f t="shared" si="7"/>
        <v>0.38006638439569718</v>
      </c>
    </row>
    <row r="85" spans="1:47" x14ac:dyDescent="0.2">
      <c r="A85" s="14">
        <v>9.9437578528768097E-2</v>
      </c>
      <c r="B85" s="14">
        <v>6.1218503261897199E-2</v>
      </c>
      <c r="C85" s="14">
        <v>0.28571428571380902</v>
      </c>
      <c r="D85" s="14">
        <v>3.51038642598667E-14</v>
      </c>
      <c r="E85" s="14">
        <v>0.71428571428620202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AI85">
        <v>3.0875362136454101E-2</v>
      </c>
      <c r="AJ85">
        <v>6.6372492652332402E-2</v>
      </c>
      <c r="AK85">
        <v>0</v>
      </c>
      <c r="AL85">
        <v>0</v>
      </c>
      <c r="AM85">
        <v>0.60371280874028899</v>
      </c>
      <c r="AN85">
        <v>3.9283300992944997E-2</v>
      </c>
      <c r="AO85">
        <v>0</v>
      </c>
      <c r="AP85">
        <v>9.8144772270192193E-2</v>
      </c>
      <c r="AQ85">
        <v>0.21482762451275</v>
      </c>
      <c r="AR85">
        <v>4.4031493483824798E-2</v>
      </c>
      <c r="AS85" s="14">
        <f t="shared" si="5"/>
        <v>0</v>
      </c>
      <c r="AT85" s="14">
        <f t="shared" si="6"/>
        <v>0.60371280874028899</v>
      </c>
      <c r="AU85" s="14">
        <f t="shared" si="7"/>
        <v>0.39628719125971196</v>
      </c>
    </row>
    <row r="86" spans="1:47" x14ac:dyDescent="0.2">
      <c r="A86" s="14">
        <v>0.10515560922975301</v>
      </c>
      <c r="B86" s="14">
        <v>6.1838199292508902E-2</v>
      </c>
      <c r="C86" s="14">
        <v>0.30612244897908603</v>
      </c>
      <c r="D86" s="14">
        <v>3.7420587462033701E-14</v>
      </c>
      <c r="E86" s="14">
        <v>0.69387755102092497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AI86">
        <v>3.1649384656972597E-2</v>
      </c>
      <c r="AJ86">
        <v>6.7240304528932496E-2</v>
      </c>
      <c r="AK86">
        <v>0</v>
      </c>
      <c r="AL86">
        <v>0</v>
      </c>
      <c r="AM86">
        <v>0.58749200187627104</v>
      </c>
      <c r="AN86">
        <v>3.2073253075449303E-2</v>
      </c>
      <c r="AO86">
        <v>0</v>
      </c>
      <c r="AP86">
        <v>9.5938989199979396E-2</v>
      </c>
      <c r="AQ86">
        <v>0.24052244173425</v>
      </c>
      <c r="AR86">
        <v>4.3973314114050303E-2</v>
      </c>
      <c r="AS86" s="14">
        <f t="shared" si="5"/>
        <v>0</v>
      </c>
      <c r="AT86" s="14">
        <f t="shared" si="6"/>
        <v>0.58749200187627104</v>
      </c>
      <c r="AU86" s="14">
        <f t="shared" si="7"/>
        <v>0.41250799812372901</v>
      </c>
    </row>
    <row r="87" spans="1:47" x14ac:dyDescent="0.2">
      <c r="A87" s="14">
        <v>0.11089605344965101</v>
      </c>
      <c r="B87" s="14">
        <v>6.24578953231208E-2</v>
      </c>
      <c r="C87" s="14">
        <v>0.32653061224436403</v>
      </c>
      <c r="D87" s="14">
        <v>3.96167473826203E-14</v>
      </c>
      <c r="E87" s="14">
        <v>0.67346938775564802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AI87">
        <v>3.2434290949056803E-2</v>
      </c>
      <c r="AJ87">
        <v>6.8108116405532396E-2</v>
      </c>
      <c r="AK87">
        <v>0</v>
      </c>
      <c r="AL87">
        <v>0</v>
      </c>
      <c r="AM87">
        <v>0.57127119501225698</v>
      </c>
      <c r="AN87">
        <v>2.4863205157955402E-2</v>
      </c>
      <c r="AO87">
        <v>0</v>
      </c>
      <c r="AP87">
        <v>9.3733206129767196E-2</v>
      </c>
      <c r="AQ87">
        <v>0.266217258955745</v>
      </c>
      <c r="AR87">
        <v>4.3915134744275802E-2</v>
      </c>
      <c r="AS87" s="14">
        <f t="shared" si="5"/>
        <v>0</v>
      </c>
      <c r="AT87" s="14">
        <f t="shared" si="6"/>
        <v>0.57127119501225698</v>
      </c>
      <c r="AU87" s="14">
        <f t="shared" si="7"/>
        <v>0.42872880498774335</v>
      </c>
    </row>
    <row r="88" spans="1:47" x14ac:dyDescent="0.2">
      <c r="A88" s="14">
        <v>0.11665560243016899</v>
      </c>
      <c r="B88" s="14">
        <v>6.3077591353732296E-2</v>
      </c>
      <c r="C88" s="14">
        <v>0.34693877550963198</v>
      </c>
      <c r="D88" s="14">
        <v>4.21780665949001E-14</v>
      </c>
      <c r="E88" s="14">
        <v>0.65306122449038095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AI88">
        <v>3.3229309768130398E-2</v>
      </c>
      <c r="AJ88">
        <v>6.8975928282132296E-2</v>
      </c>
      <c r="AK88">
        <v>0</v>
      </c>
      <c r="AL88">
        <v>0</v>
      </c>
      <c r="AM88">
        <v>0.55505038814824303</v>
      </c>
      <c r="AN88">
        <v>1.76531572404614E-2</v>
      </c>
      <c r="AO88">
        <v>0</v>
      </c>
      <c r="AP88">
        <v>9.1527423059555094E-2</v>
      </c>
      <c r="AQ88">
        <v>0.29191207617723902</v>
      </c>
      <c r="AR88">
        <v>4.3856955374501301E-2</v>
      </c>
      <c r="AS88" s="14">
        <f t="shared" si="5"/>
        <v>0</v>
      </c>
      <c r="AT88" s="14">
        <f t="shared" si="6"/>
        <v>0.55505038814824303</v>
      </c>
      <c r="AU88" s="14">
        <f t="shared" si="7"/>
        <v>0.4449496118517568</v>
      </c>
    </row>
    <row r="89" spans="1:47" x14ac:dyDescent="0.2">
      <c r="A89" s="14">
        <v>0.122431559964724</v>
      </c>
      <c r="B89" s="14">
        <v>6.3697287384344298E-2</v>
      </c>
      <c r="C89" s="14">
        <v>0.36734693877491298</v>
      </c>
      <c r="D89" s="14">
        <v>4.43794306859147E-14</v>
      </c>
      <c r="E89" s="14">
        <v>0.63265306122510101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AI89">
        <v>3.4033732443854998E-2</v>
      </c>
      <c r="AJ89">
        <v>6.9843740158732404E-2</v>
      </c>
      <c r="AK89">
        <v>0</v>
      </c>
      <c r="AL89">
        <v>0</v>
      </c>
      <c r="AM89">
        <v>0.53882958128422798</v>
      </c>
      <c r="AN89">
        <v>1.0443109322966699E-2</v>
      </c>
      <c r="AO89">
        <v>0</v>
      </c>
      <c r="AP89">
        <v>8.9321639989342602E-2</v>
      </c>
      <c r="AQ89">
        <v>0.31760689339873699</v>
      </c>
      <c r="AR89">
        <v>4.37987760047268E-2</v>
      </c>
      <c r="AS89" s="14">
        <f t="shared" si="5"/>
        <v>0</v>
      </c>
      <c r="AT89" s="14">
        <f t="shared" si="6"/>
        <v>0.53882958128422798</v>
      </c>
      <c r="AU89" s="14">
        <f t="shared" si="7"/>
        <v>0.46117041871577313</v>
      </c>
    </row>
    <row r="90" spans="1:47" x14ac:dyDescent="0.2">
      <c r="A90" s="14">
        <v>0.12822170862165599</v>
      </c>
      <c r="B90" s="14">
        <v>6.4316983414955994E-2</v>
      </c>
      <c r="C90" s="14">
        <v>0.38775510204018698</v>
      </c>
      <c r="D90" s="14">
        <v>4.6702225420247601E-14</v>
      </c>
      <c r="E90" s="14">
        <v>0.61224489795982795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AI90">
        <v>3.4846907732949399E-2</v>
      </c>
      <c r="AJ90">
        <v>7.0711552035332401E-2</v>
      </c>
      <c r="AK90">
        <v>0</v>
      </c>
      <c r="AL90">
        <v>0</v>
      </c>
      <c r="AM90">
        <v>0.52260877442021203</v>
      </c>
      <c r="AN90">
        <v>3.2330614054718698E-3</v>
      </c>
      <c r="AO90">
        <v>0</v>
      </c>
      <c r="AP90">
        <v>8.7115856919130097E-2</v>
      </c>
      <c r="AQ90">
        <v>0.34330171062023501</v>
      </c>
      <c r="AR90">
        <v>4.3740596634952299E-2</v>
      </c>
      <c r="AS90" s="14">
        <f t="shared" si="5"/>
        <v>0</v>
      </c>
      <c r="AT90" s="14">
        <f t="shared" si="6"/>
        <v>0.52260877442021203</v>
      </c>
      <c r="AU90" s="14">
        <f t="shared" si="7"/>
        <v>0.47739122557978925</v>
      </c>
    </row>
    <row r="91" spans="1:47" x14ac:dyDescent="0.2">
      <c r="A91" s="14">
        <v>0.134024209147935</v>
      </c>
      <c r="B91" s="14">
        <v>6.4936679445567802E-2</v>
      </c>
      <c r="C91" s="14">
        <v>0.40816326530546299</v>
      </c>
      <c r="D91" s="14">
        <v>4.9021550707628598E-14</v>
      </c>
      <c r="E91" s="14">
        <v>0.591836734694551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AI91">
        <v>3.56683993094652E-2</v>
      </c>
      <c r="AJ91">
        <v>7.1579363911932301E-2</v>
      </c>
      <c r="AK91">
        <v>0</v>
      </c>
      <c r="AL91">
        <v>0</v>
      </c>
      <c r="AM91">
        <v>0.50669263000079201</v>
      </c>
      <c r="AN91">
        <v>0</v>
      </c>
      <c r="AO91">
        <v>0</v>
      </c>
      <c r="AP91">
        <v>8.3692069363506705E-2</v>
      </c>
      <c r="AQ91">
        <v>0.36789965149089698</v>
      </c>
      <c r="AR91">
        <v>4.1715649144804301E-2</v>
      </c>
      <c r="AS91" s="14">
        <f t="shared" si="5"/>
        <v>0</v>
      </c>
      <c r="AT91" s="14">
        <f t="shared" si="6"/>
        <v>0.50669263000079201</v>
      </c>
      <c r="AU91" s="14">
        <f t="shared" si="7"/>
        <v>0.49330736999920799</v>
      </c>
    </row>
    <row r="92" spans="1:47" x14ac:dyDescent="0.2">
      <c r="A92" s="14">
        <v>0.13983752394480201</v>
      </c>
      <c r="B92" s="14">
        <v>6.5556375476179499E-2</v>
      </c>
      <c r="C92" s="14">
        <v>0.42857142857073699</v>
      </c>
      <c r="D92" s="14">
        <v>5.1337406548057598E-14</v>
      </c>
      <c r="E92" s="14">
        <v>0.57142857142927905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AI92">
        <v>3.6498424839188998E-2</v>
      </c>
      <c r="AJ92">
        <v>7.24471757885322E-2</v>
      </c>
      <c r="AK92">
        <v>0</v>
      </c>
      <c r="AL92">
        <v>0</v>
      </c>
      <c r="AM92">
        <v>0.49102415863440901</v>
      </c>
      <c r="AN92">
        <v>0</v>
      </c>
      <c r="AO92">
        <v>0</v>
      </c>
      <c r="AP92">
        <v>7.9278114181824996E-2</v>
      </c>
      <c r="AQ92">
        <v>0.39160589494550602</v>
      </c>
      <c r="AR92">
        <v>3.8091832238260202E-2</v>
      </c>
      <c r="AS92" s="14">
        <f t="shared" si="5"/>
        <v>0</v>
      </c>
      <c r="AT92" s="14">
        <f t="shared" si="6"/>
        <v>0.49102415863440901</v>
      </c>
      <c r="AU92" s="14">
        <f t="shared" si="7"/>
        <v>0.50897584136559126</v>
      </c>
    </row>
    <row r="93" spans="1:47" x14ac:dyDescent="0.2">
      <c r="A93" s="14">
        <v>0.14566035822319201</v>
      </c>
      <c r="B93" s="14">
        <v>6.6176071506791306E-2</v>
      </c>
      <c r="C93" s="14">
        <v>0.44897959183601399</v>
      </c>
      <c r="D93" s="14">
        <v>5.3658466558914597E-14</v>
      </c>
      <c r="E93" s="14">
        <v>0.551020408164002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AI93">
        <v>3.7336517641622102E-2</v>
      </c>
      <c r="AJ93">
        <v>7.3314987665132197E-2</v>
      </c>
      <c r="AK93">
        <v>0</v>
      </c>
      <c r="AL93">
        <v>0</v>
      </c>
      <c r="AM93">
        <v>0.47535568726802402</v>
      </c>
      <c r="AN93">
        <v>0</v>
      </c>
      <c r="AO93">
        <v>0</v>
      </c>
      <c r="AP93">
        <v>7.4864159000142899E-2</v>
      </c>
      <c r="AQ93">
        <v>0.41531213840011699</v>
      </c>
      <c r="AR93">
        <v>3.4468015331715701E-2</v>
      </c>
      <c r="AS93" s="14">
        <f t="shared" si="5"/>
        <v>0</v>
      </c>
      <c r="AT93" s="14">
        <f t="shared" si="6"/>
        <v>0.47535568726802402</v>
      </c>
      <c r="AU93" s="14">
        <f t="shared" si="7"/>
        <v>0.52464431273197565</v>
      </c>
    </row>
    <row r="94" spans="1:47" x14ac:dyDescent="0.2">
      <c r="A94" s="14">
        <v>0.15149161429536301</v>
      </c>
      <c r="B94" s="14">
        <v>6.6795767537403003E-2</v>
      </c>
      <c r="C94" s="14">
        <v>0.469387755101287</v>
      </c>
      <c r="D94" s="14">
        <v>5.5976057122819599E-14</v>
      </c>
      <c r="E94" s="14">
        <v>0.53061224489873005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AI94">
        <v>3.8182146493919801E-2</v>
      </c>
      <c r="AJ94">
        <v>7.4182799541732097E-2</v>
      </c>
      <c r="AK94">
        <v>0</v>
      </c>
      <c r="AL94">
        <v>0</v>
      </c>
      <c r="AM94">
        <v>0.45968721590164102</v>
      </c>
      <c r="AN94">
        <v>0</v>
      </c>
      <c r="AO94">
        <v>0</v>
      </c>
      <c r="AP94">
        <v>7.0450203818461093E-2</v>
      </c>
      <c r="AQ94">
        <v>0.43901838185472603</v>
      </c>
      <c r="AR94">
        <v>3.0844198425171599E-2</v>
      </c>
      <c r="AS94" s="14">
        <f t="shared" si="5"/>
        <v>0</v>
      </c>
      <c r="AT94" s="14">
        <f t="shared" si="6"/>
        <v>0.45968721590164102</v>
      </c>
      <c r="AU94" s="14">
        <f t="shared" si="7"/>
        <v>0.5403127840983587</v>
      </c>
    </row>
    <row r="95" spans="1:47" x14ac:dyDescent="0.2">
      <c r="A95" s="14">
        <v>0.157330355733829</v>
      </c>
      <c r="B95" s="14">
        <v>6.7415463568014797E-2</v>
      </c>
      <c r="C95" s="14">
        <v>0.489795918366564</v>
      </c>
      <c r="D95" s="14">
        <v>5.82936476867246E-14</v>
      </c>
      <c r="E95" s="14">
        <v>0.51020408163345399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AI95">
        <v>3.9034821628667803E-2</v>
      </c>
      <c r="AJ95">
        <v>7.5050611418332094E-2</v>
      </c>
      <c r="AK95">
        <v>0</v>
      </c>
      <c r="AL95">
        <v>0</v>
      </c>
      <c r="AM95">
        <v>0.44401874453525603</v>
      </c>
      <c r="AN95">
        <v>0</v>
      </c>
      <c r="AO95">
        <v>0</v>
      </c>
      <c r="AP95">
        <v>6.6036248636778899E-2</v>
      </c>
      <c r="AQ95">
        <v>0.462724625309338</v>
      </c>
      <c r="AR95">
        <v>2.7220381518627101E-2</v>
      </c>
      <c r="AS95" s="14">
        <f t="shared" si="5"/>
        <v>0</v>
      </c>
      <c r="AT95" s="14">
        <f t="shared" si="6"/>
        <v>0.44401874453525603</v>
      </c>
      <c r="AU95" s="14">
        <f t="shared" si="7"/>
        <v>0.55598125546474408</v>
      </c>
    </row>
    <row r="96" spans="1:47" x14ac:dyDescent="0.2">
      <c r="A96" s="14">
        <v>0.16317577901840299</v>
      </c>
      <c r="B96" s="14">
        <v>6.8035159598626604E-2</v>
      </c>
      <c r="C96" s="14">
        <v>0.51020408163184106</v>
      </c>
      <c r="D96" s="14">
        <v>6.0619911868009499E-14</v>
      </c>
      <c r="E96" s="14">
        <v>0.48979591836817798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AI96">
        <v>3.9894091237919399E-2</v>
      </c>
      <c r="AJ96">
        <v>7.5918423294932105E-2</v>
      </c>
      <c r="AK96">
        <v>0</v>
      </c>
      <c r="AL96">
        <v>0</v>
      </c>
      <c r="AM96">
        <v>0.42835027316887198</v>
      </c>
      <c r="AN96">
        <v>0</v>
      </c>
      <c r="AO96">
        <v>0</v>
      </c>
      <c r="AP96">
        <v>6.1622293455096698E-2</v>
      </c>
      <c r="AQ96">
        <v>0.48643086876394898</v>
      </c>
      <c r="AR96">
        <v>2.35965646120826E-2</v>
      </c>
      <c r="AS96" s="14">
        <f t="shared" si="5"/>
        <v>0</v>
      </c>
      <c r="AT96" s="14">
        <f t="shared" si="6"/>
        <v>0.42835027316887198</v>
      </c>
      <c r="AU96" s="14">
        <f t="shared" si="7"/>
        <v>0.57164972683112825</v>
      </c>
    </row>
    <row r="97" spans="1:47" x14ac:dyDescent="0.2">
      <c r="A97" s="14">
        <v>0.16902719092087901</v>
      </c>
      <c r="B97" s="14">
        <v>6.8654855629238301E-2</v>
      </c>
      <c r="C97" s="14">
        <v>0.530612244897114</v>
      </c>
      <c r="D97" s="14">
        <v>6.2930563538010606E-14</v>
      </c>
      <c r="E97" s="14">
        <v>0.46938775510290498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AI97">
        <v>4.0759538260825699E-2</v>
      </c>
      <c r="AJ97">
        <v>7.6786235171532005E-2</v>
      </c>
      <c r="AK97">
        <v>0</v>
      </c>
      <c r="AL97">
        <v>0</v>
      </c>
      <c r="AM97">
        <v>0.41268180180248798</v>
      </c>
      <c r="AN97">
        <v>0</v>
      </c>
      <c r="AO97">
        <v>0</v>
      </c>
      <c r="AP97">
        <v>5.7208338273415101E-2</v>
      </c>
      <c r="AQ97">
        <v>0.51013711221855795</v>
      </c>
      <c r="AR97">
        <v>1.9972747705538502E-2</v>
      </c>
      <c r="AS97" s="14">
        <f t="shared" si="5"/>
        <v>0</v>
      </c>
      <c r="AT97" s="14">
        <f t="shared" si="6"/>
        <v>0.41268180180248798</v>
      </c>
      <c r="AU97" s="14">
        <f t="shared" si="7"/>
        <v>0.58731819819751152</v>
      </c>
    </row>
    <row r="98" spans="1:47" x14ac:dyDescent="0.2">
      <c r="A98" s="14">
        <v>0.174883990326032</v>
      </c>
      <c r="B98" s="14">
        <v>6.9274551659850095E-2</v>
      </c>
      <c r="C98" s="14">
        <v>0.55102040816239095</v>
      </c>
      <c r="D98" s="14">
        <v>6.5260297166247496E-14</v>
      </c>
      <c r="E98" s="14">
        <v>0.44897959183762898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AI98">
        <v>4.1630777439182497E-2</v>
      </c>
      <c r="AJ98">
        <v>7.7654047048131794E-2</v>
      </c>
      <c r="AK98">
        <v>0</v>
      </c>
      <c r="AL98">
        <v>0</v>
      </c>
      <c r="AM98">
        <v>0.39701333043610698</v>
      </c>
      <c r="AN98">
        <v>0</v>
      </c>
      <c r="AO98">
        <v>0</v>
      </c>
      <c r="AP98">
        <v>5.2794383091733899E-2</v>
      </c>
      <c r="AQ98">
        <v>0.53384335567316399</v>
      </c>
      <c r="AR98">
        <v>1.6348930798994899E-2</v>
      </c>
      <c r="AS98" s="14">
        <f t="shared" si="5"/>
        <v>0</v>
      </c>
      <c r="AT98" s="14">
        <f t="shared" si="6"/>
        <v>0.39701333043610698</v>
      </c>
      <c r="AU98" s="14">
        <f t="shared" si="7"/>
        <v>0.6029866695638928</v>
      </c>
    </row>
    <row r="99" spans="1:47" x14ac:dyDescent="0.2">
      <c r="A99" s="14">
        <v>0.180745653512108</v>
      </c>
      <c r="B99" s="14">
        <v>6.9894247690461805E-2</v>
      </c>
      <c r="C99" s="14">
        <v>0.57142857142766401</v>
      </c>
      <c r="D99" s="14">
        <v>6.7576153006676495E-14</v>
      </c>
      <c r="E99" s="14">
        <v>0.42857142857235597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AI99">
        <v>4.2507452623799603E-2</v>
      </c>
      <c r="AJ99">
        <v>7.8521858924731999E-2</v>
      </c>
      <c r="AK99">
        <v>0</v>
      </c>
      <c r="AL99">
        <v>0</v>
      </c>
      <c r="AM99">
        <v>0.38134485906971999</v>
      </c>
      <c r="AN99">
        <v>0</v>
      </c>
      <c r="AO99">
        <v>0</v>
      </c>
      <c r="AP99">
        <v>4.8380427910051101E-2</v>
      </c>
      <c r="AQ99">
        <v>0.55754959912777902</v>
      </c>
      <c r="AR99">
        <v>1.27251138924499E-2</v>
      </c>
      <c r="AS99" s="14">
        <f t="shared" si="5"/>
        <v>0</v>
      </c>
      <c r="AT99" s="14">
        <f t="shared" si="6"/>
        <v>0.38134485906971999</v>
      </c>
      <c r="AU99" s="14">
        <f t="shared" si="7"/>
        <v>0.61865514093028007</v>
      </c>
    </row>
    <row r="100" spans="1:47" x14ac:dyDescent="0.2">
      <c r="A100" s="14">
        <v>0.186611722150818</v>
      </c>
      <c r="B100" s="14">
        <v>7.0513943721073599E-2</v>
      </c>
      <c r="C100" s="14">
        <v>0.59183673469294096</v>
      </c>
      <c r="D100" s="14">
        <v>6.9898947741009503E-14</v>
      </c>
      <c r="E100" s="14">
        <v>0.40816326530708003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AI100">
        <v>4.3389234314022397E-2</v>
      </c>
      <c r="AJ100">
        <v>7.9389670801331899E-2</v>
      </c>
      <c r="AK100">
        <v>0</v>
      </c>
      <c r="AL100">
        <v>0</v>
      </c>
      <c r="AM100">
        <v>0.36567638770333699</v>
      </c>
      <c r="AN100">
        <v>0</v>
      </c>
      <c r="AO100">
        <v>0</v>
      </c>
      <c r="AP100">
        <v>4.3966472728369503E-2</v>
      </c>
      <c r="AQ100">
        <v>0.58125584258238805</v>
      </c>
      <c r="AR100">
        <v>9.1012969859058102E-3</v>
      </c>
      <c r="AS100" s="14">
        <f t="shared" si="5"/>
        <v>0</v>
      </c>
      <c r="AT100" s="14">
        <f t="shared" si="6"/>
        <v>0.36567638770333699</v>
      </c>
      <c r="AU100" s="14">
        <f t="shared" si="7"/>
        <v>0.63432361229666334</v>
      </c>
    </row>
    <row r="101" spans="1:47" x14ac:dyDescent="0.2">
      <c r="A101" s="14">
        <v>0.19248179346130401</v>
      </c>
      <c r="B101" s="14">
        <v>7.1133639751685296E-2</v>
      </c>
      <c r="C101" s="14">
        <v>0.61224489795821402</v>
      </c>
      <c r="D101" s="14">
        <v>7.2214803581438503E-14</v>
      </c>
      <c r="E101" s="14">
        <v>0.38775510204180702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AI101">
        <v>4.4275817412764699E-2</v>
      </c>
      <c r="AJ101">
        <v>8.0257482677931896E-2</v>
      </c>
      <c r="AK101">
        <v>0</v>
      </c>
      <c r="AL101">
        <v>0</v>
      </c>
      <c r="AM101">
        <v>0.350007916336952</v>
      </c>
      <c r="AN101">
        <v>0</v>
      </c>
      <c r="AO101">
        <v>0</v>
      </c>
      <c r="AP101">
        <v>3.9552517546687198E-2</v>
      </c>
      <c r="AQ101">
        <v>0.60496208603699897</v>
      </c>
      <c r="AR101">
        <v>5.47748007936129E-3</v>
      </c>
      <c r="AS101" s="14">
        <f t="shared" si="5"/>
        <v>0</v>
      </c>
      <c r="AT101" s="14">
        <f t="shared" si="6"/>
        <v>0.350007916336952</v>
      </c>
      <c r="AU101" s="14">
        <f t="shared" si="7"/>
        <v>0.6499920836630475</v>
      </c>
    </row>
    <row r="102" spans="1:47" x14ac:dyDescent="0.2">
      <c r="A102" s="14">
        <v>0.198355512082415</v>
      </c>
      <c r="B102" s="14">
        <v>7.1753335782296895E-2</v>
      </c>
      <c r="C102" s="14">
        <v>0.63265306122348297</v>
      </c>
      <c r="D102" s="14">
        <v>7.4742295685936698E-14</v>
      </c>
      <c r="E102" s="14">
        <v>0.36734693877653901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AI102">
        <v>4.5166919179843897E-2</v>
      </c>
      <c r="AJ102">
        <v>8.1125294554531699E-2</v>
      </c>
      <c r="AK102">
        <v>0</v>
      </c>
      <c r="AL102">
        <v>0</v>
      </c>
      <c r="AM102">
        <v>0.334339444970571</v>
      </c>
      <c r="AN102">
        <v>0</v>
      </c>
      <c r="AO102">
        <v>0</v>
      </c>
      <c r="AP102">
        <v>3.51385623650061E-2</v>
      </c>
      <c r="AQ102">
        <v>0.628668329491605</v>
      </c>
      <c r="AR102">
        <v>1.8536631728176499E-3</v>
      </c>
      <c r="AS102" s="14">
        <f t="shared" si="5"/>
        <v>0</v>
      </c>
      <c r="AT102" s="14">
        <f t="shared" si="6"/>
        <v>0.334339444970571</v>
      </c>
      <c r="AU102" s="14">
        <f t="shared" si="7"/>
        <v>0.66566055502942878</v>
      </c>
    </row>
    <row r="103" spans="1:47" x14ac:dyDescent="0.2">
      <c r="A103" s="14">
        <v>0.204232563324966</v>
      </c>
      <c r="B103" s="14">
        <v>7.2373031812908703E-2</v>
      </c>
      <c r="C103" s="14">
        <v>0.65306122448876003</v>
      </c>
      <c r="D103" s="14">
        <v>7.7075498761125503E-14</v>
      </c>
      <c r="E103" s="14">
        <v>0.34693877551126301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AI103">
        <v>4.60623211433452E-2</v>
      </c>
      <c r="AJ103">
        <v>8.1993106431131904E-2</v>
      </c>
      <c r="AK103">
        <v>0</v>
      </c>
      <c r="AL103">
        <v>0</v>
      </c>
      <c r="AM103">
        <v>0.31854819043910498</v>
      </c>
      <c r="AN103">
        <v>0</v>
      </c>
      <c r="AO103">
        <v>0</v>
      </c>
      <c r="AP103">
        <v>2.9376311336432499E-2</v>
      </c>
      <c r="AQ103">
        <v>0.65207549822446198</v>
      </c>
      <c r="AR103">
        <v>0</v>
      </c>
      <c r="AS103" s="14">
        <f t="shared" si="5"/>
        <v>0</v>
      </c>
      <c r="AT103" s="14">
        <f t="shared" si="6"/>
        <v>0.31854819043910498</v>
      </c>
      <c r="AU103" s="14">
        <f t="shared" si="7"/>
        <v>0.68145180956089446</v>
      </c>
    </row>
    <row r="104" spans="1:47" x14ac:dyDescent="0.2">
      <c r="A104" s="14">
        <v>0.210112667539362</v>
      </c>
      <c r="B104" s="14">
        <v>7.2992727843520303E-2</v>
      </c>
      <c r="C104" s="14">
        <v>0.67346938775403298</v>
      </c>
      <c r="D104" s="14">
        <v>7.9391354601554604E-14</v>
      </c>
      <c r="E104" s="14">
        <v>0.326530612245991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AI104">
        <v>4.6962047208501202E-2</v>
      </c>
      <c r="AJ104">
        <v>8.2860918307731707E-2</v>
      </c>
      <c r="AK104">
        <v>0</v>
      </c>
      <c r="AL104">
        <v>0</v>
      </c>
      <c r="AM104">
        <v>0.30262836027774098</v>
      </c>
      <c r="AN104">
        <v>0</v>
      </c>
      <c r="AO104">
        <v>0</v>
      </c>
      <c r="AP104">
        <v>2.2202156748401199E-2</v>
      </c>
      <c r="AQ104">
        <v>0.67516948297385804</v>
      </c>
      <c r="AR104">
        <v>0</v>
      </c>
      <c r="AS104" s="14">
        <f t="shared" si="5"/>
        <v>0</v>
      </c>
      <c r="AT104" s="14">
        <f t="shared" si="6"/>
        <v>0.30262836027774098</v>
      </c>
      <c r="AU104" s="14">
        <f t="shared" si="7"/>
        <v>0.69737163972225924</v>
      </c>
    </row>
    <row r="105" spans="1:47" x14ac:dyDescent="0.2">
      <c r="A105" s="14">
        <v>0.21599557539018799</v>
      </c>
      <c r="B105" s="14">
        <v>7.3612423874132096E-2</v>
      </c>
      <c r="C105" s="14">
        <v>0.69387755101930904</v>
      </c>
      <c r="D105" s="14">
        <v>8.1726292400219298E-14</v>
      </c>
      <c r="E105" s="14">
        <v>0.306122448980715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AI105">
        <v>4.7865899733044302E-2</v>
      </c>
      <c r="AJ105">
        <v>8.3728730184331704E-2</v>
      </c>
      <c r="AK105">
        <v>0</v>
      </c>
      <c r="AL105">
        <v>0</v>
      </c>
      <c r="AM105">
        <v>0.28670853011637198</v>
      </c>
      <c r="AN105">
        <v>0</v>
      </c>
      <c r="AO105">
        <v>0</v>
      </c>
      <c r="AP105">
        <v>1.5028002160368301E-2</v>
      </c>
      <c r="AQ105">
        <v>0.69826346772325998</v>
      </c>
      <c r="AR105">
        <v>0</v>
      </c>
      <c r="AS105" s="14">
        <f t="shared" si="5"/>
        <v>0</v>
      </c>
      <c r="AT105" s="14">
        <f t="shared" si="6"/>
        <v>0.28670853011637198</v>
      </c>
      <c r="AU105" s="14">
        <f t="shared" si="7"/>
        <v>0.71329146988362824</v>
      </c>
    </row>
    <row r="106" spans="1:47" x14ac:dyDescent="0.2">
      <c r="A106" s="14">
        <v>0.221881063872475</v>
      </c>
      <c r="B106" s="14">
        <v>7.4232119904743904E-2</v>
      </c>
      <c r="C106" s="14">
        <v>0.71428571428458199</v>
      </c>
      <c r="D106" s="14">
        <v>8.4057760751932202E-14</v>
      </c>
      <c r="E106" s="14">
        <v>0.28571428571544299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AI106">
        <v>4.8773649308142701E-2</v>
      </c>
      <c r="AJ106">
        <v>8.4596542060931507E-2</v>
      </c>
      <c r="AK106">
        <v>0</v>
      </c>
      <c r="AL106">
        <v>0</v>
      </c>
      <c r="AM106">
        <v>0.27078869995500698</v>
      </c>
      <c r="AN106">
        <v>0</v>
      </c>
      <c r="AO106">
        <v>0</v>
      </c>
      <c r="AP106">
        <v>7.8538475723370603E-3</v>
      </c>
      <c r="AQ106">
        <v>0.72135745247265604</v>
      </c>
      <c r="AR106">
        <v>0</v>
      </c>
      <c r="AS106" s="14">
        <f t="shared" si="5"/>
        <v>0</v>
      </c>
      <c r="AT106" s="14">
        <f t="shared" si="6"/>
        <v>0.27078869995500698</v>
      </c>
      <c r="AU106" s="14">
        <f t="shared" si="7"/>
        <v>0.72921130004499313</v>
      </c>
    </row>
    <row r="107" spans="1:47" x14ac:dyDescent="0.2">
      <c r="A107" s="14">
        <v>0.22776893293782599</v>
      </c>
      <c r="B107" s="14">
        <v>7.4851815935355601E-2</v>
      </c>
      <c r="C107" s="14">
        <v>0.73469387754985904</v>
      </c>
      <c r="D107" s="14">
        <v>8.6389229103645006E-14</v>
      </c>
      <c r="E107" s="14">
        <v>0.26530612245016699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AI107">
        <v>4.9685082336180901E-2</v>
      </c>
      <c r="AJ107">
        <v>8.5464353937531601E-2</v>
      </c>
      <c r="AK107">
        <v>0</v>
      </c>
      <c r="AL107">
        <v>0</v>
      </c>
      <c r="AM107">
        <v>0.25486886979363699</v>
      </c>
      <c r="AN107">
        <v>0</v>
      </c>
      <c r="AO107">
        <v>0</v>
      </c>
      <c r="AP107">
        <v>6.79692984303187E-4</v>
      </c>
      <c r="AQ107">
        <v>0.74445143722205998</v>
      </c>
      <c r="AR107">
        <v>0</v>
      </c>
      <c r="AS107" s="14">
        <f t="shared" si="5"/>
        <v>0</v>
      </c>
      <c r="AT107" s="14">
        <f t="shared" si="6"/>
        <v>0.25486886979363699</v>
      </c>
      <c r="AU107" s="14">
        <f t="shared" si="7"/>
        <v>0.74513113020636312</v>
      </c>
    </row>
    <row r="108" spans="1:47" x14ac:dyDescent="0.2">
      <c r="A108" s="14">
        <v>0.233659002624555</v>
      </c>
      <c r="B108" s="14">
        <v>7.5471511965967297E-2</v>
      </c>
      <c r="C108" s="14">
        <v>0.75510204081513199</v>
      </c>
      <c r="D108" s="14">
        <v>8.8713758561453902E-14</v>
      </c>
      <c r="E108" s="14">
        <v>0.24489795918489399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AI108">
        <v>5.0602364529716198E-2</v>
      </c>
      <c r="AJ108">
        <v>8.6332165814131501E-2</v>
      </c>
      <c r="AK108">
        <v>0</v>
      </c>
      <c r="AL108">
        <v>0</v>
      </c>
      <c r="AM108">
        <v>0.235588247375944</v>
      </c>
      <c r="AN108">
        <v>0</v>
      </c>
      <c r="AO108">
        <v>0</v>
      </c>
      <c r="AP108">
        <v>0</v>
      </c>
      <c r="AQ108">
        <v>0.76441175262405603</v>
      </c>
      <c r="AR108">
        <v>0</v>
      </c>
      <c r="AS108" s="14">
        <f t="shared" si="5"/>
        <v>0</v>
      </c>
      <c r="AT108" s="14">
        <f t="shared" si="6"/>
        <v>0.235588247375944</v>
      </c>
      <c r="AU108" s="14">
        <f t="shared" si="7"/>
        <v>0.76441175262405603</v>
      </c>
    </row>
    <row r="109" spans="1:47" x14ac:dyDescent="0.2">
      <c r="A109" s="14">
        <v>0.23955111060644099</v>
      </c>
      <c r="B109" s="14">
        <v>7.6091207996579105E-2</v>
      </c>
      <c r="C109" s="14">
        <v>0.77551020408040905</v>
      </c>
      <c r="D109" s="14">
        <v>9.1041757466214803E-14</v>
      </c>
      <c r="E109" s="14">
        <v>0.22448979591961801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AI109">
        <v>5.1528503382054197E-2</v>
      </c>
      <c r="AJ109">
        <v>8.7199977690731303E-2</v>
      </c>
      <c r="AK109">
        <v>0</v>
      </c>
      <c r="AL109">
        <v>0</v>
      </c>
      <c r="AM109">
        <v>0.21595589342795601</v>
      </c>
      <c r="AN109">
        <v>0</v>
      </c>
      <c r="AO109">
        <v>0</v>
      </c>
      <c r="AP109">
        <v>0</v>
      </c>
      <c r="AQ109">
        <v>0.78404410657204404</v>
      </c>
      <c r="AR109">
        <v>0</v>
      </c>
      <c r="AS109" s="14">
        <f t="shared" si="5"/>
        <v>0</v>
      </c>
      <c r="AT109" s="14">
        <f t="shared" si="6"/>
        <v>0.21595589342795601</v>
      </c>
      <c r="AU109" s="14">
        <f t="shared" si="7"/>
        <v>0.78404410657204404</v>
      </c>
    </row>
    <row r="110" spans="1:47" x14ac:dyDescent="0.2">
      <c r="A110" s="14">
        <v>0.245445110090766</v>
      </c>
      <c r="B110" s="14">
        <v>7.6710904027190899E-2</v>
      </c>
      <c r="C110" s="14">
        <v>0.795918367345685</v>
      </c>
      <c r="D110" s="14">
        <v>9.3362817477071796E-14</v>
      </c>
      <c r="E110" s="14">
        <v>0.20408163265434201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AI110">
        <v>5.2463054833277699E-2</v>
      </c>
      <c r="AJ110">
        <v>8.8067789567331203E-2</v>
      </c>
      <c r="AK110">
        <v>0</v>
      </c>
      <c r="AL110">
        <v>0</v>
      </c>
      <c r="AM110">
        <v>0.196323539479965</v>
      </c>
      <c r="AN110">
        <v>0</v>
      </c>
      <c r="AO110">
        <v>0</v>
      </c>
      <c r="AP110">
        <v>0</v>
      </c>
      <c r="AQ110">
        <v>0.80367646052003505</v>
      </c>
      <c r="AR110">
        <v>0</v>
      </c>
      <c r="AS110" s="14">
        <f t="shared" si="5"/>
        <v>0</v>
      </c>
      <c r="AT110" s="14">
        <f t="shared" si="6"/>
        <v>0.196323539479965</v>
      </c>
      <c r="AU110" s="14">
        <f t="shared" si="7"/>
        <v>0.80367646052003505</v>
      </c>
    </row>
    <row r="111" spans="1:47" x14ac:dyDescent="0.2">
      <c r="A111" s="14">
        <v>0.25134086800909999</v>
      </c>
      <c r="B111" s="14">
        <v>7.7330600057802595E-2</v>
      </c>
      <c r="C111" s="14">
        <v>0.81632653061095795</v>
      </c>
      <c r="D111" s="14">
        <v>9.5690816381832595E-14</v>
      </c>
      <c r="E111" s="14">
        <v>0.18367346938907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AI111">
        <v>5.3405577245580503E-2</v>
      </c>
      <c r="AJ111">
        <v>8.8935601443931103E-2</v>
      </c>
      <c r="AK111">
        <v>0</v>
      </c>
      <c r="AL111">
        <v>0</v>
      </c>
      <c r="AM111">
        <v>0.17669118553197699</v>
      </c>
      <c r="AN111">
        <v>0</v>
      </c>
      <c r="AO111">
        <v>0</v>
      </c>
      <c r="AP111">
        <v>0</v>
      </c>
      <c r="AQ111">
        <v>0.82330881446802295</v>
      </c>
      <c r="AR111">
        <v>0</v>
      </c>
      <c r="AS111" s="14">
        <f t="shared" si="5"/>
        <v>0</v>
      </c>
      <c r="AT111" s="14">
        <f t="shared" si="6"/>
        <v>0.17669118553197699</v>
      </c>
      <c r="AU111" s="14">
        <f t="shared" si="7"/>
        <v>0.82330881446802295</v>
      </c>
    </row>
    <row r="112" spans="1:47" x14ac:dyDescent="0.2">
      <c r="A112" s="14">
        <v>0.25723826345448603</v>
      </c>
      <c r="B112" s="14">
        <v>7.7950296088414403E-2</v>
      </c>
      <c r="C112" s="14">
        <v>0.836734693876235</v>
      </c>
      <c r="D112" s="14">
        <v>9.8015345839641605E-14</v>
      </c>
      <c r="E112" s="14">
        <v>0.163265306123794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AI112">
        <v>5.43556559732001E-2</v>
      </c>
      <c r="AJ112">
        <v>8.9803413320531003E-2</v>
      </c>
      <c r="AK112">
        <v>0</v>
      </c>
      <c r="AL112">
        <v>0</v>
      </c>
      <c r="AM112">
        <v>0.15705883158398601</v>
      </c>
      <c r="AN112">
        <v>0</v>
      </c>
      <c r="AO112">
        <v>0</v>
      </c>
      <c r="AP112">
        <v>0</v>
      </c>
      <c r="AQ112">
        <v>0.84294116841601296</v>
      </c>
      <c r="AR112">
        <v>0</v>
      </c>
      <c r="AS112" s="14">
        <f t="shared" si="5"/>
        <v>0</v>
      </c>
      <c r="AT112" s="14">
        <f t="shared" si="6"/>
        <v>0.15705883158398601</v>
      </c>
      <c r="AU112" s="14">
        <f t="shared" si="7"/>
        <v>0.84294116841601296</v>
      </c>
    </row>
    <row r="113" spans="1:48" x14ac:dyDescent="0.2">
      <c r="A113" s="14">
        <v>0.26313718632683197</v>
      </c>
      <c r="B113" s="14">
        <v>7.85699921190261E-2</v>
      </c>
      <c r="C113" s="14">
        <v>0.85714285714150795</v>
      </c>
      <c r="D113" s="14">
        <v>1.0033987529745E-13</v>
      </c>
      <c r="E113" s="14">
        <v>0.142857142858522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AI113">
        <v>5.5312901645720301E-2</v>
      </c>
      <c r="AJ113">
        <v>9.0671225197130903E-2</v>
      </c>
      <c r="AK113">
        <v>0</v>
      </c>
      <c r="AL113">
        <v>0</v>
      </c>
      <c r="AM113">
        <v>0.137426477635998</v>
      </c>
      <c r="AN113">
        <v>0</v>
      </c>
      <c r="AO113">
        <v>0</v>
      </c>
      <c r="AP113">
        <v>0</v>
      </c>
      <c r="AQ113">
        <v>0.86257352236400198</v>
      </c>
      <c r="AR113">
        <v>0</v>
      </c>
      <c r="AS113" s="14">
        <f t="shared" si="5"/>
        <v>0</v>
      </c>
      <c r="AT113" s="14">
        <f t="shared" si="6"/>
        <v>0.137426477635998</v>
      </c>
      <c r="AU113" s="14">
        <f t="shared" si="7"/>
        <v>0.86257352236400198</v>
      </c>
    </row>
    <row r="114" spans="1:48" x14ac:dyDescent="0.2">
      <c r="A114" s="14">
        <v>0.269037536154969</v>
      </c>
      <c r="B114" s="14">
        <v>7.9189688149637893E-2</v>
      </c>
      <c r="C114" s="14">
        <v>0.87755102040678501</v>
      </c>
      <c r="D114" s="14">
        <v>1.02660935308307E-13</v>
      </c>
      <c r="E114" s="14">
        <v>0.12244897959324599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AI114">
        <v>5.6276948544767703E-2</v>
      </c>
      <c r="AJ114">
        <v>9.1539037073730803E-2</v>
      </c>
      <c r="AK114">
        <v>0</v>
      </c>
      <c r="AL114">
        <v>0</v>
      </c>
      <c r="AM114">
        <v>0.117794123688007</v>
      </c>
      <c r="AN114">
        <v>0</v>
      </c>
      <c r="AO114">
        <v>0</v>
      </c>
      <c r="AP114">
        <v>0</v>
      </c>
      <c r="AQ114">
        <v>0.88220587631199199</v>
      </c>
      <c r="AR114">
        <v>0</v>
      </c>
      <c r="AS114" s="14">
        <f t="shared" si="5"/>
        <v>0</v>
      </c>
      <c r="AT114" s="14">
        <f t="shared" si="6"/>
        <v>0.117794123688007</v>
      </c>
      <c r="AU114" s="14">
        <f t="shared" si="7"/>
        <v>0.88220587631199199</v>
      </c>
    </row>
    <row r="115" spans="1:48" x14ac:dyDescent="0.2">
      <c r="A115" s="14">
        <v>0.27493922106910001</v>
      </c>
      <c r="B115" s="14">
        <v>7.9809384180249895E-2</v>
      </c>
      <c r="C115" s="14">
        <v>0.89795918367206895</v>
      </c>
      <c r="D115" s="14">
        <v>1.04714847903864E-13</v>
      </c>
      <c r="E115" s="14">
        <v>0.102040816327962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AI115">
        <v>5.7247453073484E-2</v>
      </c>
      <c r="AJ115">
        <v>9.2406848950330606E-2</v>
      </c>
      <c r="AK115">
        <v>0</v>
      </c>
      <c r="AL115">
        <v>0</v>
      </c>
      <c r="AM115">
        <v>9.8161769740018806E-2</v>
      </c>
      <c r="AN115">
        <v>0</v>
      </c>
      <c r="AO115">
        <v>0</v>
      </c>
      <c r="AP115">
        <v>0</v>
      </c>
      <c r="AQ115">
        <v>0.901838230259981</v>
      </c>
      <c r="AR115">
        <v>0</v>
      </c>
      <c r="AS115" s="14">
        <f t="shared" si="5"/>
        <v>0</v>
      </c>
      <c r="AT115" s="14">
        <f t="shared" si="6"/>
        <v>9.8161769740018806E-2</v>
      </c>
      <c r="AU115" s="14">
        <f t="shared" si="7"/>
        <v>0.901838230259981</v>
      </c>
    </row>
    <row r="116" spans="1:48" x14ac:dyDescent="0.2">
      <c r="A116" s="14">
        <v>0.280842156901766</v>
      </c>
      <c r="B116" s="14">
        <v>8.0429080210860801E-2</v>
      </c>
      <c r="C116" s="14">
        <v>0.91836734693731603</v>
      </c>
      <c r="D116" s="14">
        <v>1.07292646989166E-13</v>
      </c>
      <c r="E116" s="14">
        <v>8.1632653062714403E-2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AI116">
        <v>5.8224092317013601E-2</v>
      </c>
      <c r="AJ116">
        <v>9.3274660826930506E-2</v>
      </c>
      <c r="AK116">
        <v>0</v>
      </c>
      <c r="AL116">
        <v>0</v>
      </c>
      <c r="AM116">
        <v>7.8529415792028101E-2</v>
      </c>
      <c r="AN116">
        <v>0</v>
      </c>
      <c r="AO116">
        <v>0</v>
      </c>
      <c r="AP116">
        <v>0</v>
      </c>
      <c r="AQ116">
        <v>0.92147058420797101</v>
      </c>
      <c r="AR116">
        <v>0</v>
      </c>
      <c r="AS116" s="14">
        <f t="shared" si="5"/>
        <v>0</v>
      </c>
      <c r="AT116" s="14">
        <f t="shared" si="6"/>
        <v>7.8529415792028101E-2</v>
      </c>
      <c r="AU116" s="14">
        <f t="shared" si="7"/>
        <v>0.92147058420797101</v>
      </c>
    </row>
    <row r="117" spans="1:48" x14ac:dyDescent="0.2">
      <c r="A117" s="14">
        <v>0.28674626639906597</v>
      </c>
      <c r="B117" s="14">
        <v>8.1048776241472498E-2</v>
      </c>
      <c r="C117" s="14">
        <v>0.93877551020258898</v>
      </c>
      <c r="D117" s="14">
        <v>1.0962758478783E-13</v>
      </c>
      <c r="E117" s="14">
        <v>6.12244897974423E-2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AI117">
        <v>5.92065626913819E-2</v>
      </c>
      <c r="AJ117">
        <v>9.4142472703530503E-2</v>
      </c>
      <c r="AK117">
        <v>0</v>
      </c>
      <c r="AL117">
        <v>0</v>
      </c>
      <c r="AM117">
        <v>5.8897061844037403E-2</v>
      </c>
      <c r="AN117">
        <v>0</v>
      </c>
      <c r="AO117">
        <v>0</v>
      </c>
      <c r="AP117">
        <v>0</v>
      </c>
      <c r="AQ117">
        <v>0.94110293815596202</v>
      </c>
      <c r="AR117">
        <v>0</v>
      </c>
      <c r="AS117" s="14">
        <f t="shared" si="5"/>
        <v>0</v>
      </c>
      <c r="AT117" s="14">
        <f t="shared" si="6"/>
        <v>5.8897061844037403E-2</v>
      </c>
      <c r="AU117" s="14">
        <f t="shared" si="7"/>
        <v>0.94110293815596202</v>
      </c>
    </row>
    <row r="118" spans="1:48" x14ac:dyDescent="0.2">
      <c r="A118" s="14">
        <v>0.29265147852656298</v>
      </c>
      <c r="B118" s="14">
        <v>8.1668472272084305E-2</v>
      </c>
      <c r="C118" s="14">
        <v>0.95918367346786504</v>
      </c>
      <c r="D118" s="14">
        <v>1.11948644798687E-13</v>
      </c>
      <c r="E118" s="14">
        <v>4.0816326532167102E-2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AI118">
        <v>6.01945786775352E-2</v>
      </c>
      <c r="AJ118">
        <v>9.5010284580130305E-2</v>
      </c>
      <c r="AK118">
        <v>0</v>
      </c>
      <c r="AL118">
        <v>0</v>
      </c>
      <c r="AM118">
        <v>3.9264707896048898E-2</v>
      </c>
      <c r="AN118">
        <v>0</v>
      </c>
      <c r="AO118">
        <v>0</v>
      </c>
      <c r="AP118">
        <v>0</v>
      </c>
      <c r="AQ118">
        <v>0.96073529210395003</v>
      </c>
      <c r="AR118">
        <v>0</v>
      </c>
      <c r="AS118" s="14">
        <f t="shared" si="5"/>
        <v>0</v>
      </c>
      <c r="AT118" s="14">
        <f t="shared" si="6"/>
        <v>3.9264707896048898E-2</v>
      </c>
      <c r="AU118" s="14">
        <f t="shared" si="7"/>
        <v>0.96073529210395003</v>
      </c>
    </row>
    <row r="119" spans="1:48" x14ac:dyDescent="0.2">
      <c r="A119" s="14">
        <v>0.29855772785706702</v>
      </c>
      <c r="B119" s="14">
        <v>8.2288168302696002E-2</v>
      </c>
      <c r="C119" s="14">
        <v>0.97959183673313799</v>
      </c>
      <c r="D119" s="14">
        <v>1.1427317425649599E-13</v>
      </c>
      <c r="E119" s="14">
        <v>2.0408163266894701E-2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AI119">
        <v>6.11878716368894E-2</v>
      </c>
      <c r="AJ119">
        <v>9.5878096456730205E-2</v>
      </c>
      <c r="AK119">
        <v>0</v>
      </c>
      <c r="AL119">
        <v>0</v>
      </c>
      <c r="AM119">
        <v>1.9632353948060701E-2</v>
      </c>
      <c r="AN119">
        <v>0</v>
      </c>
      <c r="AO119">
        <v>0</v>
      </c>
      <c r="AP119">
        <v>0</v>
      </c>
      <c r="AQ119">
        <v>0.98036764605193805</v>
      </c>
      <c r="AR119">
        <v>0</v>
      </c>
      <c r="AS119" s="14">
        <f t="shared" si="5"/>
        <v>0</v>
      </c>
      <c r="AT119" s="14">
        <f t="shared" si="6"/>
        <v>1.9632353948060701E-2</v>
      </c>
      <c r="AU119" s="14">
        <f t="shared" si="7"/>
        <v>0.98036764605193805</v>
      </c>
    </row>
    <row r="120" spans="1:48" x14ac:dyDescent="0.2">
      <c r="A120" s="14">
        <v>0.304464954029593</v>
      </c>
      <c r="B120" s="14">
        <v>8.2907864333333303E-2</v>
      </c>
      <c r="C120" s="14">
        <v>1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1.38777878078145E-17</v>
      </c>
      <c r="J120" s="14">
        <v>0</v>
      </c>
      <c r="AI120">
        <v>6.2186188704474003E-2</v>
      </c>
      <c r="AJ120">
        <v>9.6745908333333297E-2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1</v>
      </c>
      <c r="AR120">
        <v>0</v>
      </c>
      <c r="AS120" s="14">
        <f t="shared" si="5"/>
        <v>0</v>
      </c>
      <c r="AT120" s="14">
        <f t="shared" si="6"/>
        <v>0</v>
      </c>
      <c r="AU120" s="14">
        <f t="shared" si="7"/>
        <v>1</v>
      </c>
    </row>
    <row r="122" spans="1:48" x14ac:dyDescent="0.2">
      <c r="B122" t="s">
        <v>87</v>
      </c>
    </row>
    <row r="123" spans="1:48" ht="96" x14ac:dyDescent="0.2">
      <c r="A123" t="s">
        <v>16</v>
      </c>
      <c r="B123" t="s">
        <v>70</v>
      </c>
      <c r="C123" s="10" t="s">
        <v>71</v>
      </c>
      <c r="D123" s="10" t="s">
        <v>72</v>
      </c>
      <c r="E123" s="10" t="s">
        <v>73</v>
      </c>
      <c r="F123" s="1" t="s">
        <v>74</v>
      </c>
      <c r="G123" s="1" t="s">
        <v>75</v>
      </c>
      <c r="H123" s="1" t="s">
        <v>76</v>
      </c>
      <c r="I123" s="1" t="s">
        <v>85</v>
      </c>
      <c r="J123" s="1" t="s">
        <v>47</v>
      </c>
      <c r="K123" t="s">
        <v>71</v>
      </c>
      <c r="L123" t="s">
        <v>77</v>
      </c>
      <c r="M123" t="s">
        <v>78</v>
      </c>
      <c r="AI123" t="s">
        <v>16</v>
      </c>
      <c r="AJ123" t="s">
        <v>70</v>
      </c>
      <c r="AK123" s="10" t="s">
        <v>79</v>
      </c>
      <c r="AL123" s="10" t="s">
        <v>80</v>
      </c>
      <c r="AM123" s="10" t="s">
        <v>81</v>
      </c>
      <c r="AN123" s="1" t="s">
        <v>3</v>
      </c>
      <c r="AO123" s="1" t="s">
        <v>4</v>
      </c>
      <c r="AP123" s="1" t="s">
        <v>5</v>
      </c>
      <c r="AQ123" s="1" t="s">
        <v>82</v>
      </c>
      <c r="AR123" s="1" t="s">
        <v>6</v>
      </c>
      <c r="AS123" t="s">
        <v>71</v>
      </c>
      <c r="AT123" t="s">
        <v>77</v>
      </c>
      <c r="AU123" t="s">
        <v>78</v>
      </c>
    </row>
    <row r="124" spans="1:48" x14ac:dyDescent="0.2">
      <c r="A124" s="14">
        <v>2.7463746530084598E-2</v>
      </c>
      <c r="B124" s="14">
        <v>5.2281343736282002E-2</v>
      </c>
      <c r="C124" s="14">
        <v>0</v>
      </c>
      <c r="D124" s="14">
        <v>0</v>
      </c>
      <c r="E124" s="14">
        <v>0.93092968839833401</v>
      </c>
      <c r="F124" s="14">
        <v>0</v>
      </c>
      <c r="G124" s="14">
        <v>3.8892909293842502E-2</v>
      </c>
      <c r="H124" s="14">
        <v>3.0177402307822801E-2</v>
      </c>
      <c r="I124" s="14">
        <v>0</v>
      </c>
      <c r="J124" s="14">
        <v>0</v>
      </c>
      <c r="K124" s="14">
        <f>C124</f>
        <v>0</v>
      </c>
      <c r="L124" s="14">
        <f>E124</f>
        <v>0.93092968839833401</v>
      </c>
      <c r="M124" s="14">
        <f>SUM(F124:J124)</f>
        <v>6.9070311601665296E-2</v>
      </c>
      <c r="N124" s="14">
        <f>AVERAGE(M124:M173)</f>
        <v>0.50811851015562259</v>
      </c>
      <c r="AI124">
        <v>2.90048440048239E-2</v>
      </c>
      <c r="AJ124">
        <v>5.1838546799097301E-2</v>
      </c>
      <c r="AK124">
        <v>0</v>
      </c>
      <c r="AL124">
        <v>0</v>
      </c>
      <c r="AM124">
        <v>0.97995598962478803</v>
      </c>
      <c r="AN124">
        <v>0</v>
      </c>
      <c r="AO124">
        <v>1.2487663849120201E-2</v>
      </c>
      <c r="AP124">
        <v>7.55634652609083E-3</v>
      </c>
      <c r="AQ124">
        <v>0</v>
      </c>
      <c r="AR124">
        <v>0</v>
      </c>
      <c r="AS124" s="14">
        <f>AK124</f>
        <v>0</v>
      </c>
      <c r="AT124" s="14">
        <f>AM124</f>
        <v>0.97995598962478803</v>
      </c>
      <c r="AU124" s="14">
        <f>SUM(AN124:AR124)</f>
        <v>2.004401037521103E-2</v>
      </c>
      <c r="AV124" s="14">
        <f>AVERAGE(AU124:AU173)</f>
        <v>6.0070019280962722E-4</v>
      </c>
    </row>
    <row r="125" spans="1:48" x14ac:dyDescent="0.2">
      <c r="A125" s="14">
        <v>2.7659529349426198E-2</v>
      </c>
      <c r="B125" s="14">
        <v>5.2990601006970402E-2</v>
      </c>
      <c r="C125" s="14">
        <v>0</v>
      </c>
      <c r="D125" s="14">
        <v>0</v>
      </c>
      <c r="E125" s="14">
        <v>0.92845084767194597</v>
      </c>
      <c r="F125" s="14">
        <v>0</v>
      </c>
      <c r="G125" s="14">
        <v>1.13075374056261E-2</v>
      </c>
      <c r="H125" s="14">
        <v>6.0241614922428001E-2</v>
      </c>
      <c r="I125" s="14">
        <v>0</v>
      </c>
      <c r="J125" s="14">
        <v>0</v>
      </c>
      <c r="K125" s="14">
        <f t="shared" ref="K125:K173" si="8">C125</f>
        <v>0</v>
      </c>
      <c r="L125" s="14">
        <f t="shared" ref="L125:L173" si="9">E125</f>
        <v>0.92845084767194597</v>
      </c>
      <c r="M125" s="14">
        <f t="shared" ref="M125:M173" si="10">SUM(F125:J125)</f>
        <v>7.1549152328054103E-2</v>
      </c>
      <c r="AI125">
        <v>2.95465341224386E-2</v>
      </c>
      <c r="AJ125">
        <v>5.2472614503880098E-2</v>
      </c>
      <c r="AK125">
        <v>0</v>
      </c>
      <c r="AL125" s="15">
        <v>6.7762635780343997E-21</v>
      </c>
      <c r="AM125">
        <v>0.99112944536429803</v>
      </c>
      <c r="AN125">
        <v>2.1854864669591302E-3</v>
      </c>
      <c r="AO125">
        <v>0</v>
      </c>
      <c r="AP125">
        <v>6.6850681687434799E-3</v>
      </c>
      <c r="AQ125">
        <v>0</v>
      </c>
      <c r="AR125">
        <v>0</v>
      </c>
      <c r="AS125" s="14">
        <f t="shared" ref="AS125:AS173" si="11">AK125</f>
        <v>0</v>
      </c>
      <c r="AT125" s="14">
        <f t="shared" ref="AT125:AT173" si="12">AM125</f>
        <v>0.99112944536429803</v>
      </c>
      <c r="AU125" s="14">
        <f t="shared" ref="AU125:AU173" si="13">SUM(AN125:AR125)</f>
        <v>8.8705546357026096E-3</v>
      </c>
    </row>
    <row r="126" spans="1:48" x14ac:dyDescent="0.2">
      <c r="A126" s="14">
        <v>2.84165321284475E-2</v>
      </c>
      <c r="B126" s="14">
        <v>5.3699858277658302E-2</v>
      </c>
      <c r="C126" s="14">
        <v>0</v>
      </c>
      <c r="D126" s="14">
        <v>4.88758339356465E-16</v>
      </c>
      <c r="E126" s="14">
        <v>0.91334689113825696</v>
      </c>
      <c r="F126" s="14">
        <v>2.33463837283585E-2</v>
      </c>
      <c r="G126" s="14">
        <v>0</v>
      </c>
      <c r="H126" s="14">
        <v>6.3306725133382896E-2</v>
      </c>
      <c r="I126" s="14">
        <v>0</v>
      </c>
      <c r="J126" s="14">
        <v>0</v>
      </c>
      <c r="K126" s="14">
        <f t="shared" si="8"/>
        <v>0</v>
      </c>
      <c r="L126" s="14">
        <f t="shared" si="9"/>
        <v>0.91334689113825696</v>
      </c>
      <c r="M126" s="14">
        <f t="shared" si="10"/>
        <v>8.6653108861741393E-2</v>
      </c>
      <c r="AI126">
        <v>3.2601452833151599E-2</v>
      </c>
      <c r="AJ126">
        <v>5.3106682208663401E-2</v>
      </c>
      <c r="AK126">
        <v>1.8387408439632401E-2</v>
      </c>
      <c r="AL126" s="15">
        <v>5.4210108624275198E-20</v>
      </c>
      <c r="AM126">
        <v>0.980492146930802</v>
      </c>
      <c r="AN126">
        <v>1.12044462956761E-3</v>
      </c>
      <c r="AO126">
        <v>0</v>
      </c>
      <c r="AP126">
        <v>0</v>
      </c>
      <c r="AQ126">
        <v>0</v>
      </c>
      <c r="AR126">
        <v>0</v>
      </c>
      <c r="AS126" s="14">
        <f t="shared" si="11"/>
        <v>1.8387408439632401E-2</v>
      </c>
      <c r="AT126" s="14">
        <f t="shared" si="12"/>
        <v>0.980492146930802</v>
      </c>
      <c r="AU126" s="14">
        <f t="shared" si="13"/>
        <v>1.12044462956761E-3</v>
      </c>
    </row>
    <row r="127" spans="1:48" x14ac:dyDescent="0.2">
      <c r="A127" s="14">
        <v>2.9912109052158201E-2</v>
      </c>
      <c r="B127" s="14">
        <v>5.4409115548346002E-2</v>
      </c>
      <c r="C127" s="14">
        <v>0</v>
      </c>
      <c r="D127" s="14">
        <v>3.5854565844095602E-16</v>
      </c>
      <c r="E127" s="14">
        <v>0.89356572048953797</v>
      </c>
      <c r="F127" s="14">
        <v>6.6445366192306302E-2</v>
      </c>
      <c r="G127" s="14">
        <v>0</v>
      </c>
      <c r="H127" s="14">
        <v>3.9988913318153997E-2</v>
      </c>
      <c r="I127" s="14">
        <v>0</v>
      </c>
      <c r="J127" s="14">
        <v>0</v>
      </c>
      <c r="K127" s="14">
        <f t="shared" si="8"/>
        <v>0</v>
      </c>
      <c r="L127" s="14">
        <f t="shared" si="9"/>
        <v>0.89356572048953797</v>
      </c>
      <c r="M127" s="14">
        <f t="shared" si="10"/>
        <v>0.10643427951046031</v>
      </c>
      <c r="AI127">
        <v>3.6310007888014799E-2</v>
      </c>
      <c r="AJ127">
        <v>5.3740749913445997E-2</v>
      </c>
      <c r="AK127">
        <v>3.9452887134293603E-2</v>
      </c>
      <c r="AL127">
        <v>0</v>
      </c>
      <c r="AM127">
        <v>0.96054711286571004</v>
      </c>
      <c r="AN127">
        <v>0</v>
      </c>
      <c r="AO127">
        <v>0</v>
      </c>
      <c r="AP127">
        <v>0</v>
      </c>
      <c r="AQ127">
        <v>0</v>
      </c>
      <c r="AR127">
        <v>0</v>
      </c>
      <c r="AS127" s="14">
        <f t="shared" si="11"/>
        <v>3.9452887134293603E-2</v>
      </c>
      <c r="AT127" s="14">
        <f t="shared" si="12"/>
        <v>0.96054711286571004</v>
      </c>
      <c r="AU127" s="14">
        <f t="shared" si="13"/>
        <v>0</v>
      </c>
    </row>
    <row r="128" spans="1:48" x14ac:dyDescent="0.2">
      <c r="A128" s="14">
        <v>3.1818542345639703E-2</v>
      </c>
      <c r="B128" s="14">
        <v>5.5118372819033999E-2</v>
      </c>
      <c r="C128" s="14">
        <v>0</v>
      </c>
      <c r="D128" s="14">
        <v>3.8890331927055E-16</v>
      </c>
      <c r="E128" s="14">
        <v>0.87678854922287897</v>
      </c>
      <c r="F128" s="14">
        <v>7.1056467786562202E-2</v>
      </c>
      <c r="G128" s="14">
        <v>0</v>
      </c>
      <c r="H128" s="14">
        <v>3.2242437533714703E-2</v>
      </c>
      <c r="I128" s="14">
        <v>1.9912545456842901E-2</v>
      </c>
      <c r="J128" s="14">
        <v>0</v>
      </c>
      <c r="K128" s="14">
        <f t="shared" si="8"/>
        <v>0</v>
      </c>
      <c r="L128" s="14">
        <f t="shared" si="9"/>
        <v>0.87678854922287897</v>
      </c>
      <c r="M128" s="14">
        <f t="shared" si="10"/>
        <v>0.12321145077711981</v>
      </c>
      <c r="AI128">
        <v>4.0589560924138103E-2</v>
      </c>
      <c r="AJ128">
        <v>5.4374817618228703E-2</v>
      </c>
      <c r="AK128">
        <v>6.0334346109716802E-2</v>
      </c>
      <c r="AL128">
        <v>0</v>
      </c>
      <c r="AM128">
        <v>0.939665653890289</v>
      </c>
      <c r="AN128">
        <v>0</v>
      </c>
      <c r="AO128">
        <v>0</v>
      </c>
      <c r="AP128">
        <v>0</v>
      </c>
      <c r="AQ128">
        <v>0</v>
      </c>
      <c r="AR128">
        <v>0</v>
      </c>
      <c r="AS128" s="14">
        <f t="shared" si="11"/>
        <v>6.0334346109716802E-2</v>
      </c>
      <c r="AT128" s="14">
        <f t="shared" si="12"/>
        <v>0.939665653890289</v>
      </c>
      <c r="AU128" s="14">
        <f t="shared" si="13"/>
        <v>0</v>
      </c>
    </row>
    <row r="129" spans="1:47" x14ac:dyDescent="0.2">
      <c r="A129" s="14">
        <v>3.3803975076721601E-2</v>
      </c>
      <c r="B129" s="14">
        <v>5.58276300897219E-2</v>
      </c>
      <c r="C129" s="14">
        <v>0</v>
      </c>
      <c r="D129" s="14">
        <v>3.3501847129802102E-16</v>
      </c>
      <c r="E129" s="14">
        <v>0.86047124682920595</v>
      </c>
      <c r="F129" s="14">
        <v>6.9775631284942199E-2</v>
      </c>
      <c r="G129" s="14">
        <v>0</v>
      </c>
      <c r="H129" s="14">
        <v>2.6879708162182499E-2</v>
      </c>
      <c r="I129" s="14">
        <v>4.2873413723667701E-2</v>
      </c>
      <c r="J129" s="14">
        <v>0</v>
      </c>
      <c r="K129" s="14">
        <f t="shared" si="8"/>
        <v>0</v>
      </c>
      <c r="L129" s="14">
        <f t="shared" si="9"/>
        <v>0.86047124682920595</v>
      </c>
      <c r="M129" s="14">
        <f t="shared" si="10"/>
        <v>0.13952875317079241</v>
      </c>
      <c r="AI129">
        <v>4.5279930321920903E-2</v>
      </c>
      <c r="AJ129">
        <v>5.50088853230115E-2</v>
      </c>
      <c r="AK129">
        <v>8.1215805085143394E-2</v>
      </c>
      <c r="AL129" s="15">
        <v>4.3368086899420197E-19</v>
      </c>
      <c r="AM129">
        <v>0.91878419491486396</v>
      </c>
      <c r="AN129">
        <v>0</v>
      </c>
      <c r="AO129">
        <v>0</v>
      </c>
      <c r="AP129">
        <v>0</v>
      </c>
      <c r="AQ129">
        <v>0</v>
      </c>
      <c r="AR129">
        <v>0</v>
      </c>
      <c r="AS129" s="14">
        <f t="shared" si="11"/>
        <v>8.1215805085143394E-2</v>
      </c>
      <c r="AT129" s="14">
        <f t="shared" si="12"/>
        <v>0.91878419491486396</v>
      </c>
      <c r="AU129" s="14">
        <f t="shared" si="13"/>
        <v>0</v>
      </c>
    </row>
    <row r="130" spans="1:47" x14ac:dyDescent="0.2">
      <c r="A130" s="14">
        <v>3.5851720560365903E-2</v>
      </c>
      <c r="B130" s="14">
        <v>5.6536887360409897E-2</v>
      </c>
      <c r="C130" s="14">
        <v>0</v>
      </c>
      <c r="D130" s="14">
        <v>5.0155192499179396E-16</v>
      </c>
      <c r="E130" s="14">
        <v>0.84415394443553204</v>
      </c>
      <c r="F130" s="14">
        <v>6.8494794783322099E-2</v>
      </c>
      <c r="G130" s="14">
        <v>0</v>
      </c>
      <c r="H130" s="14">
        <v>2.15169787906495E-2</v>
      </c>
      <c r="I130" s="14">
        <v>6.5834281990494903E-2</v>
      </c>
      <c r="J130" s="14">
        <v>0</v>
      </c>
      <c r="K130" s="14">
        <f t="shared" si="8"/>
        <v>0</v>
      </c>
      <c r="L130" s="14">
        <f t="shared" si="9"/>
        <v>0.84415394443553204</v>
      </c>
      <c r="M130" s="14">
        <f t="shared" si="10"/>
        <v>0.15584605556446651</v>
      </c>
      <c r="AI130">
        <v>5.0266246872613801E-2</v>
      </c>
      <c r="AJ130">
        <v>5.5642953027794199E-2</v>
      </c>
      <c r="AK130">
        <v>0.10209726406056301</v>
      </c>
      <c r="AL130">
        <v>0</v>
      </c>
      <c r="AM130">
        <v>0.89790273593944603</v>
      </c>
      <c r="AN130">
        <v>0</v>
      </c>
      <c r="AO130">
        <v>0</v>
      </c>
      <c r="AP130">
        <v>0</v>
      </c>
      <c r="AQ130">
        <v>0</v>
      </c>
      <c r="AR130">
        <v>0</v>
      </c>
      <c r="AS130" s="14">
        <f t="shared" si="11"/>
        <v>0.10209726406056301</v>
      </c>
      <c r="AT130" s="14">
        <f t="shared" si="12"/>
        <v>0.89790273593944603</v>
      </c>
      <c r="AU130" s="14">
        <f t="shared" si="13"/>
        <v>0</v>
      </c>
    </row>
    <row r="131" spans="1:47" x14ac:dyDescent="0.2">
      <c r="A131" s="14">
        <v>3.7951693578206498E-2</v>
      </c>
      <c r="B131" s="14">
        <v>5.7246144631097999E-2</v>
      </c>
      <c r="C131" s="14">
        <v>0</v>
      </c>
      <c r="D131" s="14">
        <v>5.5858095926453198E-16</v>
      </c>
      <c r="E131" s="14">
        <v>0.82783664204185703</v>
      </c>
      <c r="F131" s="14">
        <v>6.7213958281701902E-2</v>
      </c>
      <c r="G131" s="14">
        <v>0</v>
      </c>
      <c r="H131" s="14">
        <v>1.6154249419116602E-2</v>
      </c>
      <c r="I131" s="14">
        <v>8.8795150257322597E-2</v>
      </c>
      <c r="J131" s="14">
        <v>0</v>
      </c>
      <c r="K131" s="14">
        <f t="shared" si="8"/>
        <v>0</v>
      </c>
      <c r="L131" s="14">
        <f t="shared" si="9"/>
        <v>0.82783664204185703</v>
      </c>
      <c r="M131" s="14">
        <f t="shared" si="10"/>
        <v>0.17216335795814108</v>
      </c>
      <c r="AI131">
        <v>5.5468756161611101E-2</v>
      </c>
      <c r="AJ131">
        <v>5.6277020732577003E-2</v>
      </c>
      <c r="AK131">
        <v>0.12297872303599</v>
      </c>
      <c r="AL131" s="15">
        <v>4.3368086899420197E-19</v>
      </c>
      <c r="AM131">
        <v>0.87702127696401999</v>
      </c>
      <c r="AN131">
        <v>0</v>
      </c>
      <c r="AO131">
        <v>0</v>
      </c>
      <c r="AP131">
        <v>0</v>
      </c>
      <c r="AQ131">
        <v>0</v>
      </c>
      <c r="AR131">
        <v>0</v>
      </c>
      <c r="AS131" s="14">
        <f t="shared" si="11"/>
        <v>0.12297872303599</v>
      </c>
      <c r="AT131" s="14">
        <f t="shared" si="12"/>
        <v>0.87702127696401999</v>
      </c>
      <c r="AU131" s="14">
        <f t="shared" si="13"/>
        <v>0</v>
      </c>
    </row>
    <row r="132" spans="1:47" x14ac:dyDescent="0.2">
      <c r="A132" s="14">
        <v>4.0095688869679597E-2</v>
      </c>
      <c r="B132" s="14">
        <v>5.79554019017859E-2</v>
      </c>
      <c r="C132" s="14">
        <v>0</v>
      </c>
      <c r="D132" s="14">
        <v>6.1539315310277202E-16</v>
      </c>
      <c r="E132" s="14">
        <v>0.81151933964818501</v>
      </c>
      <c r="F132" s="14">
        <v>6.5933121780081899E-2</v>
      </c>
      <c r="G132" s="14">
        <v>0</v>
      </c>
      <c r="H132" s="14">
        <v>1.07915200475843E-2</v>
      </c>
      <c r="I132" s="14">
        <v>0.111756018524147</v>
      </c>
      <c r="J132" s="14">
        <v>0</v>
      </c>
      <c r="K132" s="14">
        <f t="shared" si="8"/>
        <v>0</v>
      </c>
      <c r="L132" s="14">
        <f t="shared" si="9"/>
        <v>0.81151933964818501</v>
      </c>
      <c r="M132" s="14">
        <f t="shared" si="10"/>
        <v>0.18848066035181321</v>
      </c>
      <c r="AI132">
        <v>6.0832015389356398E-2</v>
      </c>
      <c r="AJ132">
        <v>5.6911088437359703E-2</v>
      </c>
      <c r="AK132">
        <v>0.14386018201141301</v>
      </c>
      <c r="AL132">
        <v>0</v>
      </c>
      <c r="AM132">
        <v>0.85613981798859895</v>
      </c>
      <c r="AN132">
        <v>0</v>
      </c>
      <c r="AO132">
        <v>0</v>
      </c>
      <c r="AP132">
        <v>0</v>
      </c>
      <c r="AQ132">
        <v>0</v>
      </c>
      <c r="AR132">
        <v>0</v>
      </c>
      <c r="AS132" s="14">
        <f t="shared" si="11"/>
        <v>0.14386018201141301</v>
      </c>
      <c r="AT132" s="14">
        <f t="shared" si="12"/>
        <v>0.85613981798859895</v>
      </c>
      <c r="AU132" s="14">
        <f t="shared" si="13"/>
        <v>0</v>
      </c>
    </row>
    <row r="133" spans="1:47" x14ac:dyDescent="0.2">
      <c r="A133" s="14">
        <v>4.2277009456426901E-2</v>
      </c>
      <c r="B133" s="14">
        <v>5.8664659172473897E-2</v>
      </c>
      <c r="C133" s="14">
        <v>0</v>
      </c>
      <c r="D133" s="14">
        <v>6.7220534694101304E-16</v>
      </c>
      <c r="E133" s="14">
        <v>0.79520203725451</v>
      </c>
      <c r="F133" s="14">
        <v>6.4652285278461702E-2</v>
      </c>
      <c r="G133" s="14">
        <v>0</v>
      </c>
      <c r="H133" s="14">
        <v>5.4287906760513696E-3</v>
      </c>
      <c r="I133" s="14">
        <v>0.13471688679097499</v>
      </c>
      <c r="J133" s="14">
        <v>0</v>
      </c>
      <c r="K133" s="14">
        <f t="shared" si="8"/>
        <v>0</v>
      </c>
      <c r="L133" s="14">
        <f t="shared" si="9"/>
        <v>0.79520203725451</v>
      </c>
      <c r="M133" s="14">
        <f t="shared" si="10"/>
        <v>0.20479796274548806</v>
      </c>
      <c r="AI133">
        <v>6.6317035015918194E-2</v>
      </c>
      <c r="AJ133">
        <v>5.7545156142142402E-2</v>
      </c>
      <c r="AK133">
        <v>0.164741640986836</v>
      </c>
      <c r="AL133" s="15">
        <v>8.6736173798840393E-19</v>
      </c>
      <c r="AM133">
        <v>0.83525835901317702</v>
      </c>
      <c r="AN133">
        <v>0</v>
      </c>
      <c r="AO133">
        <v>0</v>
      </c>
      <c r="AP133">
        <v>0</v>
      </c>
      <c r="AQ133">
        <v>0</v>
      </c>
      <c r="AR133">
        <v>0</v>
      </c>
      <c r="AS133" s="14">
        <f t="shared" si="11"/>
        <v>0.164741640986836</v>
      </c>
      <c r="AT133" s="14">
        <f t="shared" si="12"/>
        <v>0.83525835901317702</v>
      </c>
      <c r="AU133" s="14">
        <f t="shared" si="13"/>
        <v>0</v>
      </c>
    </row>
    <row r="134" spans="1:47" x14ac:dyDescent="0.2">
      <c r="A134" s="14">
        <v>4.4490165580587E-2</v>
      </c>
      <c r="B134" s="14">
        <v>5.9373916443161902E-2</v>
      </c>
      <c r="C134" s="14">
        <v>0</v>
      </c>
      <c r="D134" s="14">
        <v>7.2858385991025898E-16</v>
      </c>
      <c r="E134" s="14">
        <v>0.77888473486083498</v>
      </c>
      <c r="F134" s="14">
        <v>6.3371448776841602E-2</v>
      </c>
      <c r="G134" s="14">
        <v>0</v>
      </c>
      <c r="H134" s="14">
        <v>6.6061304518388902E-5</v>
      </c>
      <c r="I134" s="14">
        <v>0.15767775505780199</v>
      </c>
      <c r="J134" s="14">
        <v>0</v>
      </c>
      <c r="K134" s="14">
        <f t="shared" si="8"/>
        <v>0</v>
      </c>
      <c r="L134" s="14">
        <f t="shared" si="9"/>
        <v>0.77888473486083498</v>
      </c>
      <c r="M134" s="14">
        <f t="shared" si="10"/>
        <v>0.22111526513916197</v>
      </c>
      <c r="AI134">
        <v>7.1895952744442701E-2</v>
      </c>
      <c r="AJ134">
        <v>5.8179223846925199E-2</v>
      </c>
      <c r="AK134">
        <v>0.18562309996225901</v>
      </c>
      <c r="AL134" s="15">
        <v>8.6736173798840393E-19</v>
      </c>
      <c r="AM134">
        <v>0.81437690003775598</v>
      </c>
      <c r="AN134">
        <v>0</v>
      </c>
      <c r="AO134">
        <v>0</v>
      </c>
      <c r="AP134">
        <v>0</v>
      </c>
      <c r="AQ134">
        <v>0</v>
      </c>
      <c r="AR134">
        <v>0</v>
      </c>
      <c r="AS134" s="14">
        <f t="shared" si="11"/>
        <v>0.18562309996225901</v>
      </c>
      <c r="AT134" s="14">
        <f t="shared" si="12"/>
        <v>0.81437690003775598</v>
      </c>
      <c r="AU134" s="14">
        <f t="shared" si="13"/>
        <v>0</v>
      </c>
    </row>
    <row r="135" spans="1:47" x14ac:dyDescent="0.2">
      <c r="A135" s="14">
        <v>4.67338383403322E-2</v>
      </c>
      <c r="B135" s="14">
        <v>6.0083173713849997E-2</v>
      </c>
      <c r="C135" s="14">
        <v>0</v>
      </c>
      <c r="D135" s="14">
        <v>8.4350929019372196E-16</v>
      </c>
      <c r="E135" s="14">
        <v>0.76064194866985202</v>
      </c>
      <c r="F135" s="14">
        <v>5.7112620628819298E-2</v>
      </c>
      <c r="G135" s="14">
        <v>0</v>
      </c>
      <c r="H135" s="14">
        <v>0</v>
      </c>
      <c r="I135" s="14">
        <v>0.18224543070132601</v>
      </c>
      <c r="J135" s="14">
        <v>0</v>
      </c>
      <c r="K135" s="14">
        <f t="shared" si="8"/>
        <v>0</v>
      </c>
      <c r="L135" s="14">
        <f t="shared" si="9"/>
        <v>0.76064194866985202</v>
      </c>
      <c r="M135" s="14">
        <f t="shared" si="10"/>
        <v>0.23935805133014532</v>
      </c>
      <c r="AI135">
        <v>7.7548505849673002E-2</v>
      </c>
      <c r="AJ135">
        <v>5.8813291551707898E-2</v>
      </c>
      <c r="AK135">
        <v>0.20650455893768199</v>
      </c>
      <c r="AL135">
        <v>0</v>
      </c>
      <c r="AM135">
        <v>0.79349544106233505</v>
      </c>
      <c r="AN135">
        <v>0</v>
      </c>
      <c r="AO135">
        <v>0</v>
      </c>
      <c r="AP135">
        <v>0</v>
      </c>
      <c r="AQ135">
        <v>0</v>
      </c>
      <c r="AR135">
        <v>0</v>
      </c>
      <c r="AS135" s="14">
        <f t="shared" si="11"/>
        <v>0.20650455893768199</v>
      </c>
      <c r="AT135" s="14">
        <f t="shared" si="12"/>
        <v>0.79349544106233505</v>
      </c>
      <c r="AU135" s="14">
        <f t="shared" si="13"/>
        <v>0</v>
      </c>
    </row>
    <row r="136" spans="1:47" x14ac:dyDescent="0.2">
      <c r="A136" s="14">
        <v>4.9007044582852197E-2</v>
      </c>
      <c r="B136" s="14">
        <v>6.0792430984538001E-2</v>
      </c>
      <c r="C136" s="14">
        <v>0</v>
      </c>
      <c r="D136" s="14">
        <v>9.6168732699464204E-16</v>
      </c>
      <c r="E136" s="14">
        <v>0.74237514738676602</v>
      </c>
      <c r="F136" s="14">
        <v>5.0791705784429202E-2</v>
      </c>
      <c r="G136" s="14">
        <v>0</v>
      </c>
      <c r="H136" s="14">
        <v>0</v>
      </c>
      <c r="I136" s="14">
        <v>0.20683314682880199</v>
      </c>
      <c r="J136" s="14">
        <v>0</v>
      </c>
      <c r="K136" s="14">
        <f t="shared" si="8"/>
        <v>0</v>
      </c>
      <c r="L136" s="14">
        <f t="shared" si="9"/>
        <v>0.74237514738676602</v>
      </c>
      <c r="M136" s="14">
        <f t="shared" si="10"/>
        <v>0.2576248526132312</v>
      </c>
      <c r="AI136">
        <v>8.3259698226449103E-2</v>
      </c>
      <c r="AJ136">
        <v>5.9447359256490598E-2</v>
      </c>
      <c r="AK136">
        <v>0.227386017913105</v>
      </c>
      <c r="AL136" s="15">
        <v>8.6736173798840393E-19</v>
      </c>
      <c r="AM136">
        <v>0.77261398208691301</v>
      </c>
      <c r="AN136">
        <v>0</v>
      </c>
      <c r="AO136">
        <v>0</v>
      </c>
      <c r="AP136">
        <v>0</v>
      </c>
      <c r="AQ136">
        <v>0</v>
      </c>
      <c r="AR136">
        <v>0</v>
      </c>
      <c r="AS136" s="14">
        <f t="shared" si="11"/>
        <v>0.227386017913105</v>
      </c>
      <c r="AT136" s="14">
        <f t="shared" si="12"/>
        <v>0.77261398208691301</v>
      </c>
      <c r="AU136" s="14">
        <f t="shared" si="13"/>
        <v>0</v>
      </c>
    </row>
    <row r="137" spans="1:47" x14ac:dyDescent="0.2">
      <c r="A137" s="14">
        <v>5.1305859296459498E-2</v>
      </c>
      <c r="B137" s="14">
        <v>6.1501688255226103E-2</v>
      </c>
      <c r="C137" s="14">
        <v>0</v>
      </c>
      <c r="D137" s="14">
        <v>1.0729264698916599E-15</v>
      </c>
      <c r="E137" s="14">
        <v>0.72410834610367703</v>
      </c>
      <c r="F137" s="14">
        <v>4.4470790940038099E-2</v>
      </c>
      <c r="G137" s="14">
        <v>0</v>
      </c>
      <c r="H137" s="14">
        <v>0</v>
      </c>
      <c r="I137" s="14">
        <v>0.231420862956282</v>
      </c>
      <c r="J137" s="14">
        <v>0</v>
      </c>
      <c r="K137" s="14">
        <f t="shared" si="8"/>
        <v>0</v>
      </c>
      <c r="L137" s="14">
        <f t="shared" si="9"/>
        <v>0.72410834610367703</v>
      </c>
      <c r="M137" s="14">
        <f t="shared" si="10"/>
        <v>0.27589165389632009</v>
      </c>
      <c r="AI137">
        <v>8.9018244134329003E-2</v>
      </c>
      <c r="AJ137">
        <v>6.0081426961273297E-2</v>
      </c>
      <c r="AK137">
        <v>0.24826747688852899</v>
      </c>
      <c r="AL137" s="15">
        <v>8.6736173798840393E-19</v>
      </c>
      <c r="AM137">
        <v>0.75173252311149097</v>
      </c>
      <c r="AN137">
        <v>0</v>
      </c>
      <c r="AO137">
        <v>0</v>
      </c>
      <c r="AP137">
        <v>0</v>
      </c>
      <c r="AQ137">
        <v>0</v>
      </c>
      <c r="AR137">
        <v>0</v>
      </c>
      <c r="AS137" s="14">
        <f t="shared" si="11"/>
        <v>0.24826747688852899</v>
      </c>
      <c r="AT137" s="14">
        <f t="shared" si="12"/>
        <v>0.75173252311149097</v>
      </c>
      <c r="AU137" s="14">
        <f t="shared" si="13"/>
        <v>0</v>
      </c>
    </row>
    <row r="138" spans="1:47" x14ac:dyDescent="0.2">
      <c r="A138" s="14">
        <v>5.3626989326528103E-2</v>
      </c>
      <c r="B138" s="14">
        <v>6.2210945525914198E-2</v>
      </c>
      <c r="C138" s="14">
        <v>0</v>
      </c>
      <c r="D138" s="14">
        <v>1.1882855810441099E-15</v>
      </c>
      <c r="E138" s="14">
        <v>0.70584154482058903</v>
      </c>
      <c r="F138" s="14">
        <v>3.8149876095647101E-2</v>
      </c>
      <c r="G138" s="14">
        <v>0</v>
      </c>
      <c r="H138" s="14">
        <v>0</v>
      </c>
      <c r="I138" s="14">
        <v>0.25600857908376101</v>
      </c>
      <c r="J138" s="14">
        <v>0</v>
      </c>
      <c r="K138" s="14">
        <f t="shared" si="8"/>
        <v>0</v>
      </c>
      <c r="L138" s="14">
        <f t="shared" si="9"/>
        <v>0.70584154482058903</v>
      </c>
      <c r="M138" s="14">
        <f t="shared" si="10"/>
        <v>0.29415845517940808</v>
      </c>
      <c r="AI138">
        <v>9.4815516027260099E-2</v>
      </c>
      <c r="AJ138">
        <v>6.0715494666056101E-2</v>
      </c>
      <c r="AK138">
        <v>0.269148935863952</v>
      </c>
      <c r="AL138">
        <v>0</v>
      </c>
      <c r="AM138">
        <v>0.73085106413607004</v>
      </c>
      <c r="AN138">
        <v>0</v>
      </c>
      <c r="AO138">
        <v>0</v>
      </c>
      <c r="AP138">
        <v>0</v>
      </c>
      <c r="AQ138">
        <v>0</v>
      </c>
      <c r="AR138">
        <v>0</v>
      </c>
      <c r="AS138" s="14">
        <f t="shared" si="11"/>
        <v>0.269148935863952</v>
      </c>
      <c r="AT138" s="14">
        <f t="shared" si="12"/>
        <v>0.73085106413607004</v>
      </c>
      <c r="AU138" s="14">
        <f t="shared" si="13"/>
        <v>0</v>
      </c>
    </row>
    <row r="139" spans="1:47" x14ac:dyDescent="0.2">
      <c r="A139" s="14">
        <v>5.5967658312493902E-2</v>
      </c>
      <c r="B139" s="14">
        <v>6.2920202796602306E-2</v>
      </c>
      <c r="C139" s="14">
        <v>0</v>
      </c>
      <c r="D139" s="14">
        <v>1.19392343234104E-15</v>
      </c>
      <c r="E139" s="14">
        <v>0.68757474353750003</v>
      </c>
      <c r="F139" s="14">
        <v>3.1828961251255998E-2</v>
      </c>
      <c r="G139" s="14">
        <v>0</v>
      </c>
      <c r="H139" s="14">
        <v>0</v>
      </c>
      <c r="I139" s="14">
        <v>0.28059629521124102</v>
      </c>
      <c r="J139" s="14">
        <v>0</v>
      </c>
      <c r="K139" s="14">
        <f t="shared" si="8"/>
        <v>0</v>
      </c>
      <c r="L139" s="14">
        <f t="shared" si="9"/>
        <v>0.68757474353750003</v>
      </c>
      <c r="M139" s="14">
        <f t="shared" si="10"/>
        <v>0.31242525646249703</v>
      </c>
      <c r="AI139">
        <v>0.100644822127267</v>
      </c>
      <c r="AJ139">
        <v>6.13495623708388E-2</v>
      </c>
      <c r="AK139">
        <v>0.29003039483937498</v>
      </c>
      <c r="AL139">
        <v>0</v>
      </c>
      <c r="AM139">
        <v>0.709969605160648</v>
      </c>
      <c r="AN139">
        <v>0</v>
      </c>
      <c r="AO139">
        <v>0</v>
      </c>
      <c r="AP139">
        <v>0</v>
      </c>
      <c r="AQ139">
        <v>0</v>
      </c>
      <c r="AR139">
        <v>0</v>
      </c>
      <c r="AS139" s="14">
        <f t="shared" si="11"/>
        <v>0.29003039483937498</v>
      </c>
      <c r="AT139" s="14">
        <f t="shared" si="12"/>
        <v>0.709969605160648</v>
      </c>
      <c r="AU139" s="14">
        <f t="shared" si="13"/>
        <v>0</v>
      </c>
    </row>
    <row r="140" spans="1:47" x14ac:dyDescent="0.2">
      <c r="A140" s="14">
        <v>5.8325513940449401E-2</v>
      </c>
      <c r="B140" s="14">
        <v>6.36294600672902E-2</v>
      </c>
      <c r="C140" s="14">
        <v>0</v>
      </c>
      <c r="D140" s="14">
        <v>1.41813644161104E-15</v>
      </c>
      <c r="E140" s="14">
        <v>0.66930794225441403</v>
      </c>
      <c r="F140" s="14">
        <v>2.5508046406865902E-2</v>
      </c>
      <c r="G140" s="14">
        <v>0</v>
      </c>
      <c r="H140" s="14">
        <v>0</v>
      </c>
      <c r="I140" s="14">
        <v>0.30518401133871698</v>
      </c>
      <c r="J140" s="14">
        <v>0</v>
      </c>
      <c r="K140" s="14">
        <f t="shared" si="8"/>
        <v>0</v>
      </c>
      <c r="L140" s="14">
        <f t="shared" si="9"/>
        <v>0.66930794225441403</v>
      </c>
      <c r="M140" s="14">
        <f t="shared" si="10"/>
        <v>0.33069205774558286</v>
      </c>
      <c r="AI140">
        <v>0.10650090240603401</v>
      </c>
      <c r="AJ140">
        <v>6.19836300756215E-2</v>
      </c>
      <c r="AK140">
        <v>0.31091185381479403</v>
      </c>
      <c r="AL140" s="15">
        <v>1.7347234759768102E-18</v>
      </c>
      <c r="AM140">
        <v>0.68908814618523095</v>
      </c>
      <c r="AN140">
        <v>0</v>
      </c>
      <c r="AO140">
        <v>0</v>
      </c>
      <c r="AP140">
        <v>0</v>
      </c>
      <c r="AQ140">
        <v>0</v>
      </c>
      <c r="AR140">
        <v>0</v>
      </c>
      <c r="AS140" s="14">
        <f t="shared" si="11"/>
        <v>0.31091185381479403</v>
      </c>
      <c r="AT140" s="14">
        <f t="shared" si="12"/>
        <v>0.68908814618523095</v>
      </c>
      <c r="AU140" s="14">
        <f t="shared" si="13"/>
        <v>0</v>
      </c>
    </row>
    <row r="141" spans="1:47" x14ac:dyDescent="0.2">
      <c r="A141" s="14">
        <v>6.0698553380852199E-2</v>
      </c>
      <c r="B141" s="14">
        <v>6.4338717337978399E-2</v>
      </c>
      <c r="C141" s="14">
        <v>0</v>
      </c>
      <c r="D141" s="14">
        <v>1.5326281910255101E-15</v>
      </c>
      <c r="E141" s="14">
        <v>0.65104114097132304</v>
      </c>
      <c r="F141" s="14">
        <v>1.91871315624739E-2</v>
      </c>
      <c r="G141" s="14">
        <v>0</v>
      </c>
      <c r="H141" s="14">
        <v>0</v>
      </c>
      <c r="I141" s="14">
        <v>0.32977172746619998</v>
      </c>
      <c r="J141" s="14">
        <v>0</v>
      </c>
      <c r="K141" s="14">
        <f t="shared" si="8"/>
        <v>0</v>
      </c>
      <c r="L141" s="14">
        <f t="shared" si="9"/>
        <v>0.65104114097132304</v>
      </c>
      <c r="M141" s="14">
        <f t="shared" si="10"/>
        <v>0.34895885902867391</v>
      </c>
      <c r="AI141">
        <v>0.11237957134785399</v>
      </c>
      <c r="AJ141">
        <v>6.2617697780404297E-2</v>
      </c>
      <c r="AK141">
        <v>0.33179331279022101</v>
      </c>
      <c r="AL141" s="15">
        <v>1.7347234759768102E-18</v>
      </c>
      <c r="AM141">
        <v>0.66820668720980503</v>
      </c>
      <c r="AN141">
        <v>0</v>
      </c>
      <c r="AO141">
        <v>0</v>
      </c>
      <c r="AP141">
        <v>0</v>
      </c>
      <c r="AQ141">
        <v>0</v>
      </c>
      <c r="AR141">
        <v>0</v>
      </c>
      <c r="AS141" s="14">
        <f t="shared" si="11"/>
        <v>0.33179331279022101</v>
      </c>
      <c r="AT141" s="14">
        <f t="shared" si="12"/>
        <v>0.66820668720980503</v>
      </c>
      <c r="AU141" s="14">
        <f t="shared" si="13"/>
        <v>0</v>
      </c>
    </row>
    <row r="142" spans="1:47" x14ac:dyDescent="0.2">
      <c r="A142" s="14">
        <v>6.3085063171211403E-2</v>
      </c>
      <c r="B142" s="14">
        <v>6.5047974608666403E-2</v>
      </c>
      <c r="C142" s="14">
        <v>0</v>
      </c>
      <c r="D142" s="14">
        <v>1.6488546639159601E-15</v>
      </c>
      <c r="E142" s="14">
        <v>0.63277433968823704</v>
      </c>
      <c r="F142" s="14">
        <v>1.2866216718083801E-2</v>
      </c>
      <c r="G142" s="14">
        <v>0</v>
      </c>
      <c r="H142" s="14">
        <v>0</v>
      </c>
      <c r="I142" s="14">
        <v>0.35435944359367599</v>
      </c>
      <c r="J142" s="14">
        <v>0</v>
      </c>
      <c r="K142" s="14">
        <f t="shared" si="8"/>
        <v>0</v>
      </c>
      <c r="L142" s="14">
        <f t="shared" si="9"/>
        <v>0.63277433968823704</v>
      </c>
      <c r="M142" s="14">
        <f t="shared" si="10"/>
        <v>0.36722566031175979</v>
      </c>
      <c r="AI142">
        <v>0.11827746087109001</v>
      </c>
      <c r="AJ142">
        <v>6.32517654851871E-2</v>
      </c>
      <c r="AK142">
        <v>0.35267477176564799</v>
      </c>
      <c r="AL142" s="15">
        <v>1.7347234759768102E-18</v>
      </c>
      <c r="AM142">
        <v>0.64732522823437999</v>
      </c>
      <c r="AN142">
        <v>0</v>
      </c>
      <c r="AO142">
        <v>0</v>
      </c>
      <c r="AP142">
        <v>0</v>
      </c>
      <c r="AQ142">
        <v>0</v>
      </c>
      <c r="AR142">
        <v>0</v>
      </c>
      <c r="AS142" s="14">
        <f t="shared" si="11"/>
        <v>0.35267477176564799</v>
      </c>
      <c r="AT142" s="14">
        <f t="shared" si="12"/>
        <v>0.64732522823437999</v>
      </c>
      <c r="AU142" s="14">
        <f t="shared" si="13"/>
        <v>0</v>
      </c>
    </row>
    <row r="143" spans="1:47" x14ac:dyDescent="0.2">
      <c r="A143" s="14">
        <v>6.5483570571406094E-2</v>
      </c>
      <c r="B143" s="14">
        <v>6.5757231879354394E-2</v>
      </c>
      <c r="C143" s="14">
        <v>0</v>
      </c>
      <c r="D143" s="14">
        <v>1.76594849854439E-15</v>
      </c>
      <c r="E143" s="14">
        <v>0.61450753840515104</v>
      </c>
      <c r="F143" s="14">
        <v>6.5453018736936399E-3</v>
      </c>
      <c r="G143" s="14">
        <v>0</v>
      </c>
      <c r="H143" s="14">
        <v>0</v>
      </c>
      <c r="I143" s="14">
        <v>0.37894715972115101</v>
      </c>
      <c r="J143" s="14">
        <v>0</v>
      </c>
      <c r="K143" s="14">
        <f t="shared" si="8"/>
        <v>0</v>
      </c>
      <c r="L143" s="14">
        <f t="shared" si="9"/>
        <v>0.61450753840515104</v>
      </c>
      <c r="M143" s="14">
        <f t="shared" si="10"/>
        <v>0.38549246159484463</v>
      </c>
      <c r="AI143">
        <v>0.124191832640692</v>
      </c>
      <c r="AJ143">
        <v>6.3885833189969807E-2</v>
      </c>
      <c r="AK143">
        <v>0.37355623074106797</v>
      </c>
      <c r="AL143">
        <v>0</v>
      </c>
      <c r="AM143">
        <v>0.62644376925896195</v>
      </c>
      <c r="AN143">
        <v>0</v>
      </c>
      <c r="AO143">
        <v>0</v>
      </c>
      <c r="AP143">
        <v>0</v>
      </c>
      <c r="AQ143">
        <v>0</v>
      </c>
      <c r="AR143">
        <v>0</v>
      </c>
      <c r="AS143" s="14">
        <f t="shared" si="11"/>
        <v>0.37355623074106797</v>
      </c>
      <c r="AT143" s="14">
        <f t="shared" si="12"/>
        <v>0.62644376925896195</v>
      </c>
      <c r="AU143" s="14">
        <f t="shared" si="13"/>
        <v>0</v>
      </c>
    </row>
    <row r="144" spans="1:47" x14ac:dyDescent="0.2">
      <c r="A144" s="14">
        <v>6.7892804043742705E-2</v>
      </c>
      <c r="B144" s="14">
        <v>6.6466489150042607E-2</v>
      </c>
      <c r="C144" s="14">
        <v>0</v>
      </c>
      <c r="D144" s="14">
        <v>1.8795728862208701E-15</v>
      </c>
      <c r="E144" s="14">
        <v>0.59624073712206005</v>
      </c>
      <c r="F144" s="14">
        <v>2.2438702930167899E-4</v>
      </c>
      <c r="G144" s="14">
        <v>0</v>
      </c>
      <c r="H144" s="14">
        <v>0</v>
      </c>
      <c r="I144" s="14">
        <v>0.40353487584863401</v>
      </c>
      <c r="J144" s="14">
        <v>0</v>
      </c>
      <c r="K144" s="14">
        <f t="shared" si="8"/>
        <v>0</v>
      </c>
      <c r="L144" s="14">
        <f t="shared" si="9"/>
        <v>0.59624073712206005</v>
      </c>
      <c r="M144" s="14">
        <f t="shared" si="10"/>
        <v>0.40375926287793568</v>
      </c>
      <c r="AI144">
        <v>0.13012043917061</v>
      </c>
      <c r="AJ144">
        <v>6.4519900894752499E-2</v>
      </c>
      <c r="AK144">
        <v>0.39443768971649101</v>
      </c>
      <c r="AL144" s="15">
        <v>3.46944695195361E-18</v>
      </c>
      <c r="AM144">
        <v>0.60556231028354002</v>
      </c>
      <c r="AN144">
        <v>0</v>
      </c>
      <c r="AO144">
        <v>0</v>
      </c>
      <c r="AP144">
        <v>0</v>
      </c>
      <c r="AQ144">
        <v>0</v>
      </c>
      <c r="AR144">
        <v>0</v>
      </c>
      <c r="AS144" s="14">
        <f t="shared" si="11"/>
        <v>0.39443768971649101</v>
      </c>
      <c r="AT144" s="14">
        <f t="shared" si="12"/>
        <v>0.60556231028354002</v>
      </c>
      <c r="AU144" s="14">
        <f t="shared" si="13"/>
        <v>0</v>
      </c>
    </row>
    <row r="145" spans="1:47" x14ac:dyDescent="0.2">
      <c r="A145" s="14">
        <v>7.0315526678926502E-2</v>
      </c>
      <c r="B145" s="14">
        <v>6.7175746420730501E-2</v>
      </c>
      <c r="C145" s="14">
        <v>0</v>
      </c>
      <c r="D145" s="14">
        <v>2.00317193388422E-15</v>
      </c>
      <c r="E145" s="14">
        <v>0.57575940836317197</v>
      </c>
      <c r="F145" s="14">
        <v>0</v>
      </c>
      <c r="G145" s="14">
        <v>0</v>
      </c>
      <c r="H145" s="14">
        <v>0</v>
      </c>
      <c r="I145" s="14">
        <v>0.42424059163682398</v>
      </c>
      <c r="J145" s="14">
        <v>0</v>
      </c>
      <c r="K145" s="14">
        <f t="shared" si="8"/>
        <v>0</v>
      </c>
      <c r="L145" s="14">
        <f t="shared" si="9"/>
        <v>0.57575940836317197</v>
      </c>
      <c r="M145" s="14">
        <f t="shared" si="10"/>
        <v>0.42424059163682398</v>
      </c>
      <c r="AI145">
        <v>0.13606141971921401</v>
      </c>
      <c r="AJ145">
        <v>6.5153968599535303E-2</v>
      </c>
      <c r="AK145">
        <v>0.415319148691917</v>
      </c>
      <c r="AL145">
        <v>0</v>
      </c>
      <c r="AM145">
        <v>0.58468085130811498</v>
      </c>
      <c r="AN145">
        <v>0</v>
      </c>
      <c r="AO145">
        <v>0</v>
      </c>
      <c r="AP145">
        <v>0</v>
      </c>
      <c r="AQ145">
        <v>0</v>
      </c>
      <c r="AR145">
        <v>0</v>
      </c>
      <c r="AS145" s="14">
        <f t="shared" si="11"/>
        <v>0.415319148691917</v>
      </c>
      <c r="AT145" s="14">
        <f t="shared" si="12"/>
        <v>0.58468085130811498</v>
      </c>
      <c r="AU145" s="14">
        <f t="shared" si="13"/>
        <v>0</v>
      </c>
    </row>
    <row r="146" spans="1:47" x14ac:dyDescent="0.2">
      <c r="A146" s="14">
        <v>7.2754682023035894E-2</v>
      </c>
      <c r="B146" s="14">
        <v>6.7885003691418602E-2</v>
      </c>
      <c r="C146" s="14">
        <v>0</v>
      </c>
      <c r="D146" s="14">
        <v>2.0148813173470599E-15</v>
      </c>
      <c r="E146" s="14">
        <v>0.55519657235020603</v>
      </c>
      <c r="F146" s="14">
        <v>0</v>
      </c>
      <c r="G146" s="14">
        <v>0</v>
      </c>
      <c r="H146" s="14">
        <v>0</v>
      </c>
      <c r="I146" s="14">
        <v>0.44480342764978997</v>
      </c>
      <c r="J146" s="14">
        <v>0</v>
      </c>
      <c r="K146" s="14">
        <f t="shared" si="8"/>
        <v>0</v>
      </c>
      <c r="L146" s="14">
        <f t="shared" si="9"/>
        <v>0.55519657235020603</v>
      </c>
      <c r="M146" s="14">
        <f t="shared" si="10"/>
        <v>0.44480342764978997</v>
      </c>
      <c r="AI146">
        <v>0.14201322133104499</v>
      </c>
      <c r="AJ146">
        <v>6.5788036304317898E-2</v>
      </c>
      <c r="AK146">
        <v>0.43620060766733698</v>
      </c>
      <c r="AL146" s="15">
        <v>-1.7347234759768102E-18</v>
      </c>
      <c r="AM146">
        <v>0.56379939233269705</v>
      </c>
      <c r="AN146">
        <v>0</v>
      </c>
      <c r="AO146">
        <v>0</v>
      </c>
      <c r="AP146">
        <v>0</v>
      </c>
      <c r="AQ146">
        <v>0</v>
      </c>
      <c r="AR146">
        <v>0</v>
      </c>
      <c r="AS146" s="14">
        <f t="shared" si="11"/>
        <v>0.43620060766733698</v>
      </c>
      <c r="AT146" s="14">
        <f t="shared" si="12"/>
        <v>0.56379939233269705</v>
      </c>
      <c r="AU146" s="14">
        <f t="shared" si="13"/>
        <v>0</v>
      </c>
    </row>
    <row r="147" spans="1:47" x14ac:dyDescent="0.2">
      <c r="A147" s="14">
        <v>7.5208676160101101E-2</v>
      </c>
      <c r="B147" s="14">
        <v>6.8594260962106607E-2</v>
      </c>
      <c r="C147" s="14">
        <v>0</v>
      </c>
      <c r="D147" s="14">
        <v>2.25080371007991E-15</v>
      </c>
      <c r="E147" s="14">
        <v>0.53463373633723998</v>
      </c>
      <c r="F147" s="14">
        <v>0</v>
      </c>
      <c r="G147" s="14">
        <v>0</v>
      </c>
      <c r="H147" s="14">
        <v>0</v>
      </c>
      <c r="I147" s="14">
        <v>0.46536626366275502</v>
      </c>
      <c r="J147" s="14">
        <v>0</v>
      </c>
      <c r="K147" s="14">
        <f t="shared" si="8"/>
        <v>0</v>
      </c>
      <c r="L147" s="14">
        <f t="shared" si="9"/>
        <v>0.53463373633723998</v>
      </c>
      <c r="M147" s="14">
        <f t="shared" si="10"/>
        <v>0.46536626366275502</v>
      </c>
      <c r="AI147">
        <v>0.14797453828409199</v>
      </c>
      <c r="AJ147">
        <v>6.6422104009100702E-2</v>
      </c>
      <c r="AK147">
        <v>0.45708206664276002</v>
      </c>
      <c r="AL147" s="15">
        <v>-1.7347234759768102E-18</v>
      </c>
      <c r="AM147">
        <v>0.54291793335727501</v>
      </c>
      <c r="AN147">
        <v>0</v>
      </c>
      <c r="AO147">
        <v>0</v>
      </c>
      <c r="AP147">
        <v>0</v>
      </c>
      <c r="AQ147">
        <v>0</v>
      </c>
      <c r="AR147">
        <v>0</v>
      </c>
      <c r="AS147" s="14">
        <f t="shared" si="11"/>
        <v>0.45708206664276002</v>
      </c>
      <c r="AT147" s="14">
        <f t="shared" si="12"/>
        <v>0.54291793335727501</v>
      </c>
      <c r="AU147" s="14">
        <f t="shared" si="13"/>
        <v>0</v>
      </c>
    </row>
    <row r="148" spans="1:47" x14ac:dyDescent="0.2">
      <c r="A148" s="14">
        <v>7.7676102712355699E-2</v>
      </c>
      <c r="B148" s="14">
        <v>6.9303518232794598E-2</v>
      </c>
      <c r="C148" s="14">
        <v>0</v>
      </c>
      <c r="D148" s="14">
        <v>2.3735353960052699E-15</v>
      </c>
      <c r="E148" s="14">
        <v>0.51407090032427705</v>
      </c>
      <c r="F148" s="14">
        <v>0</v>
      </c>
      <c r="G148" s="14">
        <v>0</v>
      </c>
      <c r="H148" s="14">
        <v>0</v>
      </c>
      <c r="I148" s="14">
        <v>0.48592909967571801</v>
      </c>
      <c r="J148" s="14">
        <v>0</v>
      </c>
      <c r="K148" s="14">
        <f t="shared" si="8"/>
        <v>0</v>
      </c>
      <c r="L148" s="14">
        <f t="shared" si="9"/>
        <v>0.51407090032427705</v>
      </c>
      <c r="M148" s="14">
        <f t="shared" si="10"/>
        <v>0.48592909967571801</v>
      </c>
      <c r="AI148">
        <v>0.15394426516995299</v>
      </c>
      <c r="AJ148">
        <v>6.7056171713883395E-2</v>
      </c>
      <c r="AK148">
        <v>0.477963525618183</v>
      </c>
      <c r="AL148" s="15">
        <v>1.7347234759768102E-18</v>
      </c>
      <c r="AM148">
        <v>0.52203647438185397</v>
      </c>
      <c r="AN148">
        <v>0</v>
      </c>
      <c r="AO148">
        <v>0</v>
      </c>
      <c r="AP148">
        <v>0</v>
      </c>
      <c r="AQ148">
        <v>0</v>
      </c>
      <c r="AR148">
        <v>0</v>
      </c>
      <c r="AS148" s="14">
        <f t="shared" si="11"/>
        <v>0.477963525618183</v>
      </c>
      <c r="AT148" s="14">
        <f t="shared" si="12"/>
        <v>0.52203647438185397</v>
      </c>
      <c r="AU148" s="14">
        <f t="shared" si="13"/>
        <v>0</v>
      </c>
    </row>
    <row r="149" spans="1:47" x14ac:dyDescent="0.2">
      <c r="A149" s="14">
        <v>8.0155721222814696E-2</v>
      </c>
      <c r="B149" s="14">
        <v>7.0012775503482602E-2</v>
      </c>
      <c r="C149" s="14">
        <v>0</v>
      </c>
      <c r="D149" s="14">
        <v>2.4997365288825798E-15</v>
      </c>
      <c r="E149" s="14">
        <v>0.493508064311311</v>
      </c>
      <c r="F149" s="14">
        <v>0</v>
      </c>
      <c r="G149" s="14">
        <v>0</v>
      </c>
      <c r="H149" s="14">
        <v>0</v>
      </c>
      <c r="I149" s="14">
        <v>0.506491935688683</v>
      </c>
      <c r="J149" s="14">
        <v>0</v>
      </c>
      <c r="K149" s="14">
        <f t="shared" si="8"/>
        <v>0</v>
      </c>
      <c r="L149" s="14">
        <f t="shared" si="9"/>
        <v>0.493508064311311</v>
      </c>
      <c r="M149" s="14">
        <f t="shared" si="10"/>
        <v>0.506491935688683</v>
      </c>
      <c r="AI149">
        <v>0.15992146018530601</v>
      </c>
      <c r="AJ149">
        <v>6.7690239418666101E-2</v>
      </c>
      <c r="AK149">
        <v>0.49884498459360699</v>
      </c>
      <c r="AL149" s="15">
        <v>-1.7347234759768102E-18</v>
      </c>
      <c r="AM149">
        <v>0.50115501540643204</v>
      </c>
      <c r="AN149">
        <v>0</v>
      </c>
      <c r="AO149">
        <v>0</v>
      </c>
      <c r="AP149">
        <v>0</v>
      </c>
      <c r="AQ149">
        <v>0</v>
      </c>
      <c r="AR149">
        <v>0</v>
      </c>
      <c r="AS149" s="14">
        <f t="shared" si="11"/>
        <v>0.49884498459360699</v>
      </c>
      <c r="AT149" s="14">
        <f t="shared" si="12"/>
        <v>0.50115501540643204</v>
      </c>
      <c r="AU149" s="14">
        <f t="shared" si="13"/>
        <v>0</v>
      </c>
    </row>
    <row r="150" spans="1:47" x14ac:dyDescent="0.2">
      <c r="A150" s="14">
        <v>8.2646434322736495E-2</v>
      </c>
      <c r="B150" s="14">
        <v>7.0722032774170607E-2</v>
      </c>
      <c r="C150" s="14">
        <v>0</v>
      </c>
      <c r="D150" s="14">
        <v>2.6255039808908999E-15</v>
      </c>
      <c r="E150" s="14">
        <v>0.47294522829834501</v>
      </c>
      <c r="F150" s="14">
        <v>0</v>
      </c>
      <c r="G150" s="14">
        <v>0</v>
      </c>
      <c r="H150" s="14">
        <v>0</v>
      </c>
      <c r="I150" s="14">
        <v>0.52705477170164905</v>
      </c>
      <c r="J150" s="14">
        <v>0</v>
      </c>
      <c r="K150" s="14">
        <f t="shared" si="8"/>
        <v>0</v>
      </c>
      <c r="L150" s="14">
        <f t="shared" si="9"/>
        <v>0.47294522829834501</v>
      </c>
      <c r="M150" s="14">
        <f t="shared" si="10"/>
        <v>0.52705477170164905</v>
      </c>
      <c r="AI150">
        <v>0.16590531615244</v>
      </c>
      <c r="AJ150">
        <v>6.8324307123448794E-2</v>
      </c>
      <c r="AK150">
        <v>0.51972644356902997</v>
      </c>
      <c r="AL150">
        <v>0</v>
      </c>
      <c r="AM150">
        <v>0.480273556431011</v>
      </c>
      <c r="AN150">
        <v>0</v>
      </c>
      <c r="AO150">
        <v>0</v>
      </c>
      <c r="AP150">
        <v>0</v>
      </c>
      <c r="AQ150">
        <v>0</v>
      </c>
      <c r="AR150">
        <v>0</v>
      </c>
      <c r="AS150" s="14">
        <f t="shared" si="11"/>
        <v>0.51972644356902997</v>
      </c>
      <c r="AT150" s="14">
        <f t="shared" si="12"/>
        <v>0.480273556431011</v>
      </c>
      <c r="AU150" s="14">
        <f t="shared" si="13"/>
        <v>0</v>
      </c>
    </row>
    <row r="151" spans="1:47" x14ac:dyDescent="0.2">
      <c r="A151" s="14">
        <v>8.5147268406677606E-2</v>
      </c>
      <c r="B151" s="14">
        <v>7.14312900448585E-2</v>
      </c>
      <c r="C151" s="14">
        <v>0</v>
      </c>
      <c r="D151" s="14">
        <v>2.74953670942324E-15</v>
      </c>
      <c r="E151" s="14">
        <v>0.45238239228538202</v>
      </c>
      <c r="F151" s="14">
        <v>0</v>
      </c>
      <c r="G151" s="14">
        <v>0</v>
      </c>
      <c r="H151" s="14">
        <v>0</v>
      </c>
      <c r="I151" s="14">
        <v>0.54761760771461199</v>
      </c>
      <c r="J151" s="14">
        <v>0</v>
      </c>
      <c r="K151" s="14">
        <f t="shared" si="8"/>
        <v>0</v>
      </c>
      <c r="L151" s="14">
        <f t="shared" si="9"/>
        <v>0.45238239228538202</v>
      </c>
      <c r="M151" s="14">
        <f t="shared" si="10"/>
        <v>0.54761760771461199</v>
      </c>
      <c r="AI151">
        <v>0.17189513744791801</v>
      </c>
      <c r="AJ151">
        <v>6.8958374828231597E-2</v>
      </c>
      <c r="AK151">
        <v>0.54060790254445301</v>
      </c>
      <c r="AL151" s="15">
        <v>1.7347234759768102E-18</v>
      </c>
      <c r="AM151">
        <v>0.45939209745558901</v>
      </c>
      <c r="AN151">
        <v>0</v>
      </c>
      <c r="AO151">
        <v>0</v>
      </c>
      <c r="AP151">
        <v>0</v>
      </c>
      <c r="AQ151">
        <v>0</v>
      </c>
      <c r="AR151">
        <v>0</v>
      </c>
      <c r="AS151" s="14">
        <f t="shared" si="11"/>
        <v>0.54060790254445301</v>
      </c>
      <c r="AT151" s="14">
        <f t="shared" si="12"/>
        <v>0.45939209745558901</v>
      </c>
      <c r="AU151" s="14">
        <f t="shared" si="13"/>
        <v>0</v>
      </c>
    </row>
    <row r="152" spans="1:47" x14ac:dyDescent="0.2">
      <c r="A152" s="14">
        <v>8.7657357234398506E-2</v>
      </c>
      <c r="B152" s="14">
        <v>7.2140547315546699E-2</v>
      </c>
      <c r="C152" s="14">
        <v>0</v>
      </c>
      <c r="D152" s="14">
        <v>2.8718347144795998E-15</v>
      </c>
      <c r="E152" s="14">
        <v>0.43181955627241297</v>
      </c>
      <c r="F152" s="14">
        <v>0</v>
      </c>
      <c r="G152" s="14">
        <v>0</v>
      </c>
      <c r="H152" s="14">
        <v>0</v>
      </c>
      <c r="I152" s="14">
        <v>0.56818044372758003</v>
      </c>
      <c r="J152" s="14">
        <v>0</v>
      </c>
      <c r="K152" s="14">
        <f t="shared" si="8"/>
        <v>0</v>
      </c>
      <c r="L152" s="14">
        <f t="shared" si="9"/>
        <v>0.43181955627241297</v>
      </c>
      <c r="M152" s="14">
        <f t="shared" si="10"/>
        <v>0.56818044372758003</v>
      </c>
      <c r="AI152">
        <v>0.177890321489374</v>
      </c>
      <c r="AJ152">
        <v>6.9592442533014207E-2</v>
      </c>
      <c r="AK152">
        <v>0.56148936151987305</v>
      </c>
      <c r="AL152" s="15">
        <v>-1.7347234759768102E-18</v>
      </c>
      <c r="AM152">
        <v>0.43851063848017102</v>
      </c>
      <c r="AN152">
        <v>0</v>
      </c>
      <c r="AO152">
        <v>0</v>
      </c>
      <c r="AP152">
        <v>0</v>
      </c>
      <c r="AQ152">
        <v>0</v>
      </c>
      <c r="AR152">
        <v>0</v>
      </c>
      <c r="AS152" s="14">
        <f t="shared" si="11"/>
        <v>0.56148936151987305</v>
      </c>
      <c r="AT152" s="14">
        <f t="shared" si="12"/>
        <v>0.43851063848017102</v>
      </c>
      <c r="AU152" s="14">
        <f t="shared" si="13"/>
        <v>0</v>
      </c>
    </row>
    <row r="153" spans="1:47" x14ac:dyDescent="0.2">
      <c r="A153" s="14">
        <v>9.0175927978938003E-2</v>
      </c>
      <c r="B153" s="14">
        <v>7.2849804586234607E-2</v>
      </c>
      <c r="C153" s="14">
        <v>0</v>
      </c>
      <c r="D153" s="14">
        <v>2.9871938256320598E-15</v>
      </c>
      <c r="E153" s="14">
        <v>0.41125672025944998</v>
      </c>
      <c r="F153" s="14">
        <v>0</v>
      </c>
      <c r="G153" s="14">
        <v>0</v>
      </c>
      <c r="H153" s="14">
        <v>0</v>
      </c>
      <c r="I153" s="14">
        <v>0.58874327974054297</v>
      </c>
      <c r="J153" s="14">
        <v>0</v>
      </c>
      <c r="K153" s="14">
        <f t="shared" si="8"/>
        <v>0</v>
      </c>
      <c r="L153" s="14">
        <f t="shared" si="9"/>
        <v>0.41125672025944998</v>
      </c>
      <c r="M153" s="14">
        <f t="shared" si="10"/>
        <v>0.58874327974054297</v>
      </c>
      <c r="AI153">
        <v>0.183890343769608</v>
      </c>
      <c r="AJ153">
        <v>7.0226510237796996E-2</v>
      </c>
      <c r="AK153">
        <v>0.58237082049529898</v>
      </c>
      <c r="AL153">
        <v>0</v>
      </c>
      <c r="AM153">
        <v>0.41762917950474598</v>
      </c>
      <c r="AN153">
        <v>0</v>
      </c>
      <c r="AO153">
        <v>0</v>
      </c>
      <c r="AP153">
        <v>0</v>
      </c>
      <c r="AQ153">
        <v>0</v>
      </c>
      <c r="AR153">
        <v>0</v>
      </c>
      <c r="AS153" s="14">
        <f t="shared" si="11"/>
        <v>0.58237082049529898</v>
      </c>
      <c r="AT153" s="14">
        <f t="shared" si="12"/>
        <v>0.41762917950474598</v>
      </c>
      <c r="AU153" s="14">
        <f t="shared" si="13"/>
        <v>0</v>
      </c>
    </row>
    <row r="154" spans="1:47" x14ac:dyDescent="0.2">
      <c r="A154" s="14">
        <v>9.2702289323133694E-2</v>
      </c>
      <c r="B154" s="14">
        <v>7.3559061856922695E-2</v>
      </c>
      <c r="C154" s="14">
        <v>0</v>
      </c>
      <c r="D154" s="14">
        <v>3.11643072459233E-15</v>
      </c>
      <c r="E154" s="14">
        <v>0.39069388424648399</v>
      </c>
      <c r="F154" s="14">
        <v>0</v>
      </c>
      <c r="G154" s="14">
        <v>0</v>
      </c>
      <c r="H154" s="14">
        <v>0</v>
      </c>
      <c r="I154" s="14">
        <v>0.60930611575350901</v>
      </c>
      <c r="J154" s="14">
        <v>0</v>
      </c>
      <c r="K154" s="14">
        <f t="shared" si="8"/>
        <v>0</v>
      </c>
      <c r="L154" s="14">
        <f t="shared" si="9"/>
        <v>0.39069388424648399</v>
      </c>
      <c r="M154" s="14">
        <f t="shared" si="10"/>
        <v>0.60930611575350901</v>
      </c>
      <c r="AI154">
        <v>0.18989474567394901</v>
      </c>
      <c r="AJ154">
        <v>7.0860577942579897E-2</v>
      </c>
      <c r="AK154">
        <v>0.60325227947072602</v>
      </c>
      <c r="AL154">
        <v>0</v>
      </c>
      <c r="AM154">
        <v>0.396747720529321</v>
      </c>
      <c r="AN154">
        <v>0</v>
      </c>
      <c r="AO154">
        <v>0</v>
      </c>
      <c r="AP154">
        <v>0</v>
      </c>
      <c r="AQ154">
        <v>0</v>
      </c>
      <c r="AR154">
        <v>0</v>
      </c>
      <c r="AS154" s="14">
        <f t="shared" si="11"/>
        <v>0.60325227947072602</v>
      </c>
      <c r="AT154" s="14">
        <f t="shared" si="12"/>
        <v>0.396747720529321</v>
      </c>
      <c r="AU154" s="14">
        <f t="shared" si="13"/>
        <v>0</v>
      </c>
    </row>
    <row r="155" spans="1:47" x14ac:dyDescent="0.2">
      <c r="A155" s="14">
        <v>9.52358212753006E-2</v>
      </c>
      <c r="B155" s="14">
        <v>7.4268319127610699E-2</v>
      </c>
      <c r="C155" s="14">
        <v>0</v>
      </c>
      <c r="D155" s="14">
        <v>3.2491370705045601E-15</v>
      </c>
      <c r="E155" s="14">
        <v>0.370131048233518</v>
      </c>
      <c r="F155" s="14">
        <v>0</v>
      </c>
      <c r="G155" s="14">
        <v>0</v>
      </c>
      <c r="H155" s="14">
        <v>0</v>
      </c>
      <c r="I155" s="14">
        <v>0.62986895176647395</v>
      </c>
      <c r="J155" s="14">
        <v>0</v>
      </c>
      <c r="K155" s="14">
        <f t="shared" si="8"/>
        <v>0</v>
      </c>
      <c r="L155" s="14">
        <f t="shared" si="9"/>
        <v>0.370131048233518</v>
      </c>
      <c r="M155" s="14">
        <f t="shared" si="10"/>
        <v>0.62986895176647395</v>
      </c>
      <c r="AI155">
        <v>0.19590312449830699</v>
      </c>
      <c r="AJ155">
        <v>7.1494645647362604E-2</v>
      </c>
      <c r="AK155">
        <v>0.62413373844614894</v>
      </c>
      <c r="AL155">
        <v>0</v>
      </c>
      <c r="AM155">
        <v>0.37586626155389902</v>
      </c>
      <c r="AN155">
        <v>0</v>
      </c>
      <c r="AO155">
        <v>0</v>
      </c>
      <c r="AP155">
        <v>0</v>
      </c>
      <c r="AQ155">
        <v>0</v>
      </c>
      <c r="AR155">
        <v>0</v>
      </c>
      <c r="AS155" s="14">
        <f t="shared" si="11"/>
        <v>0.62413373844614894</v>
      </c>
      <c r="AT155" s="14">
        <f t="shared" si="12"/>
        <v>0.37586626155389902</v>
      </c>
      <c r="AU155" s="14">
        <f t="shared" si="13"/>
        <v>0</v>
      </c>
    </row>
    <row r="156" spans="1:47" x14ac:dyDescent="0.2">
      <c r="A156" s="14">
        <v>9.7775966431202704E-2</v>
      </c>
      <c r="B156" s="14">
        <v>7.4977576398298801E-2</v>
      </c>
      <c r="C156" s="14">
        <v>0</v>
      </c>
      <c r="D156" s="14">
        <v>3.2560759644084701E-15</v>
      </c>
      <c r="E156" s="14">
        <v>0.34956821222055201</v>
      </c>
      <c r="F156" s="14">
        <v>0</v>
      </c>
      <c r="G156" s="14">
        <v>0</v>
      </c>
      <c r="H156" s="14">
        <v>0</v>
      </c>
      <c r="I156" s="14">
        <v>0.650431787779441</v>
      </c>
      <c r="J156" s="14">
        <v>0</v>
      </c>
      <c r="K156" s="14">
        <f t="shared" si="8"/>
        <v>0</v>
      </c>
      <c r="L156" s="14">
        <f t="shared" si="9"/>
        <v>0.34956821222055201</v>
      </c>
      <c r="M156" s="14">
        <f t="shared" si="10"/>
        <v>0.650431787779441</v>
      </c>
      <c r="AI156">
        <v>0.20191512521993399</v>
      </c>
      <c r="AJ156">
        <v>7.2128713352145199E-2</v>
      </c>
      <c r="AK156">
        <v>0.64501519742156899</v>
      </c>
      <c r="AL156">
        <v>0</v>
      </c>
      <c r="AM156">
        <v>0.35498480257848097</v>
      </c>
      <c r="AN156">
        <v>0</v>
      </c>
      <c r="AO156">
        <v>0</v>
      </c>
      <c r="AP156">
        <v>0</v>
      </c>
      <c r="AQ156">
        <v>0</v>
      </c>
      <c r="AR156">
        <v>0</v>
      </c>
      <c r="AS156" s="14">
        <f t="shared" si="11"/>
        <v>0.64501519742156899</v>
      </c>
      <c r="AT156" s="14">
        <f t="shared" si="12"/>
        <v>0.35498480257848097</v>
      </c>
      <c r="AU156" s="14">
        <f t="shared" si="13"/>
        <v>0</v>
      </c>
    </row>
    <row r="157" spans="1:47" x14ac:dyDescent="0.2">
      <c r="A157" s="14">
        <v>0.100322222455814</v>
      </c>
      <c r="B157" s="14">
        <v>7.5686833668986597E-2</v>
      </c>
      <c r="C157" s="14">
        <v>0</v>
      </c>
      <c r="D157" s="14">
        <v>3.4954678040932698E-15</v>
      </c>
      <c r="E157" s="14">
        <v>0.32900537620759202</v>
      </c>
      <c r="F157" s="14">
        <v>0</v>
      </c>
      <c r="G157" s="14">
        <v>0</v>
      </c>
      <c r="H157" s="14">
        <v>0</v>
      </c>
      <c r="I157" s="14">
        <v>0.67099462379240005</v>
      </c>
      <c r="J157" s="14">
        <v>0</v>
      </c>
      <c r="K157" s="14">
        <f t="shared" si="8"/>
        <v>0</v>
      </c>
      <c r="L157" s="14">
        <f t="shared" si="9"/>
        <v>0.32900537620759202</v>
      </c>
      <c r="M157" s="14">
        <f t="shared" si="10"/>
        <v>0.67099462379240005</v>
      </c>
      <c r="AI157">
        <v>0.207930433673672</v>
      </c>
      <c r="AJ157">
        <v>7.2762781056928003E-2</v>
      </c>
      <c r="AK157">
        <v>0.66589665639699502</v>
      </c>
      <c r="AL157" s="15">
        <v>3.46944695195361E-18</v>
      </c>
      <c r="AM157">
        <v>0.33410334360305599</v>
      </c>
      <c r="AN157">
        <v>0</v>
      </c>
      <c r="AO157">
        <v>0</v>
      </c>
      <c r="AP157">
        <v>0</v>
      </c>
      <c r="AQ157">
        <v>0</v>
      </c>
      <c r="AR157">
        <v>0</v>
      </c>
      <c r="AS157" s="14">
        <f t="shared" si="11"/>
        <v>0.66589665639699502</v>
      </c>
      <c r="AT157" s="14">
        <f t="shared" si="12"/>
        <v>0.33410334360305599</v>
      </c>
      <c r="AU157" s="14">
        <f t="shared" si="13"/>
        <v>0</v>
      </c>
    </row>
    <row r="158" spans="1:47" x14ac:dyDescent="0.2">
      <c r="A158" s="14">
        <v>0.102874135596543</v>
      </c>
      <c r="B158" s="14">
        <v>7.6396090939674699E-2</v>
      </c>
      <c r="C158" s="14">
        <v>0</v>
      </c>
      <c r="D158" s="14">
        <v>3.6168984474116396E-15</v>
      </c>
      <c r="E158" s="14">
        <v>0.30844254019462303</v>
      </c>
      <c r="F158" s="14">
        <v>0</v>
      </c>
      <c r="G158" s="14">
        <v>0</v>
      </c>
      <c r="H158" s="14">
        <v>0</v>
      </c>
      <c r="I158" s="14">
        <v>0.69155745980536898</v>
      </c>
      <c r="J158" s="14">
        <v>0</v>
      </c>
      <c r="K158" s="14">
        <f t="shared" si="8"/>
        <v>0</v>
      </c>
      <c r="L158" s="14">
        <f t="shared" si="9"/>
        <v>0.30844254019462303</v>
      </c>
      <c r="M158" s="14">
        <f t="shared" si="10"/>
        <v>0.69155745980536898</v>
      </c>
      <c r="AI158">
        <v>0.213948770862602</v>
      </c>
      <c r="AJ158">
        <v>7.3396848761710806E-2</v>
      </c>
      <c r="AK158">
        <v>0.68677811537241795</v>
      </c>
      <c r="AL158">
        <v>0</v>
      </c>
      <c r="AM158">
        <v>0.31322188462763501</v>
      </c>
      <c r="AN158">
        <v>0</v>
      </c>
      <c r="AO158">
        <v>0</v>
      </c>
      <c r="AP158">
        <v>0</v>
      </c>
      <c r="AQ158">
        <v>0</v>
      </c>
      <c r="AR158">
        <v>0</v>
      </c>
      <c r="AS158" s="14">
        <f t="shared" si="11"/>
        <v>0.68677811537241795</v>
      </c>
      <c r="AT158" s="14">
        <f t="shared" si="12"/>
        <v>0.31322188462763501</v>
      </c>
      <c r="AU158" s="14">
        <f t="shared" si="13"/>
        <v>0</v>
      </c>
    </row>
    <row r="159" spans="1:47" x14ac:dyDescent="0.2">
      <c r="A159" s="14">
        <v>0.105431295070967</v>
      </c>
      <c r="B159" s="14">
        <v>7.7105348210362801E-2</v>
      </c>
      <c r="C159" s="14">
        <v>0</v>
      </c>
      <c r="D159" s="14">
        <v>3.7383290907300201E-15</v>
      </c>
      <c r="E159" s="14">
        <v>0.28787970418165698</v>
      </c>
      <c r="F159" s="14">
        <v>0</v>
      </c>
      <c r="G159" s="14">
        <v>0</v>
      </c>
      <c r="H159" s="14">
        <v>0</v>
      </c>
      <c r="I159" s="14">
        <v>0.71212029581833503</v>
      </c>
      <c r="J159" s="14">
        <v>0</v>
      </c>
      <c r="K159" s="14">
        <f t="shared" si="8"/>
        <v>0</v>
      </c>
      <c r="L159" s="14">
        <f t="shared" si="9"/>
        <v>0.28787970418165698</v>
      </c>
      <c r="M159" s="14">
        <f t="shared" si="10"/>
        <v>0.71212029581833503</v>
      </c>
      <c r="AI159">
        <v>0.219969888189888</v>
      </c>
      <c r="AJ159">
        <v>7.4030916466493499E-2</v>
      </c>
      <c r="AK159">
        <v>0.70765957434784199</v>
      </c>
      <c r="AL159">
        <v>0</v>
      </c>
      <c r="AM159">
        <v>0.29234042565221302</v>
      </c>
      <c r="AN159">
        <v>0</v>
      </c>
      <c r="AO159">
        <v>0</v>
      </c>
      <c r="AP159">
        <v>0</v>
      </c>
      <c r="AQ159">
        <v>0</v>
      </c>
      <c r="AR159">
        <v>0</v>
      </c>
      <c r="AS159" s="14">
        <f t="shared" si="11"/>
        <v>0.70765957434784199</v>
      </c>
      <c r="AT159" s="14">
        <f t="shared" si="12"/>
        <v>0.29234042565221302</v>
      </c>
      <c r="AU159" s="14">
        <f t="shared" si="13"/>
        <v>0</v>
      </c>
    </row>
    <row r="160" spans="1:47" x14ac:dyDescent="0.2">
      <c r="A160" s="14">
        <v>0.107993328198044</v>
      </c>
      <c r="B160" s="14">
        <v>7.7814605481050694E-2</v>
      </c>
      <c r="C160" s="14">
        <v>0</v>
      </c>
      <c r="D160" s="14">
        <v>3.8719027983802303E-15</v>
      </c>
      <c r="E160" s="14">
        <v>0.26731686816869399</v>
      </c>
      <c r="F160" s="14">
        <v>0</v>
      </c>
      <c r="G160" s="14">
        <v>0</v>
      </c>
      <c r="H160" s="14">
        <v>0</v>
      </c>
      <c r="I160" s="14">
        <v>0.73268313183129696</v>
      </c>
      <c r="J160" s="14">
        <v>0</v>
      </c>
      <c r="K160" s="14">
        <f t="shared" si="8"/>
        <v>0</v>
      </c>
      <c r="L160" s="14">
        <f t="shared" si="9"/>
        <v>0.26731686816869399</v>
      </c>
      <c r="M160" s="14">
        <f t="shared" si="10"/>
        <v>0.73268313183129696</v>
      </c>
      <c r="AI160">
        <v>0.225993563443037</v>
      </c>
      <c r="AJ160">
        <v>7.4664984171276094E-2</v>
      </c>
      <c r="AK160">
        <v>0.72854103332326103</v>
      </c>
      <c r="AL160">
        <v>0</v>
      </c>
      <c r="AM160">
        <v>0.27145896667679498</v>
      </c>
      <c r="AN160">
        <v>0</v>
      </c>
      <c r="AO160">
        <v>0</v>
      </c>
      <c r="AP160">
        <v>0</v>
      </c>
      <c r="AQ160">
        <v>0</v>
      </c>
      <c r="AR160">
        <v>0</v>
      </c>
      <c r="AS160" s="14">
        <f t="shared" si="11"/>
        <v>0.72854103332326103</v>
      </c>
      <c r="AT160" s="14">
        <f t="shared" si="12"/>
        <v>0.27145896667679498</v>
      </c>
      <c r="AU160" s="14">
        <f t="shared" si="13"/>
        <v>0</v>
      </c>
    </row>
    <row r="161" spans="1:47" x14ac:dyDescent="0.2">
      <c r="A161" s="14">
        <v>0.110559896163045</v>
      </c>
      <c r="B161" s="14">
        <v>7.8523862751738796E-2</v>
      </c>
      <c r="C161" s="14">
        <v>0</v>
      </c>
      <c r="D161" s="14">
        <v>4.0002723356025203E-15</v>
      </c>
      <c r="E161" s="14">
        <v>0.246754032155728</v>
      </c>
      <c r="F161" s="14">
        <v>0</v>
      </c>
      <c r="G161" s="14">
        <v>0</v>
      </c>
      <c r="H161" s="14">
        <v>0</v>
      </c>
      <c r="I161" s="14">
        <v>0.75324596784426301</v>
      </c>
      <c r="J161" s="14">
        <v>0</v>
      </c>
      <c r="K161" s="14">
        <f t="shared" si="8"/>
        <v>0</v>
      </c>
      <c r="L161" s="14">
        <f t="shared" si="9"/>
        <v>0.246754032155728</v>
      </c>
      <c r="M161" s="14">
        <f t="shared" si="10"/>
        <v>0.75324596784426301</v>
      </c>
      <c r="AI161">
        <v>0.23201959739610301</v>
      </c>
      <c r="AJ161">
        <v>7.5299051876058995E-2</v>
      </c>
      <c r="AK161">
        <v>0.74942249229868796</v>
      </c>
      <c r="AL161" s="15">
        <v>3.46944695195361E-18</v>
      </c>
      <c r="AM161">
        <v>0.25057750770136999</v>
      </c>
      <c r="AN161">
        <v>0</v>
      </c>
      <c r="AO161">
        <v>0</v>
      </c>
      <c r="AP161">
        <v>0</v>
      </c>
      <c r="AQ161">
        <v>0</v>
      </c>
      <c r="AR161">
        <v>0</v>
      </c>
      <c r="AS161" s="14">
        <f t="shared" si="11"/>
        <v>0.74942249229868796</v>
      </c>
      <c r="AT161" s="14">
        <f t="shared" si="12"/>
        <v>0.25057750770136999</v>
      </c>
      <c r="AU161" s="14">
        <f t="shared" si="13"/>
        <v>0</v>
      </c>
    </row>
    <row r="162" spans="1:47" x14ac:dyDescent="0.2">
      <c r="A162" s="14">
        <v>0.113130690324155</v>
      </c>
      <c r="B162" s="14">
        <v>7.9233120022426801E-2</v>
      </c>
      <c r="C162" s="14">
        <v>0</v>
      </c>
      <c r="D162" s="14">
        <v>4.1251724258728496E-15</v>
      </c>
      <c r="E162" s="14">
        <v>0.22619119614276201</v>
      </c>
      <c r="F162" s="14">
        <v>0</v>
      </c>
      <c r="G162" s="14">
        <v>0</v>
      </c>
      <c r="H162" s="14">
        <v>0</v>
      </c>
      <c r="I162" s="14">
        <v>0.77380880385722906</v>
      </c>
      <c r="J162" s="14">
        <v>0</v>
      </c>
      <c r="K162" s="14">
        <f t="shared" si="8"/>
        <v>0</v>
      </c>
      <c r="L162" s="14">
        <f t="shared" si="9"/>
        <v>0.22619119614276201</v>
      </c>
      <c r="M162" s="14">
        <f t="shared" si="10"/>
        <v>0.77380880385722906</v>
      </c>
      <c r="AI162">
        <v>0.238047810922038</v>
      </c>
      <c r="AJ162">
        <v>7.5933119580841701E-2</v>
      </c>
      <c r="AK162">
        <v>0.770303951274111</v>
      </c>
      <c r="AL162" s="15">
        <v>3.46944695195361E-18</v>
      </c>
      <c r="AM162">
        <v>0.22969604872594901</v>
      </c>
      <c r="AN162">
        <v>0</v>
      </c>
      <c r="AO162">
        <v>0</v>
      </c>
      <c r="AP162">
        <v>0</v>
      </c>
      <c r="AQ162">
        <v>0</v>
      </c>
      <c r="AR162">
        <v>0</v>
      </c>
      <c r="AS162" s="14">
        <f t="shared" si="11"/>
        <v>0.770303951274111</v>
      </c>
      <c r="AT162" s="14">
        <f t="shared" si="12"/>
        <v>0.22969604872594901</v>
      </c>
      <c r="AU162" s="14">
        <f t="shared" si="13"/>
        <v>0</v>
      </c>
    </row>
    <row r="163" spans="1:47" x14ac:dyDescent="0.2">
      <c r="A163" s="14">
        <v>0.115705428983259</v>
      </c>
      <c r="B163" s="14">
        <v>7.9942377293114805E-2</v>
      </c>
      <c r="C163" s="14">
        <v>0</v>
      </c>
      <c r="D163" s="14">
        <v>4.1269071493488201E-15</v>
      </c>
      <c r="E163" s="14">
        <v>0.20562836012979599</v>
      </c>
      <c r="F163" s="14">
        <v>0</v>
      </c>
      <c r="G163" s="14">
        <v>0</v>
      </c>
      <c r="H163" s="14">
        <v>0</v>
      </c>
      <c r="I163" s="14">
        <v>0.79437163987019499</v>
      </c>
      <c r="J163" s="14">
        <v>0</v>
      </c>
      <c r="K163" s="14">
        <f t="shared" si="8"/>
        <v>0</v>
      </c>
      <c r="L163" s="14">
        <f t="shared" si="9"/>
        <v>0.20562836012979599</v>
      </c>
      <c r="M163" s="14">
        <f t="shared" si="10"/>
        <v>0.79437163987019499</v>
      </c>
      <c r="AI163">
        <v>0.244078042528318</v>
      </c>
      <c r="AJ163">
        <v>7.6567187285624297E-2</v>
      </c>
      <c r="AK163">
        <v>0.79118541024953104</v>
      </c>
      <c r="AL163">
        <v>0</v>
      </c>
      <c r="AM163">
        <v>0.20881458975052999</v>
      </c>
      <c r="AN163">
        <v>0</v>
      </c>
      <c r="AO163">
        <v>0</v>
      </c>
      <c r="AP163">
        <v>0</v>
      </c>
      <c r="AQ163">
        <v>0</v>
      </c>
      <c r="AR163">
        <v>0</v>
      </c>
      <c r="AS163" s="14">
        <f t="shared" si="11"/>
        <v>0.79118541024953104</v>
      </c>
      <c r="AT163" s="14">
        <f t="shared" si="12"/>
        <v>0.20881458975052999</v>
      </c>
      <c r="AU163" s="14">
        <f t="shared" si="13"/>
        <v>0</v>
      </c>
    </row>
    <row r="164" spans="1:47" x14ac:dyDescent="0.2">
      <c r="A164" s="14">
        <v>0.118283854555572</v>
      </c>
      <c r="B164" s="14">
        <v>8.0651634563802699E-2</v>
      </c>
      <c r="C164" s="14">
        <v>0</v>
      </c>
      <c r="D164" s="14">
        <v>4.3697684359855802E-15</v>
      </c>
      <c r="E164" s="14">
        <v>0.185065524116833</v>
      </c>
      <c r="F164" s="14">
        <v>0</v>
      </c>
      <c r="G164" s="14">
        <v>0</v>
      </c>
      <c r="H164" s="14">
        <v>0</v>
      </c>
      <c r="I164" s="14">
        <v>0.81493447588315704</v>
      </c>
      <c r="J164" s="14">
        <v>0</v>
      </c>
      <c r="K164" s="14">
        <f t="shared" si="8"/>
        <v>0</v>
      </c>
      <c r="L164" s="14">
        <f t="shared" si="9"/>
        <v>0.185065524116833</v>
      </c>
      <c r="M164" s="14">
        <f t="shared" si="10"/>
        <v>0.81493447588315704</v>
      </c>
      <c r="AI164">
        <v>0.25011014624539701</v>
      </c>
      <c r="AJ164">
        <v>7.7201254990407003E-2</v>
      </c>
      <c r="AK164">
        <v>0.81206686922495397</v>
      </c>
      <c r="AL164" s="15">
        <v>3.46944695195361E-18</v>
      </c>
      <c r="AM164">
        <v>0.18793313077510901</v>
      </c>
      <c r="AN164">
        <v>0</v>
      </c>
      <c r="AO164">
        <v>0</v>
      </c>
      <c r="AP164">
        <v>0</v>
      </c>
      <c r="AQ164">
        <v>0</v>
      </c>
      <c r="AR164">
        <v>0</v>
      </c>
      <c r="AS164" s="14">
        <f t="shared" si="11"/>
        <v>0.81206686922495397</v>
      </c>
      <c r="AT164" s="14">
        <f t="shared" si="12"/>
        <v>0.18793313077510901</v>
      </c>
      <c r="AU164" s="14">
        <f t="shared" si="13"/>
        <v>0</v>
      </c>
    </row>
    <row r="165" spans="1:47" x14ac:dyDescent="0.2">
      <c r="A165" s="14">
        <v>0.120865731082847</v>
      </c>
      <c r="B165" s="14">
        <v>8.1360891834490801E-2</v>
      </c>
      <c r="C165" s="14">
        <v>0</v>
      </c>
      <c r="D165" s="14">
        <v>4.4911990793039496E-15</v>
      </c>
      <c r="E165" s="14">
        <v>0.16450268810386701</v>
      </c>
      <c r="F165" s="14">
        <v>0</v>
      </c>
      <c r="G165" s="14">
        <v>0</v>
      </c>
      <c r="H165" s="14">
        <v>0</v>
      </c>
      <c r="I165" s="14">
        <v>0.83549731189612297</v>
      </c>
      <c r="J165" s="14">
        <v>0</v>
      </c>
      <c r="K165" s="14">
        <f t="shared" si="8"/>
        <v>0</v>
      </c>
      <c r="L165" s="14">
        <f t="shared" si="9"/>
        <v>0.16450268810386701</v>
      </c>
      <c r="M165" s="14">
        <f t="shared" si="10"/>
        <v>0.83549731189612297</v>
      </c>
      <c r="AI165">
        <v>0.256143989810596</v>
      </c>
      <c r="AJ165">
        <v>7.7835322695190001E-2</v>
      </c>
      <c r="AK165">
        <v>0.832948328200384</v>
      </c>
      <c r="AL165" s="15">
        <v>3.46944695195361E-18</v>
      </c>
      <c r="AM165">
        <v>0.167051671799681</v>
      </c>
      <c r="AN165">
        <v>0</v>
      </c>
      <c r="AO165">
        <v>0</v>
      </c>
      <c r="AP165">
        <v>0</v>
      </c>
      <c r="AQ165">
        <v>0</v>
      </c>
      <c r="AR165">
        <v>0</v>
      </c>
      <c r="AS165" s="14">
        <f t="shared" si="11"/>
        <v>0.832948328200384</v>
      </c>
      <c r="AT165" s="14">
        <f t="shared" si="12"/>
        <v>0.167051671799681</v>
      </c>
      <c r="AU165" s="14">
        <f t="shared" si="13"/>
        <v>0</v>
      </c>
    </row>
    <row r="166" spans="1:47" x14ac:dyDescent="0.2">
      <c r="A166" s="14">
        <v>0.12345084204331</v>
      </c>
      <c r="B166" s="14">
        <v>8.2070149105178902E-2</v>
      </c>
      <c r="C166" s="14">
        <v>0</v>
      </c>
      <c r="D166" s="14">
        <v>4.61436444609831E-15</v>
      </c>
      <c r="E166" s="14">
        <v>0.14393985209089799</v>
      </c>
      <c r="F166" s="14">
        <v>0</v>
      </c>
      <c r="G166" s="14">
        <v>0</v>
      </c>
      <c r="H166" s="14">
        <v>0</v>
      </c>
      <c r="I166" s="14">
        <v>0.85606014790909202</v>
      </c>
      <c r="J166" s="14">
        <v>0</v>
      </c>
      <c r="K166" s="14">
        <f t="shared" si="8"/>
        <v>0</v>
      </c>
      <c r="L166" s="14">
        <f t="shared" si="9"/>
        <v>0.14393985209089799</v>
      </c>
      <c r="M166" s="14">
        <f t="shared" si="10"/>
        <v>0.85606014790909202</v>
      </c>
      <c r="AI166">
        <v>0.262179453100434</v>
      </c>
      <c r="AJ166">
        <v>7.8469390399972597E-2</v>
      </c>
      <c r="AK166">
        <v>0.85382978717580404</v>
      </c>
      <c r="AL166" s="15">
        <v>6.9388939039072299E-18</v>
      </c>
      <c r="AM166">
        <v>0.14617021282426201</v>
      </c>
      <c r="AN166">
        <v>0</v>
      </c>
      <c r="AO166">
        <v>0</v>
      </c>
      <c r="AP166">
        <v>0</v>
      </c>
      <c r="AQ166">
        <v>0</v>
      </c>
      <c r="AR166">
        <v>0</v>
      </c>
      <c r="AS166" s="14">
        <f t="shared" si="11"/>
        <v>0.85382978717580404</v>
      </c>
      <c r="AT166" s="14">
        <f t="shared" si="12"/>
        <v>0.14617021282426201</v>
      </c>
      <c r="AU166" s="14">
        <f t="shared" si="13"/>
        <v>0</v>
      </c>
    </row>
    <row r="167" spans="1:47" x14ac:dyDescent="0.2">
      <c r="A167" s="14">
        <v>0.12603898841849201</v>
      </c>
      <c r="B167" s="14">
        <v>8.2779406375866796E-2</v>
      </c>
      <c r="C167" s="14">
        <v>0</v>
      </c>
      <c r="D167" s="14">
        <v>4.7409992598446098E-15</v>
      </c>
      <c r="E167" s="14">
        <v>0.123377016077938</v>
      </c>
      <c r="F167" s="14">
        <v>0</v>
      </c>
      <c r="G167" s="14">
        <v>0</v>
      </c>
      <c r="H167" s="14">
        <v>0</v>
      </c>
      <c r="I167" s="14">
        <v>0.87662298392205096</v>
      </c>
      <c r="J167" s="14">
        <v>0</v>
      </c>
      <c r="K167" s="14">
        <f t="shared" si="8"/>
        <v>0</v>
      </c>
      <c r="L167" s="14">
        <f t="shared" si="9"/>
        <v>0.123377016077938</v>
      </c>
      <c r="M167" s="14">
        <f t="shared" si="10"/>
        <v>0.87662298392205096</v>
      </c>
      <c r="AI167">
        <v>0.26821642677276902</v>
      </c>
      <c r="AJ167">
        <v>7.9103458104755303E-2</v>
      </c>
      <c r="AK167">
        <v>0.87471124615122697</v>
      </c>
      <c r="AL167">
        <v>0</v>
      </c>
      <c r="AM167">
        <v>0.125288753848841</v>
      </c>
      <c r="AN167">
        <v>0</v>
      </c>
      <c r="AO167">
        <v>0</v>
      </c>
      <c r="AP167">
        <v>0</v>
      </c>
      <c r="AQ167">
        <v>0</v>
      </c>
      <c r="AR167">
        <v>0</v>
      </c>
      <c r="AS167" s="14">
        <f t="shared" si="11"/>
        <v>0.87471124615122697</v>
      </c>
      <c r="AT167" s="14">
        <f t="shared" si="12"/>
        <v>0.125288753848841</v>
      </c>
      <c r="AU167" s="14">
        <f t="shared" si="13"/>
        <v>0</v>
      </c>
    </row>
    <row r="168" spans="1:47" x14ac:dyDescent="0.2">
      <c r="A168" s="14">
        <v>0.12862998698303299</v>
      </c>
      <c r="B168" s="14">
        <v>8.34886636465548E-2</v>
      </c>
      <c r="C168" s="14">
        <v>0</v>
      </c>
      <c r="D168" s="14">
        <v>4.8763076909708103E-15</v>
      </c>
      <c r="E168" s="14">
        <v>0.10281418006497201</v>
      </c>
      <c r="F168" s="14">
        <v>0</v>
      </c>
      <c r="G168" s="14">
        <v>0</v>
      </c>
      <c r="H168" s="14">
        <v>0</v>
      </c>
      <c r="I168" s="14">
        <v>0.897185819935017</v>
      </c>
      <c r="J168" s="14">
        <v>0</v>
      </c>
      <c r="K168" s="14">
        <f t="shared" si="8"/>
        <v>0</v>
      </c>
      <c r="L168" s="14">
        <f t="shared" si="9"/>
        <v>0.10281418006497201</v>
      </c>
      <c r="M168" s="14">
        <f t="shared" si="10"/>
        <v>0.897185819935017</v>
      </c>
      <c r="AI168">
        <v>0.274254811086732</v>
      </c>
      <c r="AJ168">
        <v>7.9737525809538107E-2</v>
      </c>
      <c r="AK168">
        <v>0.89559270512665001</v>
      </c>
      <c r="AL168" s="15">
        <v>6.9388939039072299E-18</v>
      </c>
      <c r="AM168">
        <v>0.104407294873419</v>
      </c>
      <c r="AN168">
        <v>0</v>
      </c>
      <c r="AO168">
        <v>0</v>
      </c>
      <c r="AP168">
        <v>0</v>
      </c>
      <c r="AQ168">
        <v>0</v>
      </c>
      <c r="AR168">
        <v>0</v>
      </c>
      <c r="AS168" s="14">
        <f t="shared" si="11"/>
        <v>0.89559270512665001</v>
      </c>
      <c r="AT168" s="14">
        <f t="shared" si="12"/>
        <v>0.104407294873419</v>
      </c>
      <c r="AU168" s="14">
        <f t="shared" si="13"/>
        <v>0</v>
      </c>
    </row>
    <row r="169" spans="1:47" x14ac:dyDescent="0.2">
      <c r="A169" s="14">
        <v>0.131223668788436</v>
      </c>
      <c r="B169" s="14">
        <v>8.4197920917242902E-2</v>
      </c>
      <c r="C169" s="14">
        <v>0</v>
      </c>
      <c r="D169" s="14">
        <v>4.9855952699573396E-15</v>
      </c>
      <c r="E169" s="14">
        <v>8.2251344052003003E-2</v>
      </c>
      <c r="F169" s="14">
        <v>0</v>
      </c>
      <c r="G169" s="14">
        <v>0</v>
      </c>
      <c r="H169" s="14">
        <v>0</v>
      </c>
      <c r="I169" s="14">
        <v>0.91774865594798605</v>
      </c>
      <c r="J169" s="14">
        <v>0</v>
      </c>
      <c r="K169" s="14">
        <f t="shared" si="8"/>
        <v>0</v>
      </c>
      <c r="L169" s="14">
        <f t="shared" si="9"/>
        <v>8.2251344052003003E-2</v>
      </c>
      <c r="M169" s="14">
        <f t="shared" si="10"/>
        <v>0.91774865594798605</v>
      </c>
      <c r="AI169">
        <v>0.28029451487398499</v>
      </c>
      <c r="AJ169">
        <v>8.0371593514320799E-2</v>
      </c>
      <c r="AK169">
        <v>0.91647416410207305</v>
      </c>
      <c r="AL169" s="15">
        <v>6.9388939039072299E-18</v>
      </c>
      <c r="AM169">
        <v>8.3525835897997697E-2</v>
      </c>
      <c r="AN169">
        <v>0</v>
      </c>
      <c r="AO169">
        <v>0</v>
      </c>
      <c r="AP169">
        <v>0</v>
      </c>
      <c r="AQ169">
        <v>0</v>
      </c>
      <c r="AR169">
        <v>0</v>
      </c>
      <c r="AS169" s="14">
        <f t="shared" si="11"/>
        <v>0.91647416410207305</v>
      </c>
      <c r="AT169" s="14">
        <f t="shared" si="12"/>
        <v>8.3525835897997697E-2</v>
      </c>
      <c r="AU169" s="14">
        <f t="shared" si="13"/>
        <v>0</v>
      </c>
    </row>
    <row r="170" spans="1:47" x14ac:dyDescent="0.2">
      <c r="A170" s="14">
        <v>0.13381987781597601</v>
      </c>
      <c r="B170" s="14">
        <v>8.4907178187930796E-2</v>
      </c>
      <c r="C170" s="14">
        <v>0</v>
      </c>
      <c r="D170" s="14">
        <v>5.1104953602276698E-15</v>
      </c>
      <c r="E170" s="14">
        <v>6.1688508039042897E-2</v>
      </c>
      <c r="F170" s="14">
        <v>0</v>
      </c>
      <c r="G170" s="14">
        <v>0</v>
      </c>
      <c r="H170" s="14">
        <v>0</v>
      </c>
      <c r="I170" s="14">
        <v>0.93831149196094499</v>
      </c>
      <c r="J170" s="14">
        <v>0</v>
      </c>
      <c r="K170" s="14">
        <f t="shared" si="8"/>
        <v>0</v>
      </c>
      <c r="L170" s="14">
        <f t="shared" si="9"/>
        <v>6.1688508039042897E-2</v>
      </c>
      <c r="M170" s="14">
        <f t="shared" si="10"/>
        <v>0.93831149196094499</v>
      </c>
      <c r="AI170">
        <v>0.28633545463917498</v>
      </c>
      <c r="AJ170">
        <v>8.1005661219103506E-2</v>
      </c>
      <c r="AK170">
        <v>0.93735562307749598</v>
      </c>
      <c r="AL170" s="15">
        <v>3.46944695195361E-18</v>
      </c>
      <c r="AM170">
        <v>6.2644376922575698E-2</v>
      </c>
      <c r="AN170">
        <v>0</v>
      </c>
      <c r="AO170">
        <v>0</v>
      </c>
      <c r="AP170">
        <v>0</v>
      </c>
      <c r="AQ170">
        <v>0</v>
      </c>
      <c r="AR170">
        <v>0</v>
      </c>
      <c r="AS170" s="14">
        <f t="shared" si="11"/>
        <v>0.93735562307749598</v>
      </c>
      <c r="AT170" s="14">
        <f t="shared" si="12"/>
        <v>6.2644376922575698E-2</v>
      </c>
      <c r="AU170" s="14">
        <f t="shared" si="13"/>
        <v>0</v>
      </c>
    </row>
    <row r="171" spans="1:47" x14ac:dyDescent="0.2">
      <c r="A171" s="14">
        <v>0.13641846977741701</v>
      </c>
      <c r="B171" s="14">
        <v>8.56164354586188E-2</v>
      </c>
      <c r="C171" s="14">
        <v>0</v>
      </c>
      <c r="D171" s="14">
        <v>5.2267218331181198E-15</v>
      </c>
      <c r="E171" s="14">
        <v>4.11256720260769E-2</v>
      </c>
      <c r="F171" s="14">
        <v>0</v>
      </c>
      <c r="G171" s="14">
        <v>0</v>
      </c>
      <c r="H171" s="14">
        <v>0</v>
      </c>
      <c r="I171" s="14">
        <v>0.95887432797391103</v>
      </c>
      <c r="J171" s="14">
        <v>0</v>
      </c>
      <c r="K171" s="14">
        <f t="shared" si="8"/>
        <v>0</v>
      </c>
      <c r="L171" s="14">
        <f t="shared" si="9"/>
        <v>4.11256720260769E-2</v>
      </c>
      <c r="M171" s="14">
        <f t="shared" si="10"/>
        <v>0.95887432797391103</v>
      </c>
      <c r="AI171">
        <v>0.29237755377107999</v>
      </c>
      <c r="AJ171">
        <v>8.1639728923886198E-2</v>
      </c>
      <c r="AK171">
        <v>0.95823708205291902</v>
      </c>
      <c r="AL171" s="15">
        <v>3.46944695195361E-18</v>
      </c>
      <c r="AM171">
        <v>4.17629179471544E-2</v>
      </c>
      <c r="AN171">
        <v>0</v>
      </c>
      <c r="AO171">
        <v>0</v>
      </c>
      <c r="AP171">
        <v>0</v>
      </c>
      <c r="AQ171">
        <v>0</v>
      </c>
      <c r="AR171">
        <v>0</v>
      </c>
      <c r="AS171" s="14">
        <f t="shared" si="11"/>
        <v>0.95823708205291902</v>
      </c>
      <c r="AT171" s="14">
        <f t="shared" si="12"/>
        <v>4.17629179471544E-2</v>
      </c>
      <c r="AU171" s="14">
        <f t="shared" si="13"/>
        <v>0</v>
      </c>
    </row>
    <row r="172" spans="1:47" x14ac:dyDescent="0.2">
      <c r="A172" s="14">
        <v>0.13901931104521001</v>
      </c>
      <c r="B172" s="14">
        <v>8.6325692729306999E-2</v>
      </c>
      <c r="C172" s="14">
        <v>0</v>
      </c>
      <c r="D172" s="14">
        <v>5.3689691581482203E-15</v>
      </c>
      <c r="E172" s="14">
        <v>2.05628360131082E-2</v>
      </c>
      <c r="F172" s="14">
        <v>0</v>
      </c>
      <c r="G172" s="14">
        <v>0</v>
      </c>
      <c r="H172" s="14">
        <v>0</v>
      </c>
      <c r="I172" s="14">
        <v>0.97943716398687997</v>
      </c>
      <c r="J172" s="14">
        <v>0</v>
      </c>
      <c r="K172" s="14">
        <f t="shared" si="8"/>
        <v>0</v>
      </c>
      <c r="L172" s="14">
        <f t="shared" si="9"/>
        <v>2.05628360131082E-2</v>
      </c>
      <c r="M172" s="14">
        <f t="shared" si="10"/>
        <v>0.97943716398687997</v>
      </c>
      <c r="AI172">
        <v>0.29842074184891199</v>
      </c>
      <c r="AJ172">
        <v>8.2273796628668905E-2</v>
      </c>
      <c r="AK172">
        <v>0.97911854102833895</v>
      </c>
      <c r="AL172" s="15">
        <v>3.46944695195361E-18</v>
      </c>
      <c r="AM172">
        <v>2.08814589717362E-2</v>
      </c>
      <c r="AN172">
        <v>0</v>
      </c>
      <c r="AO172">
        <v>0</v>
      </c>
      <c r="AP172">
        <v>0</v>
      </c>
      <c r="AQ172">
        <v>0</v>
      </c>
      <c r="AR172">
        <v>0</v>
      </c>
      <c r="AS172" s="14">
        <f t="shared" si="11"/>
        <v>0.97911854102833895</v>
      </c>
      <c r="AT172" s="14">
        <f t="shared" si="12"/>
        <v>2.08814589717362E-2</v>
      </c>
      <c r="AU172" s="14">
        <f t="shared" si="13"/>
        <v>0</v>
      </c>
    </row>
    <row r="173" spans="1:47" x14ac:dyDescent="0.2">
      <c r="A173" s="14">
        <v>0.14162227769636701</v>
      </c>
      <c r="B173" s="14">
        <v>8.703495E-2</v>
      </c>
      <c r="C173" s="14">
        <v>0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1</v>
      </c>
      <c r="J173" s="14">
        <v>0</v>
      </c>
      <c r="K173" s="14">
        <f t="shared" si="8"/>
        <v>0</v>
      </c>
      <c r="L173" s="14">
        <f t="shared" si="9"/>
        <v>0</v>
      </c>
      <c r="M173" s="14">
        <f t="shared" si="10"/>
        <v>1</v>
      </c>
      <c r="AI173">
        <v>0.304464954029593</v>
      </c>
      <c r="AJ173">
        <v>8.2907864333333303E-2</v>
      </c>
      <c r="AK173">
        <v>1</v>
      </c>
      <c r="AL173">
        <v>0</v>
      </c>
      <c r="AM173">
        <v>0</v>
      </c>
      <c r="AN173">
        <v>0</v>
      </c>
      <c r="AO173">
        <v>0</v>
      </c>
      <c r="AP173">
        <v>0</v>
      </c>
      <c r="AQ173" s="15">
        <v>1.11022302462516E-16</v>
      </c>
      <c r="AR173">
        <v>0</v>
      </c>
      <c r="AS173" s="14">
        <f t="shared" si="11"/>
        <v>1</v>
      </c>
      <c r="AT173" s="14">
        <f t="shared" si="12"/>
        <v>0</v>
      </c>
      <c r="AU173" s="14">
        <f t="shared" si="13"/>
        <v>1.11022302462516E-16</v>
      </c>
    </row>
    <row r="175" spans="1:47" x14ac:dyDescent="0.2">
      <c r="B175" t="s">
        <v>88</v>
      </c>
    </row>
    <row r="176" spans="1:47" ht="96" x14ac:dyDescent="0.2">
      <c r="A176" t="s">
        <v>16</v>
      </c>
      <c r="B176" t="s">
        <v>70</v>
      </c>
      <c r="C176" s="10" t="s">
        <v>71</v>
      </c>
      <c r="D176" s="10" t="s">
        <v>72</v>
      </c>
      <c r="E176" s="10" t="s">
        <v>73</v>
      </c>
      <c r="F176" s="1" t="s">
        <v>3</v>
      </c>
      <c r="G176" s="1" t="s">
        <v>4</v>
      </c>
      <c r="H176" s="1" t="s">
        <v>5</v>
      </c>
      <c r="I176" s="1" t="s">
        <v>82</v>
      </c>
      <c r="J176" s="1" t="s">
        <v>6</v>
      </c>
      <c r="AI176" t="s">
        <v>16</v>
      </c>
      <c r="AJ176" t="s">
        <v>70</v>
      </c>
      <c r="AK176" s="10" t="s">
        <v>79</v>
      </c>
      <c r="AL176" s="10" t="s">
        <v>80</v>
      </c>
      <c r="AM176" s="10" t="s">
        <v>81</v>
      </c>
      <c r="AN176" s="1" t="s">
        <v>3</v>
      </c>
      <c r="AO176" s="1" t="s">
        <v>4</v>
      </c>
      <c r="AP176" s="1" t="s">
        <v>5</v>
      </c>
      <c r="AQ176" s="1" t="s">
        <v>82</v>
      </c>
      <c r="AR176" s="1" t="s">
        <v>6</v>
      </c>
      <c r="AS176" t="s">
        <v>71</v>
      </c>
      <c r="AT176" t="s">
        <v>77</v>
      </c>
      <c r="AU176" t="s">
        <v>78</v>
      </c>
    </row>
    <row r="177" spans="1:48" x14ac:dyDescent="0.2">
      <c r="A177" s="14">
        <v>2.9961660642256801E-2</v>
      </c>
      <c r="B177" s="14">
        <v>5.25427588333333E-2</v>
      </c>
      <c r="C177" s="14">
        <v>0</v>
      </c>
      <c r="D177" s="14">
        <v>0</v>
      </c>
      <c r="E177" s="14">
        <v>0.999999999999999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AI177">
        <v>2.52381865855002E-2</v>
      </c>
      <c r="AJ177">
        <v>5.3202856873252297E-2</v>
      </c>
      <c r="AK177">
        <v>0</v>
      </c>
      <c r="AL177">
        <v>0</v>
      </c>
      <c r="AM177">
        <v>0.85950123768582298</v>
      </c>
      <c r="AN177">
        <v>0</v>
      </c>
      <c r="AO177">
        <v>8.74334220433301E-2</v>
      </c>
      <c r="AP177">
        <v>5.3065340270846403E-2</v>
      </c>
      <c r="AQ177">
        <v>0</v>
      </c>
      <c r="AR177">
        <v>0</v>
      </c>
      <c r="AS177" s="14">
        <f>AK177</f>
        <v>0</v>
      </c>
      <c r="AT177" s="14">
        <f>AM177</f>
        <v>0.85950123768582298</v>
      </c>
      <c r="AU177" s="14">
        <f>SUM(AN177:AR177)</f>
        <v>0.14049876231417652</v>
      </c>
      <c r="AV177" s="14">
        <f>AVERAGE(AU177:AU226)</f>
        <v>0.54215149507891269</v>
      </c>
    </row>
    <row r="178" spans="1:48" x14ac:dyDescent="0.2">
      <c r="A178" s="14">
        <v>3.2033022853748601E-2</v>
      </c>
      <c r="B178" s="14">
        <v>5.5117772957482603E-2</v>
      </c>
      <c r="C178" s="14">
        <v>0</v>
      </c>
      <c r="D178" s="14">
        <v>2.04081632653021E-2</v>
      </c>
      <c r="E178" s="14">
        <v>0.97959183673469896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AI178">
        <v>2.5375990204609698E-2</v>
      </c>
      <c r="AJ178">
        <v>5.4025429636042802E-2</v>
      </c>
      <c r="AK178">
        <v>0</v>
      </c>
      <c r="AL178">
        <v>0</v>
      </c>
      <c r="AM178">
        <v>0.85233520470407798</v>
      </c>
      <c r="AN178">
        <v>0</v>
      </c>
      <c r="AO178">
        <v>5.3875320482766199E-2</v>
      </c>
      <c r="AP178">
        <v>9.3789474813155804E-2</v>
      </c>
      <c r="AQ178">
        <v>0</v>
      </c>
      <c r="AR178">
        <v>0</v>
      </c>
      <c r="AS178" s="14">
        <f t="shared" ref="AS178:AS226" si="14">AK178</f>
        <v>0</v>
      </c>
      <c r="AT178" s="14">
        <f t="shared" ref="AT178:AT226" si="15">AM178</f>
        <v>0.85233520470407798</v>
      </c>
      <c r="AU178" s="14">
        <f t="shared" ref="AU178:AU226" si="16">SUM(AN178:AR178)</f>
        <v>0.147664795295922</v>
      </c>
    </row>
    <row r="179" spans="1:48" x14ac:dyDescent="0.2">
      <c r="A179" s="14">
        <v>3.4690775198626199E-2</v>
      </c>
      <c r="B179" s="14">
        <v>5.7692787081632099E-2</v>
      </c>
      <c r="C179" s="14">
        <v>0</v>
      </c>
      <c r="D179" s="14">
        <v>4.0816326530607301E-2</v>
      </c>
      <c r="E179" s="14">
        <v>0.95918367346939404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AI179">
        <v>2.57832019109396E-2</v>
      </c>
      <c r="AJ179">
        <v>5.4848002398833702E-2</v>
      </c>
      <c r="AK179">
        <v>0</v>
      </c>
      <c r="AL179">
        <v>0</v>
      </c>
      <c r="AM179">
        <v>0.84550867067752</v>
      </c>
      <c r="AN179">
        <v>3.4389159724144401E-3</v>
      </c>
      <c r="AO179">
        <v>2.16879599468335E-2</v>
      </c>
      <c r="AP179">
        <v>0.12936445340323099</v>
      </c>
      <c r="AQ179">
        <v>0</v>
      </c>
      <c r="AR179">
        <v>0</v>
      </c>
      <c r="AS179" s="14">
        <f t="shared" si="14"/>
        <v>0</v>
      </c>
      <c r="AT179" s="14">
        <f t="shared" si="15"/>
        <v>0.84550867067752</v>
      </c>
      <c r="AU179" s="14">
        <f t="shared" si="16"/>
        <v>0.15449132932247894</v>
      </c>
    </row>
    <row r="180" spans="1:48" x14ac:dyDescent="0.2">
      <c r="A180" s="14">
        <v>3.7811467845618799E-2</v>
      </c>
      <c r="B180" s="14">
        <v>6.0267801205781797E-2</v>
      </c>
      <c r="C180" s="14">
        <v>0</v>
      </c>
      <c r="D180" s="14">
        <v>6.1224489795913502E-2</v>
      </c>
      <c r="E180" s="14">
        <v>0.938775510204088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AI180">
        <v>2.6321135940669399E-2</v>
      </c>
      <c r="AJ180">
        <v>5.5670575161624498E-2</v>
      </c>
      <c r="AK180">
        <v>0</v>
      </c>
      <c r="AL180">
        <v>0</v>
      </c>
      <c r="AM180">
        <v>0.83995288034394899</v>
      </c>
      <c r="AN180">
        <v>3.0879231798811101E-2</v>
      </c>
      <c r="AO180">
        <v>0</v>
      </c>
      <c r="AP180">
        <v>0.12916788785724001</v>
      </c>
      <c r="AQ180">
        <v>0</v>
      </c>
      <c r="AR180">
        <v>0</v>
      </c>
      <c r="AS180" s="14">
        <f t="shared" si="14"/>
        <v>0</v>
      </c>
      <c r="AT180" s="14">
        <f t="shared" si="15"/>
        <v>0.83995288034394899</v>
      </c>
      <c r="AU180" s="14">
        <f t="shared" si="16"/>
        <v>0.16004711965605112</v>
      </c>
    </row>
    <row r="181" spans="1:48" x14ac:dyDescent="0.2">
      <c r="A181" s="14">
        <v>4.1290267659882099E-2</v>
      </c>
      <c r="B181" s="14">
        <v>6.2842815329931301E-2</v>
      </c>
      <c r="C181" s="14">
        <v>0</v>
      </c>
      <c r="D181" s="14">
        <v>8.1632653061218696E-2</v>
      </c>
      <c r="E181" s="14">
        <v>0.91836734693878197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AI181">
        <v>2.7057047252058802E-2</v>
      </c>
      <c r="AJ181">
        <v>5.6493147924415801E-2</v>
      </c>
      <c r="AK181">
        <v>0</v>
      </c>
      <c r="AL181">
        <v>0</v>
      </c>
      <c r="AM181">
        <v>0.81769299410977503</v>
      </c>
      <c r="AN181">
        <v>7.3889911611494899E-2</v>
      </c>
      <c r="AO181">
        <v>0</v>
      </c>
      <c r="AP181">
        <v>0.108417094278731</v>
      </c>
      <c r="AQ181">
        <v>0</v>
      </c>
      <c r="AR181">
        <v>0</v>
      </c>
      <c r="AS181" s="14">
        <f t="shared" si="14"/>
        <v>0</v>
      </c>
      <c r="AT181" s="14">
        <f t="shared" si="15"/>
        <v>0.81769299410977503</v>
      </c>
      <c r="AU181" s="14">
        <f t="shared" si="16"/>
        <v>0.18230700589022591</v>
      </c>
    </row>
    <row r="182" spans="1:48" x14ac:dyDescent="0.2">
      <c r="A182" s="14">
        <v>4.5044280349839698E-2</v>
      </c>
      <c r="B182" s="14">
        <v>6.5417829454080895E-2</v>
      </c>
      <c r="C182" s="14">
        <v>0</v>
      </c>
      <c r="D182" s="14">
        <v>0.10204081632652399</v>
      </c>
      <c r="E182" s="14">
        <v>0.89795918367347705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AI182">
        <v>2.8065853755720099E-2</v>
      </c>
      <c r="AJ182">
        <v>5.7315720687207E-2</v>
      </c>
      <c r="AK182">
        <v>0</v>
      </c>
      <c r="AL182">
        <v>0</v>
      </c>
      <c r="AM182">
        <v>0.79793928883471399</v>
      </c>
      <c r="AN182">
        <v>9.44953136614477E-2</v>
      </c>
      <c r="AO182">
        <v>0</v>
      </c>
      <c r="AP182">
        <v>9.6072267554266996E-2</v>
      </c>
      <c r="AQ182">
        <v>1.14931299495717E-2</v>
      </c>
      <c r="AR182">
        <v>0</v>
      </c>
      <c r="AS182" s="14">
        <f t="shared" si="14"/>
        <v>0</v>
      </c>
      <c r="AT182" s="14">
        <f t="shared" si="15"/>
        <v>0.79793928883471399</v>
      </c>
      <c r="AU182" s="14">
        <f t="shared" si="16"/>
        <v>0.2020607111652864</v>
      </c>
    </row>
    <row r="183" spans="1:48" x14ac:dyDescent="0.2">
      <c r="A183" s="14">
        <v>4.9010305723092798E-2</v>
      </c>
      <c r="B183" s="14">
        <v>6.7992843578230502E-2</v>
      </c>
      <c r="C183" s="14">
        <v>0</v>
      </c>
      <c r="D183" s="14">
        <v>0.12244897959183</v>
      </c>
      <c r="E183" s="14">
        <v>0.87755102040817101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AI183">
        <v>2.91449685871999E-2</v>
      </c>
      <c r="AJ183">
        <v>5.8138293449997901E-2</v>
      </c>
      <c r="AK183">
        <v>0</v>
      </c>
      <c r="AL183" s="15">
        <v>2.1684043449710098E-19</v>
      </c>
      <c r="AM183">
        <v>0.78101008119058002</v>
      </c>
      <c r="AN183">
        <v>8.9849684363919505E-2</v>
      </c>
      <c r="AO183">
        <v>0</v>
      </c>
      <c r="AP183">
        <v>9.3201071765568105E-2</v>
      </c>
      <c r="AQ183">
        <v>3.5939162679932697E-2</v>
      </c>
      <c r="AR183">
        <v>0</v>
      </c>
      <c r="AS183" s="14">
        <f t="shared" si="14"/>
        <v>0</v>
      </c>
      <c r="AT183" s="14">
        <f t="shared" si="15"/>
        <v>0.78101008119058002</v>
      </c>
      <c r="AU183" s="14">
        <f t="shared" si="16"/>
        <v>0.21898991880942031</v>
      </c>
    </row>
    <row r="184" spans="1:48" x14ac:dyDescent="0.2">
      <c r="A184" s="14">
        <v>5.3140896002352701E-2</v>
      </c>
      <c r="B184" s="14">
        <v>7.0567857702380096E-2</v>
      </c>
      <c r="C184" s="14">
        <v>0</v>
      </c>
      <c r="D184" s="14">
        <v>0.14285714285713499</v>
      </c>
      <c r="E184" s="14">
        <v>0.85714285714286598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AI184">
        <v>3.02553128390445E-2</v>
      </c>
      <c r="AJ184">
        <v>5.8960866212788898E-2</v>
      </c>
      <c r="AK184">
        <v>0</v>
      </c>
      <c r="AL184">
        <v>0</v>
      </c>
      <c r="AM184">
        <v>0.76408087354644405</v>
      </c>
      <c r="AN184">
        <v>8.5204055066390699E-2</v>
      </c>
      <c r="AO184">
        <v>0</v>
      </c>
      <c r="AP184">
        <v>9.0329875976868895E-2</v>
      </c>
      <c r="AQ184">
        <v>6.0385195410296799E-2</v>
      </c>
      <c r="AR184">
        <v>0</v>
      </c>
      <c r="AS184" s="14">
        <f t="shared" si="14"/>
        <v>0</v>
      </c>
      <c r="AT184" s="14">
        <f t="shared" si="15"/>
        <v>0.76408087354644405</v>
      </c>
      <c r="AU184" s="14">
        <f t="shared" si="16"/>
        <v>0.23591912645355639</v>
      </c>
    </row>
    <row r="185" spans="1:48" x14ac:dyDescent="0.2">
      <c r="A185" s="14">
        <v>5.7400535492454399E-2</v>
      </c>
      <c r="B185" s="14">
        <v>7.3142871826529607E-2</v>
      </c>
      <c r="C185" s="14">
        <v>0</v>
      </c>
      <c r="D185" s="14">
        <v>0.16326530612244</v>
      </c>
      <c r="E185" s="14">
        <v>0.83673469387756105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AI185">
        <v>3.1393573070871997E-2</v>
      </c>
      <c r="AJ185">
        <v>5.9783438975579598E-2</v>
      </c>
      <c r="AK185">
        <v>0</v>
      </c>
      <c r="AL185" s="15">
        <v>2.1684043449710098E-19</v>
      </c>
      <c r="AM185">
        <v>0.74715166590231397</v>
      </c>
      <c r="AN185">
        <v>8.0558425768863698E-2</v>
      </c>
      <c r="AO185">
        <v>0</v>
      </c>
      <c r="AP185">
        <v>8.7458680188170795E-2</v>
      </c>
      <c r="AQ185">
        <v>8.4831228140651596E-2</v>
      </c>
      <c r="AR185">
        <v>0</v>
      </c>
      <c r="AS185" s="14">
        <f t="shared" si="14"/>
        <v>0</v>
      </c>
      <c r="AT185" s="14">
        <f t="shared" si="15"/>
        <v>0.74715166590231397</v>
      </c>
      <c r="AU185" s="14">
        <f t="shared" si="16"/>
        <v>0.25284833409768609</v>
      </c>
    </row>
    <row r="186" spans="1:48" x14ac:dyDescent="0.2">
      <c r="A186" s="14">
        <v>6.17625291559048E-2</v>
      </c>
      <c r="B186" s="14">
        <v>7.5717885950679201E-2</v>
      </c>
      <c r="C186" s="14">
        <v>0</v>
      </c>
      <c r="D186" s="14">
        <v>0.18367346938774601</v>
      </c>
      <c r="E186" s="14">
        <v>0.81632653061225602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AI186">
        <v>3.2556821396630402E-2</v>
      </c>
      <c r="AJ186">
        <v>6.0606011738370498E-2</v>
      </c>
      <c r="AK186">
        <v>0</v>
      </c>
      <c r="AL186">
        <v>0</v>
      </c>
      <c r="AM186">
        <v>0.73022245825818</v>
      </c>
      <c r="AN186">
        <v>7.5912796471335503E-2</v>
      </c>
      <c r="AO186">
        <v>0</v>
      </c>
      <c r="AP186">
        <v>8.4587484399472002E-2</v>
      </c>
      <c r="AQ186">
        <v>0.109277260871013</v>
      </c>
      <c r="AR186">
        <v>0</v>
      </c>
      <c r="AS186" s="14">
        <f t="shared" si="14"/>
        <v>0</v>
      </c>
      <c r="AT186" s="14">
        <f t="shared" si="15"/>
        <v>0.73022245825818</v>
      </c>
      <c r="AU186" s="14">
        <f t="shared" si="16"/>
        <v>0.2697775417418205</v>
      </c>
    </row>
    <row r="187" spans="1:48" x14ac:dyDescent="0.2">
      <c r="A187" s="14">
        <v>6.6206649414339402E-2</v>
      </c>
      <c r="B187" s="14">
        <v>7.8292900074828697E-2</v>
      </c>
      <c r="C187" s="14">
        <v>0</v>
      </c>
      <c r="D187" s="14">
        <v>0.20408163265305099</v>
      </c>
      <c r="E187" s="14">
        <v>0.79591836734694998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AI187">
        <v>3.3742473573764101E-2</v>
      </c>
      <c r="AJ187">
        <v>6.1428584501161398E-2</v>
      </c>
      <c r="AK187">
        <v>0</v>
      </c>
      <c r="AL187" s="15">
        <v>2.1684043449710098E-19</v>
      </c>
      <c r="AM187">
        <v>0.71329325061404703</v>
      </c>
      <c r="AN187">
        <v>7.1267167173807294E-2</v>
      </c>
      <c r="AO187">
        <v>0</v>
      </c>
      <c r="AP187">
        <v>8.1716288610773097E-2</v>
      </c>
      <c r="AQ187">
        <v>0.133723293601374</v>
      </c>
      <c r="AR187">
        <v>0</v>
      </c>
      <c r="AS187" s="14">
        <f t="shared" si="14"/>
        <v>0</v>
      </c>
      <c r="AT187" s="14">
        <f t="shared" si="15"/>
        <v>0.71329325061404703</v>
      </c>
      <c r="AU187" s="14">
        <f t="shared" si="16"/>
        <v>0.28670674938595442</v>
      </c>
    </row>
    <row r="188" spans="1:48" x14ac:dyDescent="0.2">
      <c r="A188" s="14">
        <v>7.0717414627786607E-2</v>
      </c>
      <c r="B188" s="14">
        <v>8.0867914198978194E-2</v>
      </c>
      <c r="C188" s="14">
        <v>0</v>
      </c>
      <c r="D188" s="14">
        <v>0.22448979591835599</v>
      </c>
      <c r="E188" s="14">
        <v>0.77551020408164595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AI188">
        <v>3.49482494615743E-2</v>
      </c>
      <c r="AJ188">
        <v>6.2251157263952403E-2</v>
      </c>
      <c r="AK188">
        <v>0</v>
      </c>
      <c r="AL188" s="15">
        <v>2.1684043449710098E-19</v>
      </c>
      <c r="AM188">
        <v>0.69636404296991095</v>
      </c>
      <c r="AN188">
        <v>6.6621537876278503E-2</v>
      </c>
      <c r="AO188">
        <v>0</v>
      </c>
      <c r="AP188">
        <v>7.8845092822073901E-2</v>
      </c>
      <c r="AQ188">
        <v>0.158169326331738</v>
      </c>
      <c r="AR188">
        <v>0</v>
      </c>
      <c r="AS188" s="14">
        <f t="shared" si="14"/>
        <v>0</v>
      </c>
      <c r="AT188" s="14">
        <f t="shared" si="15"/>
        <v>0.69636404296991095</v>
      </c>
      <c r="AU188" s="14">
        <f t="shared" si="16"/>
        <v>0.30363595703009039</v>
      </c>
    </row>
    <row r="189" spans="1:48" x14ac:dyDescent="0.2">
      <c r="A189" s="14">
        <v>7.5282846137942797E-2</v>
      </c>
      <c r="B189" s="14">
        <v>8.3442928323127899E-2</v>
      </c>
      <c r="C189" s="14">
        <v>0</v>
      </c>
      <c r="D189" s="14">
        <v>0.244897959183661</v>
      </c>
      <c r="E189" s="14">
        <v>0.75510204081634102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AI189">
        <v>3.6172136681551399E-2</v>
      </c>
      <c r="AJ189">
        <v>6.3073730026743199E-2</v>
      </c>
      <c r="AK189">
        <v>0</v>
      </c>
      <c r="AL189" s="15">
        <v>-2.1684043449710098E-19</v>
      </c>
      <c r="AM189">
        <v>0.67943483532577797</v>
      </c>
      <c r="AN189">
        <v>6.1975908578751002E-2</v>
      </c>
      <c r="AO189">
        <v>0</v>
      </c>
      <c r="AP189">
        <v>7.5973897033375398E-2</v>
      </c>
      <c r="AQ189">
        <v>0.182615359062096</v>
      </c>
      <c r="AR189">
        <v>0</v>
      </c>
      <c r="AS189" s="14">
        <f t="shared" si="14"/>
        <v>0</v>
      </c>
      <c r="AT189" s="14">
        <f t="shared" si="15"/>
        <v>0.67943483532577797</v>
      </c>
      <c r="AU189" s="14">
        <f t="shared" si="16"/>
        <v>0.32056516467422236</v>
      </c>
    </row>
    <row r="190" spans="1:48" x14ac:dyDescent="0.2">
      <c r="A190" s="14">
        <v>7.9893572955812994E-2</v>
      </c>
      <c r="B190" s="14">
        <v>8.6017942447277396E-2</v>
      </c>
      <c r="C190" s="14">
        <v>0</v>
      </c>
      <c r="D190" s="14">
        <v>0.26530612244896601</v>
      </c>
      <c r="E190" s="14">
        <v>0.73469387755103599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AI190">
        <v>3.7412357823550901E-2</v>
      </c>
      <c r="AJ190">
        <v>6.3896302789533996E-2</v>
      </c>
      <c r="AK190">
        <v>0</v>
      </c>
      <c r="AL190" s="15">
        <v>4.3368086899420197E-19</v>
      </c>
      <c r="AM190">
        <v>0.662505627681647</v>
      </c>
      <c r="AN190">
        <v>5.7330279281223299E-2</v>
      </c>
      <c r="AO190">
        <v>0</v>
      </c>
      <c r="AP190">
        <v>7.3102701244677007E-2</v>
      </c>
      <c r="AQ190">
        <v>0.207061391792453</v>
      </c>
      <c r="AR190">
        <v>0</v>
      </c>
      <c r="AS190" s="14">
        <f t="shared" si="14"/>
        <v>0</v>
      </c>
      <c r="AT190" s="14">
        <f t="shared" si="15"/>
        <v>0.662505627681647</v>
      </c>
      <c r="AU190" s="14">
        <f t="shared" si="16"/>
        <v>0.33749437231835333</v>
      </c>
    </row>
    <row r="191" spans="1:48" x14ac:dyDescent="0.2">
      <c r="A191" s="14">
        <v>8.4542184515709495E-2</v>
      </c>
      <c r="B191" s="14">
        <v>8.8592956571426906E-2</v>
      </c>
      <c r="C191" s="14">
        <v>0</v>
      </c>
      <c r="D191" s="14">
        <v>0.28571428571427099</v>
      </c>
      <c r="E191" s="14">
        <v>0.71428571428573095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AI191">
        <v>3.8667341230736001E-2</v>
      </c>
      <c r="AJ191">
        <v>6.4718875552325E-2</v>
      </c>
      <c r="AK191">
        <v>0</v>
      </c>
      <c r="AL191">
        <v>0</v>
      </c>
      <c r="AM191">
        <v>0.64557642003751103</v>
      </c>
      <c r="AN191">
        <v>5.2684649983694501E-2</v>
      </c>
      <c r="AO191">
        <v>0</v>
      </c>
      <c r="AP191">
        <v>7.0231505455977797E-2</v>
      </c>
      <c r="AQ191">
        <v>0.231507424522818</v>
      </c>
      <c r="AR191">
        <v>0</v>
      </c>
      <c r="AS191" s="14">
        <f t="shared" si="14"/>
        <v>0</v>
      </c>
      <c r="AT191" s="14">
        <f t="shared" si="15"/>
        <v>0.64557642003751103</v>
      </c>
      <c r="AU191" s="14">
        <f t="shared" si="16"/>
        <v>0.3544235799624903</v>
      </c>
    </row>
    <row r="192" spans="1:48" x14ac:dyDescent="0.2">
      <c r="A192" s="14">
        <v>8.9222759494181597E-2</v>
      </c>
      <c r="B192" s="14">
        <v>9.11679706955765E-2</v>
      </c>
      <c r="C192" s="14">
        <v>0</v>
      </c>
      <c r="D192" s="14">
        <v>0.30612244897957702</v>
      </c>
      <c r="E192" s="14">
        <v>0.69387755102042603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AI192">
        <v>3.9935695210163803E-2</v>
      </c>
      <c r="AJ192">
        <v>6.5541448315115894E-2</v>
      </c>
      <c r="AK192">
        <v>0</v>
      </c>
      <c r="AL192">
        <v>0</v>
      </c>
      <c r="AM192">
        <v>0.62864721239337695</v>
      </c>
      <c r="AN192">
        <v>4.8039020686166403E-2</v>
      </c>
      <c r="AO192">
        <v>0</v>
      </c>
      <c r="AP192">
        <v>6.7360309667279003E-2</v>
      </c>
      <c r="AQ192">
        <v>0.25595345725317897</v>
      </c>
      <c r="AR192">
        <v>0</v>
      </c>
      <c r="AS192" s="14">
        <f t="shared" si="14"/>
        <v>0</v>
      </c>
      <c r="AT192" s="14">
        <f t="shared" si="15"/>
        <v>0.62864721239337695</v>
      </c>
      <c r="AU192" s="14">
        <f t="shared" si="16"/>
        <v>0.37135278760662438</v>
      </c>
    </row>
    <row r="193" spans="1:47" x14ac:dyDescent="0.2">
      <c r="A193" s="14">
        <v>9.3930519783777602E-2</v>
      </c>
      <c r="B193" s="14">
        <v>9.3742984819726094E-2</v>
      </c>
      <c r="C193" s="14">
        <v>0</v>
      </c>
      <c r="D193" s="14">
        <v>0.326530612244882</v>
      </c>
      <c r="E193" s="14">
        <v>0.673469387755121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AI193">
        <v>4.1216185414375502E-2</v>
      </c>
      <c r="AJ193">
        <v>6.6364021077906704E-2</v>
      </c>
      <c r="AK193">
        <v>0</v>
      </c>
      <c r="AL193" s="15">
        <v>4.3368086899420197E-19</v>
      </c>
      <c r="AM193">
        <v>0.61171800474924498</v>
      </c>
      <c r="AN193">
        <v>4.3393391388638701E-2</v>
      </c>
      <c r="AO193">
        <v>0</v>
      </c>
      <c r="AP193">
        <v>6.4489113878580501E-2</v>
      </c>
      <c r="AQ193">
        <v>0.28039948998353598</v>
      </c>
      <c r="AR193">
        <v>0</v>
      </c>
      <c r="AS193" s="14">
        <f t="shared" si="14"/>
        <v>0</v>
      </c>
      <c r="AT193" s="14">
        <f t="shared" si="15"/>
        <v>0.61171800474924498</v>
      </c>
      <c r="AU193" s="14">
        <f t="shared" si="16"/>
        <v>0.38828199525075519</v>
      </c>
    </row>
    <row r="194" spans="1:47" x14ac:dyDescent="0.2">
      <c r="A194" s="14">
        <v>9.8661573917967094E-2</v>
      </c>
      <c r="B194" s="14">
        <v>9.6317998943875605E-2</v>
      </c>
      <c r="C194" s="14">
        <v>0</v>
      </c>
      <c r="D194" s="14">
        <v>0.34693877551018698</v>
      </c>
      <c r="E194" s="14">
        <v>0.65306122448981696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AI194">
        <v>4.2507715093067798E-2</v>
      </c>
      <c r="AJ194">
        <v>6.7186593840697501E-2</v>
      </c>
      <c r="AK194">
        <v>0</v>
      </c>
      <c r="AL194" s="15">
        <v>8.6736173798840393E-19</v>
      </c>
      <c r="AM194">
        <v>0.59478879710511301</v>
      </c>
      <c r="AN194">
        <v>3.87477620911112E-2</v>
      </c>
      <c r="AO194">
        <v>0</v>
      </c>
      <c r="AP194">
        <v>6.1617918089882102E-2</v>
      </c>
      <c r="AQ194">
        <v>0.30484552271389398</v>
      </c>
      <c r="AR194">
        <v>0</v>
      </c>
      <c r="AS194" s="14">
        <f t="shared" si="14"/>
        <v>0</v>
      </c>
      <c r="AT194" s="14">
        <f t="shared" si="15"/>
        <v>0.59478879710511301</v>
      </c>
      <c r="AU194" s="14">
        <f t="shared" si="16"/>
        <v>0.40521120289488727</v>
      </c>
    </row>
    <row r="195" spans="1:47" x14ac:dyDescent="0.2">
      <c r="A195" s="14">
        <v>0.103412724918726</v>
      </c>
      <c r="B195" s="14">
        <v>9.8893013068025198E-2</v>
      </c>
      <c r="C195" s="14">
        <v>0</v>
      </c>
      <c r="D195" s="14">
        <v>0.36734693877549301</v>
      </c>
      <c r="E195" s="14">
        <v>0.63265306122451104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AI195">
        <v>4.3809307902349402E-2</v>
      </c>
      <c r="AJ195">
        <v>6.8009166603488394E-2</v>
      </c>
      <c r="AK195">
        <v>0</v>
      </c>
      <c r="AL195" s="15">
        <v>4.3368086899420197E-19</v>
      </c>
      <c r="AM195">
        <v>0.57785958946097904</v>
      </c>
      <c r="AN195">
        <v>3.4102132793582998E-2</v>
      </c>
      <c r="AO195">
        <v>0</v>
      </c>
      <c r="AP195">
        <v>5.8746722301183198E-2</v>
      </c>
      <c r="AQ195">
        <v>0.32929155544425498</v>
      </c>
      <c r="AR195">
        <v>0</v>
      </c>
      <c r="AS195" s="14">
        <f t="shared" si="14"/>
        <v>0</v>
      </c>
      <c r="AT195" s="14">
        <f t="shared" si="15"/>
        <v>0.57785958946097904</v>
      </c>
      <c r="AU195" s="14">
        <f t="shared" si="16"/>
        <v>0.42214041053902118</v>
      </c>
    </row>
    <row r="196" spans="1:47" x14ac:dyDescent="0.2">
      <c r="A196" s="14">
        <v>0.108181324951618</v>
      </c>
      <c r="B196" s="14">
        <v>0.101468027192175</v>
      </c>
      <c r="C196" s="14">
        <v>0</v>
      </c>
      <c r="D196" s="14">
        <v>0.38775510204079799</v>
      </c>
      <c r="E196" s="14">
        <v>0.612244897959206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AI196">
        <v>4.5120092968216202E-2</v>
      </c>
      <c r="AJ196">
        <v>6.8831739366279496E-2</v>
      </c>
      <c r="AK196">
        <v>0</v>
      </c>
      <c r="AL196" s="15">
        <v>4.3368086899420197E-19</v>
      </c>
      <c r="AM196">
        <v>0.56093038181684396</v>
      </c>
      <c r="AN196">
        <v>2.94565034960542E-2</v>
      </c>
      <c r="AO196">
        <v>0</v>
      </c>
      <c r="AP196">
        <v>5.5875526512484001E-2</v>
      </c>
      <c r="AQ196">
        <v>0.35373758817461898</v>
      </c>
      <c r="AR196">
        <v>0</v>
      </c>
      <c r="AS196" s="14">
        <f t="shared" si="14"/>
        <v>0</v>
      </c>
      <c r="AT196" s="14">
        <f t="shared" si="15"/>
        <v>0.56093038181684396</v>
      </c>
      <c r="AU196" s="14">
        <f t="shared" si="16"/>
        <v>0.43906961818315715</v>
      </c>
    </row>
    <row r="197" spans="1:47" x14ac:dyDescent="0.2">
      <c r="A197" s="14">
        <v>0.112965164309556</v>
      </c>
      <c r="B197" s="14">
        <v>0.104043041316324</v>
      </c>
      <c r="C197" s="14">
        <v>0</v>
      </c>
      <c r="D197" s="14">
        <v>0.40816326530610297</v>
      </c>
      <c r="E197" s="14">
        <v>0.59183673469390197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AI197">
        <v>4.6439291921456197E-2</v>
      </c>
      <c r="AJ197">
        <v>6.9654312129070306E-2</v>
      </c>
      <c r="AK197">
        <v>0</v>
      </c>
      <c r="AL197" s="15">
        <v>8.6736173798840393E-19</v>
      </c>
      <c r="AM197">
        <v>0.54400117417271199</v>
      </c>
      <c r="AN197">
        <v>2.4810874198526602E-2</v>
      </c>
      <c r="AO197">
        <v>0</v>
      </c>
      <c r="AP197">
        <v>5.3004330723785603E-2</v>
      </c>
      <c r="AQ197">
        <v>0.37818362090497698</v>
      </c>
      <c r="AR197">
        <v>0</v>
      </c>
      <c r="AS197" s="14">
        <f t="shared" si="14"/>
        <v>0</v>
      </c>
      <c r="AT197" s="14">
        <f t="shared" si="15"/>
        <v>0.54400117417271199</v>
      </c>
      <c r="AU197" s="14">
        <f t="shared" si="16"/>
        <v>0.45599882582728918</v>
      </c>
    </row>
    <row r="198" spans="1:47" x14ac:dyDescent="0.2">
      <c r="A198" s="14">
        <v>0.117762385814436</v>
      </c>
      <c r="B198" s="14">
        <v>0.10661805544047399</v>
      </c>
      <c r="C198" s="14">
        <v>0</v>
      </c>
      <c r="D198" s="14">
        <v>0.42857142857140801</v>
      </c>
      <c r="E198" s="14">
        <v>0.57142857142859604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AI198">
        <v>4.7766207647249502E-2</v>
      </c>
      <c r="AJ198">
        <v>7.04768848918612E-2</v>
      </c>
      <c r="AK198">
        <v>0</v>
      </c>
      <c r="AL198">
        <v>0</v>
      </c>
      <c r="AM198">
        <v>0.52707196652857802</v>
      </c>
      <c r="AN198">
        <v>2.01652449009984E-2</v>
      </c>
      <c r="AO198">
        <v>0</v>
      </c>
      <c r="AP198">
        <v>5.0133134935086698E-2</v>
      </c>
      <c r="AQ198">
        <v>0.40262965363533798</v>
      </c>
      <c r="AR198">
        <v>0</v>
      </c>
      <c r="AS198" s="14">
        <f t="shared" si="14"/>
        <v>0</v>
      </c>
      <c r="AT198" s="14">
        <f t="shared" si="15"/>
        <v>0.52707196652857802</v>
      </c>
      <c r="AU198" s="14">
        <f t="shared" si="16"/>
        <v>0.47292803347142309</v>
      </c>
    </row>
    <row r="199" spans="1:47" x14ac:dyDescent="0.2">
      <c r="A199" s="14">
        <v>0.122571418217939</v>
      </c>
      <c r="B199" s="14">
        <v>0.109193069564623</v>
      </c>
      <c r="C199" s="14">
        <v>0</v>
      </c>
      <c r="D199" s="14">
        <v>0.44897959183671299</v>
      </c>
      <c r="E199" s="14">
        <v>0.55102040816329201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AI199">
        <v>4.9100214520532003E-2</v>
      </c>
      <c r="AJ199">
        <v>7.1299457654652093E-2</v>
      </c>
      <c r="AK199">
        <v>0</v>
      </c>
      <c r="AL199">
        <v>0</v>
      </c>
      <c r="AM199">
        <v>0.51014275888444405</v>
      </c>
      <c r="AN199">
        <v>1.55196156034702E-2</v>
      </c>
      <c r="AO199">
        <v>0</v>
      </c>
      <c r="AP199">
        <v>4.7261939146387898E-2</v>
      </c>
      <c r="AQ199">
        <v>0.42707568636569898</v>
      </c>
      <c r="AR199">
        <v>0</v>
      </c>
      <c r="AS199" s="14">
        <f t="shared" si="14"/>
        <v>0</v>
      </c>
      <c r="AT199" s="14">
        <f t="shared" si="15"/>
        <v>0.51014275888444405</v>
      </c>
      <c r="AU199" s="14">
        <f t="shared" si="16"/>
        <v>0.48985724111555706</v>
      </c>
    </row>
    <row r="200" spans="1:47" x14ac:dyDescent="0.2">
      <c r="A200" s="14">
        <v>0.12739092393585799</v>
      </c>
      <c r="B200" s="14">
        <v>0.111768083688773</v>
      </c>
      <c r="C200" s="14">
        <v>0</v>
      </c>
      <c r="D200" s="14">
        <v>0.46938775510201902</v>
      </c>
      <c r="E200" s="14">
        <v>0.53061224489798597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AI200">
        <v>5.0440749925556597E-2</v>
      </c>
      <c r="AJ200">
        <v>7.2122030417443E-2</v>
      </c>
      <c r="AK200">
        <v>0</v>
      </c>
      <c r="AL200" s="15">
        <v>1.3010426069826099E-18</v>
      </c>
      <c r="AM200">
        <v>0.49321355124031002</v>
      </c>
      <c r="AN200">
        <v>1.0873986305942E-2</v>
      </c>
      <c r="AO200">
        <v>0</v>
      </c>
      <c r="AP200">
        <v>4.4390743357689097E-2</v>
      </c>
      <c r="AQ200">
        <v>0.45152171909605998</v>
      </c>
      <c r="AR200">
        <v>0</v>
      </c>
      <c r="AS200" s="14">
        <f t="shared" si="14"/>
        <v>0</v>
      </c>
      <c r="AT200" s="14">
        <f t="shared" si="15"/>
        <v>0.49321355124031002</v>
      </c>
      <c r="AU200" s="14">
        <f t="shared" si="16"/>
        <v>0.50678644875969103</v>
      </c>
    </row>
    <row r="201" spans="1:47" x14ac:dyDescent="0.2">
      <c r="A201" s="14">
        <v>0.132219757693504</v>
      </c>
      <c r="B201" s="14">
        <v>0.114343097812916</v>
      </c>
      <c r="C201" s="14">
        <v>0</v>
      </c>
      <c r="D201" s="14">
        <v>0.48979591836727199</v>
      </c>
      <c r="E201" s="14">
        <v>0.51020408163272701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AI201">
        <v>5.1787306883742897E-2</v>
      </c>
      <c r="AJ201">
        <v>7.2944603180233797E-2</v>
      </c>
      <c r="AK201">
        <v>0</v>
      </c>
      <c r="AL201">
        <v>0</v>
      </c>
      <c r="AM201">
        <v>0.47628434359617799</v>
      </c>
      <c r="AN201">
        <v>6.2283570084143798E-3</v>
      </c>
      <c r="AO201">
        <v>0</v>
      </c>
      <c r="AP201">
        <v>4.1519547568990602E-2</v>
      </c>
      <c r="AQ201">
        <v>0.47596775182641798</v>
      </c>
      <c r="AR201">
        <v>0</v>
      </c>
      <c r="AS201" s="14">
        <f t="shared" si="14"/>
        <v>0</v>
      </c>
      <c r="AT201" s="14">
        <f t="shared" si="15"/>
        <v>0.47628434359617799</v>
      </c>
      <c r="AU201" s="14">
        <f t="shared" si="16"/>
        <v>0.523715656403823</v>
      </c>
    </row>
    <row r="202" spans="1:47" x14ac:dyDescent="0.2">
      <c r="A202" s="14">
        <v>0.137056933548999</v>
      </c>
      <c r="B202" s="14">
        <v>0.116918111937065</v>
      </c>
      <c r="C202" s="14">
        <v>0</v>
      </c>
      <c r="D202" s="14">
        <v>0.51020408163257402</v>
      </c>
      <c r="E202" s="14">
        <v>0.48979591836742498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AI202">
        <v>5.3139427637278698E-2</v>
      </c>
      <c r="AJ202">
        <v>7.3767175943024704E-2</v>
      </c>
      <c r="AK202">
        <v>0</v>
      </c>
      <c r="AL202">
        <v>0</v>
      </c>
      <c r="AM202">
        <v>0.45935513595204402</v>
      </c>
      <c r="AN202">
        <v>1.58272771088622E-3</v>
      </c>
      <c r="AO202">
        <v>0</v>
      </c>
      <c r="AP202">
        <v>3.8648351780291801E-2</v>
      </c>
      <c r="AQ202">
        <v>0.50041378455677898</v>
      </c>
      <c r="AR202">
        <v>0</v>
      </c>
      <c r="AS202" s="14">
        <f t="shared" si="14"/>
        <v>0</v>
      </c>
      <c r="AT202" s="14">
        <f t="shared" si="15"/>
        <v>0.45935513595204402</v>
      </c>
      <c r="AU202" s="14">
        <f t="shared" si="16"/>
        <v>0.54064486404795697</v>
      </c>
    </row>
    <row r="203" spans="1:47" x14ac:dyDescent="0.2">
      <c r="A203" s="14">
        <v>0.14190159840257899</v>
      </c>
      <c r="B203" s="14">
        <v>0.119493126061215</v>
      </c>
      <c r="C203" s="14">
        <v>0</v>
      </c>
      <c r="D203" s="14">
        <v>0.53061224489788095</v>
      </c>
      <c r="E203" s="14">
        <v>0.469387755102118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AI203">
        <v>5.4496900300766503E-2</v>
      </c>
      <c r="AJ203">
        <v>7.4589748705815501E-2</v>
      </c>
      <c r="AK203">
        <v>0</v>
      </c>
      <c r="AL203" s="15">
        <v>5.4210108624275202E-19</v>
      </c>
      <c r="AM203">
        <v>0.44253337334458798</v>
      </c>
      <c r="AN203">
        <v>0</v>
      </c>
      <c r="AO203">
        <v>0</v>
      </c>
      <c r="AP203">
        <v>3.3838583193314099E-2</v>
      </c>
      <c r="AQ203">
        <v>0.52362804346209901</v>
      </c>
      <c r="AR203">
        <v>0</v>
      </c>
      <c r="AS203" s="14">
        <f t="shared" si="14"/>
        <v>0</v>
      </c>
      <c r="AT203" s="14">
        <f t="shared" si="15"/>
        <v>0.44253337334458798</v>
      </c>
      <c r="AU203" s="14">
        <f t="shared" si="16"/>
        <v>0.55746662665541313</v>
      </c>
    </row>
    <row r="204" spans="1:47" x14ac:dyDescent="0.2">
      <c r="A204" s="14">
        <v>0.14675301056736201</v>
      </c>
      <c r="B204" s="14">
        <v>0.12206814018536399</v>
      </c>
      <c r="C204" s="14">
        <v>0</v>
      </c>
      <c r="D204" s="14">
        <v>0.55102040816318298</v>
      </c>
      <c r="E204" s="14">
        <v>0.44897959183681702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AI204">
        <v>5.5859992522917297E-2</v>
      </c>
      <c r="AJ204">
        <v>7.5412321468606505E-2</v>
      </c>
      <c r="AK204">
        <v>0</v>
      </c>
      <c r="AL204" s="15">
        <v>2.1684043449710098E-19</v>
      </c>
      <c r="AM204">
        <v>0.42576713202377098</v>
      </c>
      <c r="AN204">
        <v>0</v>
      </c>
      <c r="AO204">
        <v>0</v>
      </c>
      <c r="AP204">
        <v>2.8027074001678799E-2</v>
      </c>
      <c r="AQ204">
        <v>0.54620579397455205</v>
      </c>
      <c r="AR204">
        <v>0</v>
      </c>
      <c r="AS204" s="14">
        <f t="shared" si="14"/>
        <v>0</v>
      </c>
      <c r="AT204" s="14">
        <f t="shared" si="15"/>
        <v>0.42576713202377098</v>
      </c>
      <c r="AU204" s="14">
        <f t="shared" si="16"/>
        <v>0.57423286797623085</v>
      </c>
    </row>
    <row r="205" spans="1:47" x14ac:dyDescent="0.2">
      <c r="A205" s="14">
        <v>0.15161052231948699</v>
      </c>
      <c r="B205" s="14">
        <v>0.124643154309513</v>
      </c>
      <c r="C205" s="14">
        <v>0</v>
      </c>
      <c r="D205" s="14">
        <v>0.57142857142848502</v>
      </c>
      <c r="E205" s="14">
        <v>0.42857142857151398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AI205">
        <v>5.7228354182693397E-2</v>
      </c>
      <c r="AJ205">
        <v>7.6234894231397399E-2</v>
      </c>
      <c r="AK205">
        <v>0</v>
      </c>
      <c r="AL205">
        <v>0</v>
      </c>
      <c r="AM205">
        <v>0.40900089070295398</v>
      </c>
      <c r="AN205">
        <v>0</v>
      </c>
      <c r="AO205">
        <v>0</v>
      </c>
      <c r="AP205">
        <v>2.2215564810043501E-2</v>
      </c>
      <c r="AQ205">
        <v>0.56878354448700497</v>
      </c>
      <c r="AR205">
        <v>0</v>
      </c>
      <c r="AS205" s="14">
        <f t="shared" si="14"/>
        <v>0</v>
      </c>
      <c r="AT205" s="14">
        <f t="shared" si="15"/>
        <v>0.40900089070295398</v>
      </c>
      <c r="AU205" s="14">
        <f t="shared" si="16"/>
        <v>0.59099910929704846</v>
      </c>
    </row>
    <row r="206" spans="1:47" x14ac:dyDescent="0.2">
      <c r="A206" s="14">
        <v>0.156473565599487</v>
      </c>
      <c r="B206" s="14">
        <v>0.12721816843366199</v>
      </c>
      <c r="C206" s="14">
        <v>0</v>
      </c>
      <c r="D206" s="14">
        <v>0.59183673469378895</v>
      </c>
      <c r="E206" s="14">
        <v>0.40816326530621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AI206">
        <v>5.8601616153395902E-2</v>
      </c>
      <c r="AJ206">
        <v>7.7057466994188306E-2</v>
      </c>
      <c r="AK206">
        <v>0</v>
      </c>
      <c r="AL206">
        <v>0</v>
      </c>
      <c r="AM206">
        <v>0.39223464938213598</v>
      </c>
      <c r="AN206">
        <v>0</v>
      </c>
      <c r="AO206">
        <v>0</v>
      </c>
      <c r="AP206">
        <v>1.64040556184081E-2</v>
      </c>
      <c r="AQ206">
        <v>0.591361294999457</v>
      </c>
      <c r="AR206">
        <v>0</v>
      </c>
      <c r="AS206" s="14">
        <f t="shared" si="14"/>
        <v>0</v>
      </c>
      <c r="AT206" s="14">
        <f t="shared" si="15"/>
        <v>0.39223464938213598</v>
      </c>
      <c r="AU206" s="14">
        <f t="shared" si="16"/>
        <v>0.60776535061786507</v>
      </c>
    </row>
    <row r="207" spans="1:47" x14ac:dyDescent="0.2">
      <c r="A207" s="14">
        <v>0.16134164022617301</v>
      </c>
      <c r="B207" s="14">
        <v>0.129793182557812</v>
      </c>
      <c r="C207" s="14">
        <v>0</v>
      </c>
      <c r="D207" s="14">
        <v>0.61224489795909198</v>
      </c>
      <c r="E207" s="14">
        <v>0.38775510204090702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AI207">
        <v>5.9979441850110997E-2</v>
      </c>
      <c r="AJ207">
        <v>7.7880039756979297E-2</v>
      </c>
      <c r="AK207">
        <v>0</v>
      </c>
      <c r="AL207" s="15">
        <v>3.0357660829594101E-18</v>
      </c>
      <c r="AM207">
        <v>0.37546840806131698</v>
      </c>
      <c r="AN207">
        <v>0</v>
      </c>
      <c r="AO207">
        <v>0</v>
      </c>
      <c r="AP207">
        <v>1.0592546426771999E-2</v>
      </c>
      <c r="AQ207">
        <v>0.61393904551191303</v>
      </c>
      <c r="AR207">
        <v>0</v>
      </c>
      <c r="AS207" s="14">
        <f t="shared" si="14"/>
        <v>0</v>
      </c>
      <c r="AT207" s="14">
        <f t="shared" si="15"/>
        <v>0.37546840806131698</v>
      </c>
      <c r="AU207" s="14">
        <f t="shared" si="16"/>
        <v>0.62453159193868502</v>
      </c>
    </row>
    <row r="208" spans="1:47" x14ac:dyDescent="0.2">
      <c r="A208" s="14">
        <v>0.166214304126789</v>
      </c>
      <c r="B208" s="14">
        <v>0.13236819668196101</v>
      </c>
      <c r="C208" s="14">
        <v>0</v>
      </c>
      <c r="D208" s="14">
        <v>0.63265306122439402</v>
      </c>
      <c r="E208" s="14">
        <v>0.36734693877560498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AI208">
        <v>6.1361523848763699E-2</v>
      </c>
      <c r="AJ208">
        <v>7.8702612519769996E-2</v>
      </c>
      <c r="AK208">
        <v>0</v>
      </c>
      <c r="AL208" s="15">
        <v>6.9388939039072299E-18</v>
      </c>
      <c r="AM208">
        <v>0.35870216674050398</v>
      </c>
      <c r="AN208">
        <v>0</v>
      </c>
      <c r="AO208">
        <v>0</v>
      </c>
      <c r="AP208">
        <v>4.7810372351382502E-3</v>
      </c>
      <c r="AQ208">
        <v>0.63651679602435995</v>
      </c>
      <c r="AR208">
        <v>0</v>
      </c>
      <c r="AS208" s="14">
        <f t="shared" si="14"/>
        <v>0</v>
      </c>
      <c r="AT208" s="14">
        <f t="shared" si="15"/>
        <v>0.35870216674050398</v>
      </c>
      <c r="AU208" s="14">
        <f t="shared" si="16"/>
        <v>0.64129783325949818</v>
      </c>
    </row>
    <row r="209" spans="1:47" x14ac:dyDescent="0.2">
      <c r="A209" s="14">
        <v>0.17109116519522299</v>
      </c>
      <c r="B209" s="14">
        <v>0.13494321080610999</v>
      </c>
      <c r="C209" s="14">
        <v>0</v>
      </c>
      <c r="D209" s="14">
        <v>0.65306122448969595</v>
      </c>
      <c r="E209" s="14">
        <v>0.346938775510304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AI209">
        <v>6.2747663362547695E-2</v>
      </c>
      <c r="AJ209">
        <v>7.9525185282561001E-2</v>
      </c>
      <c r="AK209">
        <v>0</v>
      </c>
      <c r="AL209">
        <v>0</v>
      </c>
      <c r="AM209">
        <v>0.34134846422425902</v>
      </c>
      <c r="AN209">
        <v>0</v>
      </c>
      <c r="AO209">
        <v>0</v>
      </c>
      <c r="AP209">
        <v>0</v>
      </c>
      <c r="AQ209">
        <v>0.65865153577574298</v>
      </c>
      <c r="AR209">
        <v>0</v>
      </c>
      <c r="AS209" s="14">
        <f t="shared" si="14"/>
        <v>0</v>
      </c>
      <c r="AT209" s="14">
        <f t="shared" si="15"/>
        <v>0.34134846422425902</v>
      </c>
      <c r="AU209" s="14">
        <f t="shared" si="16"/>
        <v>0.65865153577574298</v>
      </c>
    </row>
    <row r="210" spans="1:47" x14ac:dyDescent="0.2">
      <c r="A210" s="14">
        <v>0.17597187447257501</v>
      </c>
      <c r="B210" s="14">
        <v>0.137518224930259</v>
      </c>
      <c r="C210" s="14">
        <v>0</v>
      </c>
      <c r="D210" s="14">
        <v>0.67346938775499998</v>
      </c>
      <c r="E210" s="14">
        <v>0.32653061224500002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AI210">
        <v>6.4140911736502701E-2</v>
      </c>
      <c r="AJ210">
        <v>8.0347758045351894E-2</v>
      </c>
      <c r="AK210">
        <v>0</v>
      </c>
      <c r="AL210" s="15">
        <v>3.1441863002079602E-18</v>
      </c>
      <c r="AM210">
        <v>0.32126914279929297</v>
      </c>
      <c r="AN210">
        <v>0</v>
      </c>
      <c r="AO210">
        <v>0</v>
      </c>
      <c r="AP210">
        <v>0</v>
      </c>
      <c r="AQ210">
        <v>0.67873085720070903</v>
      </c>
      <c r="AR210">
        <v>0</v>
      </c>
      <c r="AS210" s="14">
        <f t="shared" si="14"/>
        <v>0</v>
      </c>
      <c r="AT210" s="14">
        <f t="shared" si="15"/>
        <v>0.32126914279929297</v>
      </c>
      <c r="AU210" s="14">
        <f t="shared" si="16"/>
        <v>0.67873085720070903</v>
      </c>
    </row>
    <row r="211" spans="1:47" x14ac:dyDescent="0.2">
      <c r="A211" s="14">
        <v>0.18085612040776999</v>
      </c>
      <c r="B211" s="14">
        <v>0.14009323905440799</v>
      </c>
      <c r="C211" s="14">
        <v>0</v>
      </c>
      <c r="D211" s="14">
        <v>0.69387755102030202</v>
      </c>
      <c r="E211" s="14">
        <v>0.30612244897969698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AI211">
        <v>6.5542515041199095E-2</v>
      </c>
      <c r="AJ211">
        <v>8.1170330808142996E-2</v>
      </c>
      <c r="AK211">
        <v>0</v>
      </c>
      <c r="AL211" s="15">
        <v>3.2526065174565098E-18</v>
      </c>
      <c r="AM211">
        <v>0.30118982137432398</v>
      </c>
      <c r="AN211">
        <v>0</v>
      </c>
      <c r="AO211">
        <v>0</v>
      </c>
      <c r="AP211">
        <v>0</v>
      </c>
      <c r="AQ211">
        <v>0.69881017862567796</v>
      </c>
      <c r="AR211">
        <v>0</v>
      </c>
      <c r="AS211" s="14">
        <f t="shared" si="14"/>
        <v>0</v>
      </c>
      <c r="AT211" s="14">
        <f t="shared" si="15"/>
        <v>0.30118982137432398</v>
      </c>
      <c r="AU211" s="14">
        <f t="shared" si="16"/>
        <v>0.69881017862567796</v>
      </c>
    </row>
    <row r="212" spans="1:47" x14ac:dyDescent="0.2">
      <c r="A212" s="14">
        <v>0.185743624005061</v>
      </c>
      <c r="B212" s="14">
        <v>0.142668253178558</v>
      </c>
      <c r="C212" s="14">
        <v>0</v>
      </c>
      <c r="D212" s="14">
        <v>0.71428571428560494</v>
      </c>
      <c r="E212" s="14">
        <v>0.285714285714394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AI212">
        <v>6.6951948560646499E-2</v>
      </c>
      <c r="AJ212">
        <v>8.1992903570933695E-2</v>
      </c>
      <c r="AK212">
        <v>0</v>
      </c>
      <c r="AL212" s="15">
        <v>1.3010426069826099E-18</v>
      </c>
      <c r="AM212">
        <v>0.28111049994936299</v>
      </c>
      <c r="AN212">
        <v>0</v>
      </c>
      <c r="AO212">
        <v>0</v>
      </c>
      <c r="AP212">
        <v>0</v>
      </c>
      <c r="AQ212">
        <v>0.71888950005063901</v>
      </c>
      <c r="AR212">
        <v>0</v>
      </c>
      <c r="AS212" s="14">
        <f t="shared" si="14"/>
        <v>0</v>
      </c>
      <c r="AT212" s="14">
        <f t="shared" si="15"/>
        <v>0.28111049994936299</v>
      </c>
      <c r="AU212" s="14">
        <f t="shared" si="16"/>
        <v>0.71888950005063901</v>
      </c>
    </row>
    <row r="213" spans="1:47" x14ac:dyDescent="0.2">
      <c r="A213" s="14">
        <v>0.19063413470347701</v>
      </c>
      <c r="B213" s="14">
        <v>0.14524326730270701</v>
      </c>
      <c r="C213" s="14">
        <v>0</v>
      </c>
      <c r="D213" s="14">
        <v>0.73469387755090798</v>
      </c>
      <c r="E213" s="14">
        <v>0.26530612244909102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AI213">
        <v>6.8368728032740897E-2</v>
      </c>
      <c r="AJ213">
        <v>8.2815476333724602E-2</v>
      </c>
      <c r="AK213">
        <v>0</v>
      </c>
      <c r="AL213" s="15">
        <v>1.3010426069826099E-18</v>
      </c>
      <c r="AM213">
        <v>0.261031178524397</v>
      </c>
      <c r="AN213">
        <v>0</v>
      </c>
      <c r="AO213">
        <v>0</v>
      </c>
      <c r="AP213">
        <v>0</v>
      </c>
      <c r="AQ213">
        <v>0.73896882147560505</v>
      </c>
      <c r="AR213">
        <v>0</v>
      </c>
      <c r="AS213" s="14">
        <f t="shared" si="14"/>
        <v>0</v>
      </c>
      <c r="AT213" s="14">
        <f t="shared" si="15"/>
        <v>0.261031178524397</v>
      </c>
      <c r="AU213" s="14">
        <f t="shared" si="16"/>
        <v>0.73896882147560505</v>
      </c>
    </row>
    <row r="214" spans="1:47" x14ac:dyDescent="0.2">
      <c r="A214" s="14">
        <v>0.195527426863289</v>
      </c>
      <c r="B214" s="14">
        <v>0.14781828142685599</v>
      </c>
      <c r="C214" s="14">
        <v>0</v>
      </c>
      <c r="D214" s="14">
        <v>0.75510204081621002</v>
      </c>
      <c r="E214" s="14">
        <v>0.24489795918378901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AI214">
        <v>6.9792406092411399E-2</v>
      </c>
      <c r="AJ214">
        <v>8.3638049096515593E-2</v>
      </c>
      <c r="AK214">
        <v>0</v>
      </c>
      <c r="AL214">
        <v>0</v>
      </c>
      <c r="AM214">
        <v>0.24095185709943101</v>
      </c>
      <c r="AN214">
        <v>0</v>
      </c>
      <c r="AO214">
        <v>0</v>
      </c>
      <c r="AP214">
        <v>0</v>
      </c>
      <c r="AQ214">
        <v>0.75904814290057099</v>
      </c>
      <c r="AR214">
        <v>0</v>
      </c>
      <c r="AS214" s="14">
        <f t="shared" si="14"/>
        <v>0</v>
      </c>
      <c r="AT214" s="14">
        <f t="shared" si="15"/>
        <v>0.24095185709943101</v>
      </c>
      <c r="AU214" s="14">
        <f t="shared" si="16"/>
        <v>0.75904814290057099</v>
      </c>
    </row>
    <row r="215" spans="1:47" x14ac:dyDescent="0.2">
      <c r="A215" s="14">
        <v>0.200423296758237</v>
      </c>
      <c r="B215" s="14">
        <v>0.150393295551005</v>
      </c>
      <c r="C215" s="14">
        <v>0</v>
      </c>
      <c r="D215" s="14">
        <v>0.77551020408151405</v>
      </c>
      <c r="E215" s="14">
        <v>0.224489795918485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AI215">
        <v>7.1222569050315904E-2</v>
      </c>
      <c r="AJ215">
        <v>8.4460621859306598E-2</v>
      </c>
      <c r="AK215">
        <v>0</v>
      </c>
      <c r="AL215" s="15">
        <v>6.0715321659188302E-18</v>
      </c>
      <c r="AM215">
        <v>0.22087253567446199</v>
      </c>
      <c r="AN215">
        <v>0</v>
      </c>
      <c r="AO215">
        <v>0</v>
      </c>
      <c r="AP215">
        <v>0</v>
      </c>
      <c r="AQ215">
        <v>0.77912746432554003</v>
      </c>
      <c r="AR215">
        <v>0</v>
      </c>
      <c r="AS215" s="14">
        <f t="shared" si="14"/>
        <v>0</v>
      </c>
      <c r="AT215" s="14">
        <f t="shared" si="15"/>
        <v>0.22087253567446199</v>
      </c>
      <c r="AU215" s="14">
        <f t="shared" si="16"/>
        <v>0.77912746432554003</v>
      </c>
    </row>
    <row r="216" spans="1:47" x14ac:dyDescent="0.2">
      <c r="A216" s="14">
        <v>0.20532155999097401</v>
      </c>
      <c r="B216" s="14">
        <v>0.15296830967515501</v>
      </c>
      <c r="C216" s="14">
        <v>0</v>
      </c>
      <c r="D216" s="14">
        <v>0.79591836734681698</v>
      </c>
      <c r="E216" s="14">
        <v>0.20408163265318299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AI216">
        <v>7.2658833975585299E-2</v>
      </c>
      <c r="AJ216">
        <v>8.5283194622097602E-2</v>
      </c>
      <c r="AK216">
        <v>0</v>
      </c>
      <c r="AL216" s="15">
        <v>2.6020852139652099E-18</v>
      </c>
      <c r="AM216">
        <v>0.200793214249497</v>
      </c>
      <c r="AN216">
        <v>0</v>
      </c>
      <c r="AO216">
        <v>0</v>
      </c>
      <c r="AP216">
        <v>0</v>
      </c>
      <c r="AQ216">
        <v>0.79920678575050597</v>
      </c>
      <c r="AR216">
        <v>0</v>
      </c>
      <c r="AS216" s="14">
        <f t="shared" si="14"/>
        <v>0</v>
      </c>
      <c r="AT216" s="14">
        <f t="shared" si="15"/>
        <v>0.200793214249497</v>
      </c>
      <c r="AU216" s="14">
        <f t="shared" si="16"/>
        <v>0.79920678575050597</v>
      </c>
    </row>
    <row r="217" spans="1:47" x14ac:dyDescent="0.2">
      <c r="A217" s="14">
        <v>0.21022204926420099</v>
      </c>
      <c r="B217" s="14">
        <v>0.155543323799304</v>
      </c>
      <c r="C217" s="14">
        <v>0</v>
      </c>
      <c r="D217" s="14">
        <v>0.81632653061212002</v>
      </c>
      <c r="E217" s="14">
        <v>0.18367346938788001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AI217">
        <v>7.4100846053618094E-2</v>
      </c>
      <c r="AJ217">
        <v>8.6105767384888302E-2</v>
      </c>
      <c r="AK217">
        <v>0</v>
      </c>
      <c r="AL217">
        <v>0</v>
      </c>
      <c r="AM217">
        <v>0.18071389282453501</v>
      </c>
      <c r="AN217">
        <v>0</v>
      </c>
      <c r="AO217">
        <v>0</v>
      </c>
      <c r="AP217">
        <v>0</v>
      </c>
      <c r="AQ217">
        <v>0.81928610717546702</v>
      </c>
      <c r="AR217">
        <v>0</v>
      </c>
      <c r="AS217" s="14">
        <f t="shared" si="14"/>
        <v>0</v>
      </c>
      <c r="AT217" s="14">
        <f t="shared" si="15"/>
        <v>0.18071389282453501</v>
      </c>
      <c r="AU217" s="14">
        <f t="shared" si="16"/>
        <v>0.81928610717546702</v>
      </c>
    </row>
    <row r="218" spans="1:47" x14ac:dyDescent="0.2">
      <c r="A218" s="14">
        <v>0.21512461245189701</v>
      </c>
      <c r="B218" s="14">
        <v>0.15811833792345301</v>
      </c>
      <c r="C218" s="14">
        <v>0</v>
      </c>
      <c r="D218" s="14">
        <v>0.83673469387742205</v>
      </c>
      <c r="E218" s="14">
        <v>0.163265306122577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AI218">
        <v>7.5548276192367106E-2</v>
      </c>
      <c r="AJ218">
        <v>8.6928340147679403E-2</v>
      </c>
      <c r="AK218">
        <v>0</v>
      </c>
      <c r="AL218">
        <v>0</v>
      </c>
      <c r="AM218">
        <v>0.16063457139956699</v>
      </c>
      <c r="AN218">
        <v>0</v>
      </c>
      <c r="AO218">
        <v>0</v>
      </c>
      <c r="AP218">
        <v>0</v>
      </c>
      <c r="AQ218">
        <v>0.83936542860043595</v>
      </c>
      <c r="AR218">
        <v>0</v>
      </c>
      <c r="AS218" s="14">
        <f t="shared" si="14"/>
        <v>0</v>
      </c>
      <c r="AT218" s="14">
        <f t="shared" si="15"/>
        <v>0.16063457139956699</v>
      </c>
      <c r="AU218" s="14">
        <f t="shared" si="16"/>
        <v>0.83936542860043595</v>
      </c>
    </row>
    <row r="219" spans="1:47" x14ac:dyDescent="0.2">
      <c r="A219" s="14">
        <v>0.22002911092476601</v>
      </c>
      <c r="B219" s="14">
        <v>0.16069335204760199</v>
      </c>
      <c r="C219" s="14">
        <v>0</v>
      </c>
      <c r="D219" s="14">
        <v>0.85714285714272398</v>
      </c>
      <c r="E219" s="14">
        <v>0.14285714285727499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AI219">
        <v>7.7000818852918998E-2</v>
      </c>
      <c r="AJ219">
        <v>8.7750912910470297E-2</v>
      </c>
      <c r="AK219">
        <v>0</v>
      </c>
      <c r="AL219" s="15">
        <v>6.0715321659188302E-18</v>
      </c>
      <c r="AM219">
        <v>0.14055524997460001</v>
      </c>
      <c r="AN219">
        <v>0</v>
      </c>
      <c r="AO219">
        <v>0</v>
      </c>
      <c r="AP219">
        <v>0</v>
      </c>
      <c r="AQ219">
        <v>0.85944475002540199</v>
      </c>
      <c r="AR219">
        <v>0</v>
      </c>
      <c r="AS219" s="14">
        <f t="shared" si="14"/>
        <v>0</v>
      </c>
      <c r="AT219" s="14">
        <f t="shared" si="15"/>
        <v>0.14055524997460001</v>
      </c>
      <c r="AU219" s="14">
        <f t="shared" si="16"/>
        <v>0.85944475002540199</v>
      </c>
    </row>
    <row r="220" spans="1:47" x14ac:dyDescent="0.2">
      <c r="A220" s="14">
        <v>0.22493541809180101</v>
      </c>
      <c r="B220" s="14">
        <v>0.163268366171752</v>
      </c>
      <c r="C220" s="14">
        <v>0</v>
      </c>
      <c r="D220" s="14">
        <v>0.87755102040802702</v>
      </c>
      <c r="E220" s="14">
        <v>0.122448979591972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AI220">
        <v>7.8458190082410395E-2</v>
      </c>
      <c r="AJ220">
        <v>8.8573485673261093E-2</v>
      </c>
      <c r="AK220">
        <v>0</v>
      </c>
      <c r="AL220" s="15">
        <v>2.6020852139652099E-18</v>
      </c>
      <c r="AM220">
        <v>0.120475928549637</v>
      </c>
      <c r="AN220">
        <v>0</v>
      </c>
      <c r="AO220">
        <v>0</v>
      </c>
      <c r="AP220">
        <v>0</v>
      </c>
      <c r="AQ220">
        <v>0.87952407145036504</v>
      </c>
      <c r="AR220">
        <v>0</v>
      </c>
      <c r="AS220" s="14">
        <f t="shared" si="14"/>
        <v>0</v>
      </c>
      <c r="AT220" s="14">
        <f t="shared" si="15"/>
        <v>0.120475928549637</v>
      </c>
      <c r="AU220" s="14">
        <f t="shared" si="16"/>
        <v>0.87952407145036504</v>
      </c>
    </row>
    <row r="221" spans="1:47" x14ac:dyDescent="0.2">
      <c r="A221" s="14">
        <v>0.22984341812623099</v>
      </c>
      <c r="B221" s="14">
        <v>0.16584338029590101</v>
      </c>
      <c r="C221" s="14">
        <v>0</v>
      </c>
      <c r="D221" s="14">
        <v>0.89795918367333005</v>
      </c>
      <c r="E221" s="14">
        <v>0.102040816326669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AI221">
        <v>7.9920125729386601E-2</v>
      </c>
      <c r="AJ221">
        <v>8.9396058436052001E-2</v>
      </c>
      <c r="AK221">
        <v>0</v>
      </c>
      <c r="AL221" s="15">
        <v>1.7347234759768102E-18</v>
      </c>
      <c r="AM221">
        <v>0.10039660712467301</v>
      </c>
      <c r="AN221">
        <v>0</v>
      </c>
      <c r="AO221">
        <v>0</v>
      </c>
      <c r="AP221">
        <v>0</v>
      </c>
      <c r="AQ221">
        <v>0.89960339287532898</v>
      </c>
      <c r="AR221">
        <v>0</v>
      </c>
      <c r="AS221" s="14">
        <f t="shared" si="14"/>
        <v>0</v>
      </c>
      <c r="AT221" s="14">
        <f t="shared" si="15"/>
        <v>0.10039660712467301</v>
      </c>
      <c r="AU221" s="14">
        <f t="shared" si="16"/>
        <v>0.89960339287532898</v>
      </c>
    </row>
    <row r="222" spans="1:47" x14ac:dyDescent="0.2">
      <c r="A222" s="14">
        <v>0.23475300484933401</v>
      </c>
      <c r="B222" s="14">
        <v>0.16841839442004999</v>
      </c>
      <c r="C222" s="14">
        <v>0</v>
      </c>
      <c r="D222" s="14">
        <v>0.91836734693863298</v>
      </c>
      <c r="E222" s="14">
        <v>8.16326530613663E-2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AI222">
        <v>8.1386379823653904E-2</v>
      </c>
      <c r="AJ222">
        <v>9.0218631198842894E-2</v>
      </c>
      <c r="AK222">
        <v>0</v>
      </c>
      <c r="AL222" s="15">
        <v>5.2041704279304197E-18</v>
      </c>
      <c r="AM222">
        <v>8.0317285699707197E-2</v>
      </c>
      <c r="AN222">
        <v>0</v>
      </c>
      <c r="AO222">
        <v>0</v>
      </c>
      <c r="AP222">
        <v>0</v>
      </c>
      <c r="AQ222">
        <v>0.91968271430029502</v>
      </c>
      <c r="AR222">
        <v>0</v>
      </c>
      <c r="AS222" s="14">
        <f t="shared" si="14"/>
        <v>0</v>
      </c>
      <c r="AT222" s="14">
        <f t="shared" si="15"/>
        <v>8.0317285699707197E-2</v>
      </c>
      <c r="AU222" s="14">
        <f t="shared" si="16"/>
        <v>0.91968271430029502</v>
      </c>
    </row>
    <row r="223" spans="1:47" x14ac:dyDescent="0.2">
      <c r="A223" s="14">
        <v>0.23966408074982601</v>
      </c>
      <c r="B223" s="14">
        <v>0.170993408544199</v>
      </c>
      <c r="C223" s="14">
        <v>0</v>
      </c>
      <c r="D223" s="14">
        <v>0.93877551020393601</v>
      </c>
      <c r="E223" s="14">
        <v>6.1224489796063201E-2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AI223">
        <v>8.2856723104434399E-2</v>
      </c>
      <c r="AJ223">
        <v>9.1041203961633996E-2</v>
      </c>
      <c r="AK223">
        <v>0</v>
      </c>
      <c r="AL223" s="15">
        <v>1.7347234759768102E-18</v>
      </c>
      <c r="AM223">
        <v>6.0237964274738501E-2</v>
      </c>
      <c r="AN223">
        <v>0</v>
      </c>
      <c r="AO223">
        <v>0</v>
      </c>
      <c r="AP223">
        <v>0</v>
      </c>
      <c r="AQ223">
        <v>0.93976203572526396</v>
      </c>
      <c r="AR223">
        <v>0</v>
      </c>
      <c r="AS223" s="14">
        <f t="shared" si="14"/>
        <v>0</v>
      </c>
      <c r="AT223" s="14">
        <f t="shared" si="15"/>
        <v>6.0237964274738501E-2</v>
      </c>
      <c r="AU223" s="14">
        <f t="shared" si="16"/>
        <v>0.93976203572526396</v>
      </c>
    </row>
    <row r="224" spans="1:47" x14ac:dyDescent="0.2">
      <c r="A224" s="14">
        <v>0.24457655612006701</v>
      </c>
      <c r="B224" s="14">
        <v>0.17356842266834799</v>
      </c>
      <c r="C224" s="14">
        <v>0</v>
      </c>
      <c r="D224" s="14">
        <v>0.95918367346923805</v>
      </c>
      <c r="E224" s="14">
        <v>4.0816326530760998E-2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AI224">
        <v>8.4330941682252497E-2</v>
      </c>
      <c r="AJ224">
        <v>9.1863776724424806E-2</v>
      </c>
      <c r="AK224">
        <v>0</v>
      </c>
      <c r="AL224" s="15">
        <v>8.6736173798840393E-19</v>
      </c>
      <c r="AM224">
        <v>4.0158642849774898E-2</v>
      </c>
      <c r="AN224">
        <v>0</v>
      </c>
      <c r="AO224">
        <v>0</v>
      </c>
      <c r="AP224">
        <v>0</v>
      </c>
      <c r="AQ224">
        <v>0.959841357150227</v>
      </c>
      <c r="AR224">
        <v>0</v>
      </c>
      <c r="AS224" s="14">
        <f t="shared" si="14"/>
        <v>0</v>
      </c>
      <c r="AT224" s="14">
        <f t="shared" si="15"/>
        <v>4.0158642849774898E-2</v>
      </c>
      <c r="AU224" s="14">
        <f t="shared" si="16"/>
        <v>0.959841357150227</v>
      </c>
    </row>
    <row r="225" spans="1:47" x14ac:dyDescent="0.2">
      <c r="A225" s="14">
        <v>0.24949034829321801</v>
      </c>
      <c r="B225" s="14">
        <v>0.176143436792498</v>
      </c>
      <c r="C225" s="14">
        <v>0</v>
      </c>
      <c r="D225" s="14">
        <v>0.97959183673454098</v>
      </c>
      <c r="E225" s="14">
        <v>2.0408163265458201E-2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AI225">
        <v>8.5808835821445495E-2</v>
      </c>
      <c r="AJ225">
        <v>9.26863494872157E-2</v>
      </c>
      <c r="AK225">
        <v>0</v>
      </c>
      <c r="AL225">
        <v>0</v>
      </c>
      <c r="AM225">
        <v>2.0079321424808502E-2</v>
      </c>
      <c r="AN225">
        <v>0</v>
      </c>
      <c r="AO225">
        <v>0</v>
      </c>
      <c r="AP225">
        <v>0</v>
      </c>
      <c r="AQ225">
        <v>0.97992067857519405</v>
      </c>
      <c r="AR225">
        <v>0</v>
      </c>
      <c r="AS225" s="14">
        <f t="shared" si="14"/>
        <v>0</v>
      </c>
      <c r="AT225" s="14">
        <f t="shared" si="15"/>
        <v>2.0079321424808502E-2</v>
      </c>
      <c r="AU225" s="14">
        <f t="shared" si="16"/>
        <v>0.97992067857519405</v>
      </c>
    </row>
    <row r="226" spans="1:47" x14ac:dyDescent="0.2">
      <c r="A226" s="14">
        <v>0.25440538096792598</v>
      </c>
      <c r="B226" s="14">
        <v>0.17871845091666699</v>
      </c>
      <c r="C226" s="14">
        <v>0</v>
      </c>
      <c r="D226" s="14">
        <v>1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AI226">
        <v>8.7290218831503494E-2</v>
      </c>
      <c r="AJ226">
        <v>9.3508922250000001E-2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1</v>
      </c>
      <c r="AR226">
        <v>0</v>
      </c>
      <c r="AS226" s="14">
        <f t="shared" si="14"/>
        <v>0</v>
      </c>
      <c r="AT226" s="14">
        <f t="shared" si="15"/>
        <v>0</v>
      </c>
      <c r="AU226" s="14">
        <f t="shared" si="16"/>
        <v>1</v>
      </c>
    </row>
  </sheetData>
  <conditionalFormatting sqref="T2:AB10">
    <cfRule type="containsBlanks" dxfId="242" priority="1">
      <formula>LEN(TRIM(T2))=0</formula>
    </cfRule>
    <cfRule type="cellIs" dxfId="241" priority="2" operator="lessThan">
      <formula>0.5</formula>
    </cfRule>
    <cfRule type="cellIs" dxfId="240" priority="3" operator="greaterThan">
      <formula>0.5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225"/>
  <sheetViews>
    <sheetView zoomScale="57" workbookViewId="0">
      <selection activeCell="AD53" sqref="AD53"/>
    </sheetView>
  </sheetViews>
  <sheetFormatPr baseColWidth="10" defaultRowHeight="16" x14ac:dyDescent="0.2"/>
  <sheetData>
    <row r="1" spans="1:69" ht="96" x14ac:dyDescent="0.2">
      <c r="B1" s="10" t="s">
        <v>89</v>
      </c>
      <c r="C1" s="10" t="s">
        <v>90</v>
      </c>
      <c r="D1" s="10" t="s">
        <v>91</v>
      </c>
      <c r="E1" s="10" t="s">
        <v>3</v>
      </c>
      <c r="F1" t="s">
        <v>4</v>
      </c>
      <c r="G1" s="10" t="s">
        <v>5</v>
      </c>
      <c r="H1" t="s">
        <v>82</v>
      </c>
      <c r="I1" t="s">
        <v>6</v>
      </c>
      <c r="AI1" s="10" t="s">
        <v>89</v>
      </c>
      <c r="AJ1" s="10" t="s">
        <v>90</v>
      </c>
      <c r="AK1" s="10" t="s">
        <v>91</v>
      </c>
      <c r="AL1" s="10" t="s">
        <v>3</v>
      </c>
      <c r="AM1" t="s">
        <v>4</v>
      </c>
      <c r="AN1" s="10" t="s">
        <v>5</v>
      </c>
      <c r="AO1" t="s">
        <v>82</v>
      </c>
      <c r="AP1" t="s">
        <v>6</v>
      </c>
      <c r="BI1" s="10" t="s">
        <v>89</v>
      </c>
      <c r="BJ1" s="10" t="s">
        <v>90</v>
      </c>
      <c r="BK1" s="10" t="s">
        <v>92</v>
      </c>
      <c r="BL1" s="10" t="s">
        <v>3</v>
      </c>
      <c r="BM1" t="s">
        <v>4</v>
      </c>
      <c r="BN1" s="10" t="s">
        <v>5</v>
      </c>
      <c r="BO1" t="s">
        <v>82</v>
      </c>
      <c r="BP1" t="s">
        <v>6</v>
      </c>
    </row>
    <row r="2" spans="1:69" x14ac:dyDescent="0.2">
      <c r="A2" t="s">
        <v>54</v>
      </c>
      <c r="B2">
        <v>-0.10074098340510251</v>
      </c>
      <c r="C2">
        <v>-0.13189208616230824</v>
      </c>
      <c r="D2">
        <v>7.444981698224043E-2</v>
      </c>
      <c r="E2">
        <v>8.3167350000000001E-2</v>
      </c>
      <c r="F2">
        <v>9.6213699999999999E-2</v>
      </c>
      <c r="G2">
        <v>0.10934820000000001</v>
      </c>
      <c r="H2">
        <v>0.24274845</v>
      </c>
      <c r="I2">
        <v>0.19875469999999998</v>
      </c>
      <c r="AH2" t="s">
        <v>54</v>
      </c>
      <c r="AI2">
        <v>-0.10074098340510251</v>
      </c>
      <c r="AJ2">
        <v>-0.13189208616230824</v>
      </c>
      <c r="AK2">
        <v>7.444981698224043E-2</v>
      </c>
      <c r="AL2">
        <f>[3]Danmark!V21</f>
        <v>8.8102725000000007E-2</v>
      </c>
      <c r="AM2">
        <f>[3]Danmark!W21</f>
        <v>0.10395094999999999</v>
      </c>
      <c r="AN2">
        <f>[3]Danmark!X21</f>
        <v>0.1076052</v>
      </c>
      <c r="AO2">
        <f>[3]Danmark!Y21</f>
        <v>0.16001532499999999</v>
      </c>
      <c r="AP2">
        <f>[3]Danmark!Z21</f>
        <v>0.14504394999999998</v>
      </c>
      <c r="BH2" t="s">
        <v>54</v>
      </c>
      <c r="BI2">
        <v>-0.10074098340510251</v>
      </c>
      <c r="BJ2">
        <v>-0.13189208616230824</v>
      </c>
      <c r="BK2">
        <v>5.7894959285452609E-2</v>
      </c>
      <c r="BL2">
        <v>8.3167350000000001E-2</v>
      </c>
      <c r="BM2">
        <v>9.6213699999999999E-2</v>
      </c>
      <c r="BN2">
        <v>0.10934820000000001</v>
      </c>
      <c r="BO2">
        <v>0.24274845</v>
      </c>
      <c r="BP2">
        <v>0.19875469999999998</v>
      </c>
    </row>
    <row r="3" spans="1:69" x14ac:dyDescent="0.2">
      <c r="A3" t="s">
        <v>55</v>
      </c>
      <c r="B3">
        <v>-0.28484447699421422</v>
      </c>
      <c r="C3">
        <v>-0.24680946809468104</v>
      </c>
      <c r="D3">
        <v>5.812461884633989E-2</v>
      </c>
      <c r="E3">
        <v>0.11375405000000001</v>
      </c>
      <c r="F3">
        <v>2.72933E-2</v>
      </c>
      <c r="G3">
        <v>5.9999300000000005E-2</v>
      </c>
      <c r="H3">
        <v>0.13296444999999998</v>
      </c>
      <c r="I3">
        <v>0.13718490000000003</v>
      </c>
      <c r="AH3" t="s">
        <v>55</v>
      </c>
      <c r="AI3">
        <v>-0.28484447699421422</v>
      </c>
      <c r="AJ3">
        <v>-0.24680946809468104</v>
      </c>
      <c r="AK3">
        <v>5.812461884633989E-2</v>
      </c>
      <c r="AL3">
        <f>[3]Danmark!V22</f>
        <v>0.10208167500000001</v>
      </c>
      <c r="AM3">
        <f>[3]Danmark!W22</f>
        <v>6.4387299999999995E-2</v>
      </c>
      <c r="AN3">
        <f>[3]Danmark!X22</f>
        <v>7.608355E-2</v>
      </c>
      <c r="AO3">
        <f>[3]Danmark!Y22</f>
        <v>0.13650082499999999</v>
      </c>
      <c r="AP3">
        <f>[3]Danmark!Z22</f>
        <v>0.13468740000000001</v>
      </c>
      <c r="BH3" t="s">
        <v>55</v>
      </c>
      <c r="BI3">
        <v>-0.28484447699421422</v>
      </c>
      <c r="BJ3">
        <v>-0.24680946809468104</v>
      </c>
      <c r="BK3">
        <v>9.3199629784995741E-2</v>
      </c>
      <c r="BL3">
        <v>0.11375405000000001</v>
      </c>
      <c r="BM3">
        <v>2.72933E-2</v>
      </c>
      <c r="BN3">
        <v>5.9999300000000005E-2</v>
      </c>
      <c r="BO3">
        <v>0.13296444999999998</v>
      </c>
      <c r="BP3">
        <v>0.13718490000000003</v>
      </c>
    </row>
    <row r="4" spans="1:69" x14ac:dyDescent="0.2">
      <c r="A4" t="s">
        <v>56</v>
      </c>
      <c r="B4">
        <v>0.25301651956152671</v>
      </c>
      <c r="C4">
        <v>4.4116768434762817E-2</v>
      </c>
      <c r="D4">
        <v>9.3805274559294063E-2</v>
      </c>
      <c r="E4">
        <v>3.7360450000000003E-2</v>
      </c>
      <c r="F4">
        <v>5.0744750000000005E-2</v>
      </c>
      <c r="G4">
        <v>-6.1811999999999978E-3</v>
      </c>
      <c r="H4">
        <v>6.7417599999999994E-2</v>
      </c>
      <c r="I4">
        <v>-4.3042500000000004E-2</v>
      </c>
      <c r="AH4" t="s">
        <v>56</v>
      </c>
      <c r="AI4">
        <v>0.25301651956152671</v>
      </c>
      <c r="AJ4">
        <v>4.4116768434762817E-2</v>
      </c>
      <c r="AK4">
        <v>9.3805274559294063E-2</v>
      </c>
      <c r="AL4">
        <f>[3]Danmark!V23</f>
        <v>6.5858075000000002E-2</v>
      </c>
      <c r="AM4">
        <f>[3]Danmark!W23</f>
        <v>6.0108624999999999E-2</v>
      </c>
      <c r="AN4">
        <f>[3]Danmark!X23</f>
        <v>4.2454549999999994E-2</v>
      </c>
      <c r="AO4">
        <f>[3]Danmark!Y23</f>
        <v>9.9668850000000003E-2</v>
      </c>
      <c r="AP4">
        <f>[3]Danmark!Z23</f>
        <v>4.0209750000000002E-2</v>
      </c>
      <c r="BH4" t="s">
        <v>56</v>
      </c>
      <c r="BI4">
        <v>0.25301651956152671</v>
      </c>
      <c r="BJ4">
        <v>4.4116768434762817E-2</v>
      </c>
      <c r="BK4">
        <v>4.4110123035692471E-2</v>
      </c>
      <c r="BL4">
        <v>3.7360450000000003E-2</v>
      </c>
      <c r="BM4">
        <v>5.0744750000000005E-2</v>
      </c>
      <c r="BN4">
        <v>-6.1811999999999978E-3</v>
      </c>
      <c r="BO4">
        <v>6.7417599999999994E-2</v>
      </c>
      <c r="BP4">
        <v>-4.3042500000000004E-2</v>
      </c>
    </row>
    <row r="5" spans="1:69" x14ac:dyDescent="0.2">
      <c r="A5" t="s">
        <v>57</v>
      </c>
      <c r="B5">
        <v>0.22025983739376376</v>
      </c>
      <c r="C5">
        <v>0.38557319264354145</v>
      </c>
      <c r="D5">
        <v>4.3976476431007168E-2</v>
      </c>
      <c r="E5">
        <v>6.6196199999999997E-2</v>
      </c>
      <c r="F5">
        <v>2.888990000000001E-2</v>
      </c>
      <c r="G5">
        <v>0.10827310000000001</v>
      </c>
      <c r="H5">
        <v>0.12812445</v>
      </c>
      <c r="I5">
        <v>0.11297784999999999</v>
      </c>
      <c r="AH5" t="s">
        <v>57</v>
      </c>
      <c r="AI5">
        <v>0.22025983739376376</v>
      </c>
      <c r="AJ5">
        <v>0.38557319264354145</v>
      </c>
      <c r="AK5">
        <v>4.3976476431007168E-2</v>
      </c>
      <c r="AL5">
        <f>[3]Danmark!V24</f>
        <v>6.9021200000000005E-2</v>
      </c>
      <c r="AM5">
        <f>[3]Danmark!W24</f>
        <v>4.458440000000001E-2</v>
      </c>
      <c r="AN5">
        <f>[3]Danmark!X24</f>
        <v>8.0025349999999995E-2</v>
      </c>
      <c r="AO5">
        <f>[3]Danmark!Y24</f>
        <v>0.115849075</v>
      </c>
      <c r="AP5">
        <f>[3]Danmark!Z24</f>
        <v>8.6011974999999991E-2</v>
      </c>
      <c r="BH5" t="s">
        <v>57</v>
      </c>
      <c r="BI5">
        <v>0.22025983739376376</v>
      </c>
      <c r="BJ5">
        <v>0.38557319264354145</v>
      </c>
      <c r="BK5">
        <v>7.1665247167808074E-2</v>
      </c>
      <c r="BL5">
        <v>6.6196199999999997E-2</v>
      </c>
      <c r="BM5">
        <v>2.888990000000001E-2</v>
      </c>
      <c r="BN5">
        <v>0.10827310000000001</v>
      </c>
      <c r="BO5">
        <v>0.12812445</v>
      </c>
      <c r="BP5">
        <v>0.11297784999999999</v>
      </c>
    </row>
    <row r="6" spans="1:69" x14ac:dyDescent="0.2">
      <c r="A6" t="s">
        <v>58</v>
      </c>
      <c r="B6">
        <v>0.44781944107330307</v>
      </c>
      <c r="C6">
        <v>1.5454778227471708</v>
      </c>
      <c r="D6">
        <v>7.4536467639755785E-2</v>
      </c>
      <c r="E6">
        <v>0.14276244999999999</v>
      </c>
      <c r="F6">
        <v>0.22674655000000002</v>
      </c>
      <c r="G6">
        <v>1.7139300000000017E-2</v>
      </c>
      <c r="H6">
        <v>0.76599919999999988</v>
      </c>
      <c r="I6">
        <v>9.807805E-2</v>
      </c>
      <c r="AH6" t="s">
        <v>58</v>
      </c>
      <c r="AI6">
        <v>0.44781944107330307</v>
      </c>
      <c r="AJ6">
        <v>1.5454778227471708</v>
      </c>
      <c r="AK6">
        <v>7.4536467639755785E-2</v>
      </c>
      <c r="AL6">
        <f>[3]Danmark!V25</f>
        <v>0.10639507499999999</v>
      </c>
      <c r="AM6">
        <f>[3]Danmark!W25</f>
        <v>0.13713892500000002</v>
      </c>
      <c r="AN6">
        <f>[3]Danmark!X25</f>
        <v>4.598830000000001E-2</v>
      </c>
      <c r="AO6">
        <f>[3]Danmark!Y25</f>
        <v>0.43665669999999995</v>
      </c>
      <c r="AP6">
        <f>[3]Danmark!Z25</f>
        <v>9.1035425000000003E-2</v>
      </c>
      <c r="BH6" t="s">
        <v>58</v>
      </c>
      <c r="BI6">
        <v>0.44781944107330307</v>
      </c>
      <c r="BJ6">
        <v>1.5454778227471708</v>
      </c>
      <c r="BK6">
        <v>5.2899454021893659E-2</v>
      </c>
      <c r="BL6">
        <v>0.14276244999999999</v>
      </c>
      <c r="BM6">
        <v>0.22674655000000002</v>
      </c>
      <c r="BN6">
        <v>1.7139300000000017E-2</v>
      </c>
      <c r="BO6">
        <v>0.76599919999999988</v>
      </c>
      <c r="BP6">
        <v>9.807805E-2</v>
      </c>
    </row>
    <row r="7" spans="1:69" x14ac:dyDescent="0.2">
      <c r="A7" t="s">
        <v>60</v>
      </c>
      <c r="B7">
        <v>0.24733497560610071</v>
      </c>
      <c r="C7">
        <v>0.15364347574964063</v>
      </c>
      <c r="D7">
        <v>4.8126552208184945E-2</v>
      </c>
      <c r="E7">
        <v>0.21188360000000001</v>
      </c>
      <c r="F7">
        <v>0.20375194999999999</v>
      </c>
      <c r="G7">
        <v>0.31746184999999999</v>
      </c>
      <c r="H7">
        <v>-4.0755499999999244E-3</v>
      </c>
      <c r="I7">
        <v>0.20919254999999998</v>
      </c>
      <c r="AH7" t="s">
        <v>60</v>
      </c>
      <c r="AI7">
        <v>0.24733497560610071</v>
      </c>
      <c r="AJ7">
        <v>0.15364347574964063</v>
      </c>
      <c r="AK7">
        <v>4.8126552208184945E-2</v>
      </c>
      <c r="AL7">
        <f>[3]Danmark!V26</f>
        <v>0.15259335000000002</v>
      </c>
      <c r="AM7">
        <f>[3]Danmark!W26</f>
        <v>0.15986407499999999</v>
      </c>
      <c r="AN7">
        <f>[3]Danmark!X26</f>
        <v>0.18591622499999999</v>
      </c>
      <c r="AO7">
        <f>[3]Danmark!Y26</f>
        <v>0.18062007500000002</v>
      </c>
      <c r="AP7">
        <f>[3]Danmark!Z26</f>
        <v>0.15107642499999999</v>
      </c>
      <c r="BH7" t="s">
        <v>60</v>
      </c>
      <c r="BI7">
        <v>0.24733497560610071</v>
      </c>
      <c r="BJ7">
        <v>0.15364347574964063</v>
      </c>
      <c r="BK7">
        <v>-1.6647279307225164E-3</v>
      </c>
      <c r="BL7">
        <v>0.21188360000000001</v>
      </c>
      <c r="BM7">
        <v>0.20375194999999999</v>
      </c>
      <c r="BN7">
        <v>0.31746184999999999</v>
      </c>
      <c r="BO7">
        <v>-4.0755499999999244E-3</v>
      </c>
      <c r="BP7">
        <v>0.20919254999999998</v>
      </c>
    </row>
    <row r="8" spans="1:69" x14ac:dyDescent="0.2">
      <c r="A8" t="s">
        <v>63</v>
      </c>
      <c r="B8">
        <v>0.13789608298616682</v>
      </c>
      <c r="C8">
        <v>-0.14181041878204709</v>
      </c>
      <c r="D8">
        <v>1.6998567999422258E-3</v>
      </c>
      <c r="E8">
        <v>0.10520629999999999</v>
      </c>
      <c r="F8">
        <v>4.7006750000000021E-2</v>
      </c>
      <c r="G8">
        <v>3.6558750000000008E-2</v>
      </c>
      <c r="H8">
        <v>-0.24470874999999997</v>
      </c>
      <c r="I8">
        <v>0.11046980000000001</v>
      </c>
      <c r="AH8" t="s">
        <v>63</v>
      </c>
      <c r="AI8">
        <v>0.13789608298616682</v>
      </c>
      <c r="AJ8">
        <v>-0.14181041878204709</v>
      </c>
      <c r="AK8">
        <v>1.6998567999422258E-3</v>
      </c>
      <c r="AL8">
        <f>[3]Danmark!V27</f>
        <v>0.12181855</v>
      </c>
      <c r="AM8">
        <f>[3]Danmark!W27</f>
        <v>9.6247374999999996E-2</v>
      </c>
      <c r="AN8">
        <f>[3]Danmark!X27</f>
        <v>8.6130874999999996E-2</v>
      </c>
      <c r="AO8">
        <f>[3]Danmark!Y27</f>
        <v>-1.4058624999999981E-2</v>
      </c>
      <c r="AP8">
        <f>[3]Danmark!Z27</f>
        <v>0.12346680000000002</v>
      </c>
      <c r="BH8" t="s">
        <v>63</v>
      </c>
      <c r="BI8">
        <v>0.13789608298616682</v>
      </c>
      <c r="BJ8">
        <v>-0.14181041878204709</v>
      </c>
      <c r="BK8">
        <v>1.8339953289177199E-2</v>
      </c>
      <c r="BL8">
        <v>0.10520629999999999</v>
      </c>
      <c r="BM8">
        <v>4.7006750000000021E-2</v>
      </c>
      <c r="BN8">
        <v>3.6558750000000008E-2</v>
      </c>
      <c r="BO8">
        <v>-0.24470874999999997</v>
      </c>
      <c r="BP8">
        <v>0.11046980000000001</v>
      </c>
    </row>
    <row r="9" spans="1:69" x14ac:dyDescent="0.2">
      <c r="A9" t="s">
        <v>64</v>
      </c>
      <c r="B9">
        <v>-0.44699292349670627</v>
      </c>
      <c r="C9">
        <v>-0.60884000353967216</v>
      </c>
      <c r="D9">
        <v>1.8527850913279624E-2</v>
      </c>
      <c r="E9">
        <v>-1.7186699999999992E-2</v>
      </c>
      <c r="F9">
        <v>-6.7219499999999988E-2</v>
      </c>
      <c r="G9">
        <v>-5.3578250000000008E-2</v>
      </c>
      <c r="H9">
        <v>-0.21130249999999998</v>
      </c>
      <c r="I9">
        <v>2.7440099999999985E-2</v>
      </c>
      <c r="AH9" t="s">
        <v>64</v>
      </c>
      <c r="AI9">
        <v>-0.44699292349670627</v>
      </c>
      <c r="AJ9">
        <v>-0.60884000353967216</v>
      </c>
      <c r="AK9">
        <v>1.8527850913279624E-2</v>
      </c>
      <c r="AL9">
        <f>[3]Danmark!V28</f>
        <v>5.8971050000000004E-2</v>
      </c>
      <c r="AM9">
        <f>[3]Danmark!W28</f>
        <v>1.959650000000001E-2</v>
      </c>
      <c r="AN9">
        <f>[3]Danmark!X28</f>
        <v>2.8360375E-2</v>
      </c>
      <c r="AO9">
        <f>[3]Danmark!Y28</f>
        <v>-8.964324999999998E-2</v>
      </c>
      <c r="AP9">
        <f>[3]Danmark!Z28</f>
        <v>7.42926E-2</v>
      </c>
      <c r="BH9" t="s">
        <v>64</v>
      </c>
      <c r="BI9">
        <v>-0.44699292349670627</v>
      </c>
      <c r="BJ9">
        <v>-0.60884000353967216</v>
      </c>
      <c r="BK9">
        <v>9.7877133609127212E-2</v>
      </c>
      <c r="BL9">
        <v>-1.7186699999999992E-2</v>
      </c>
      <c r="BM9">
        <v>-6.7219499999999988E-2</v>
      </c>
      <c r="BN9">
        <v>-5.3578250000000008E-2</v>
      </c>
      <c r="BO9">
        <v>-0.21130249999999998</v>
      </c>
      <c r="BP9">
        <v>2.7440099999999985E-2</v>
      </c>
    </row>
    <row r="10" spans="1:69" x14ac:dyDescent="0.2">
      <c r="A10" t="s">
        <v>65</v>
      </c>
      <c r="B10">
        <v>0.32780714663471777</v>
      </c>
      <c r="C10">
        <v>-0.14022019640044234</v>
      </c>
      <c r="D10">
        <v>0.1085945664850782</v>
      </c>
      <c r="E10">
        <v>6.2319050000000008E-2</v>
      </c>
      <c r="F10">
        <v>4.254154999999999E-2</v>
      </c>
      <c r="G10">
        <v>-3.5270000000000162E-3</v>
      </c>
      <c r="H10">
        <v>3.7441999999999989E-2</v>
      </c>
      <c r="I10">
        <v>-4.8331699999999984E-2</v>
      </c>
      <c r="AH10" t="s">
        <v>65</v>
      </c>
      <c r="AI10">
        <v>0.32780714663471777</v>
      </c>
      <c r="AJ10">
        <v>-0.14022019640044234</v>
      </c>
      <c r="AK10">
        <v>0.1085945664850782</v>
      </c>
      <c r="AL10">
        <f>[3]Danmark!V29</f>
        <v>6.6046675000000013E-2</v>
      </c>
      <c r="AM10">
        <f>[3]Danmark!W29</f>
        <v>4.0521674999999993E-2</v>
      </c>
      <c r="AN10">
        <f>[3]Danmark!X29</f>
        <v>1.989624999999999E-2</v>
      </c>
      <c r="AO10">
        <f>[3]Danmark!Y29</f>
        <v>-1.1573E-2</v>
      </c>
      <c r="AP10">
        <f>[3]Danmark!Z29</f>
        <v>1.9964300000000011E-2</v>
      </c>
      <c r="BH10" t="s">
        <v>65</v>
      </c>
      <c r="BI10">
        <v>0.32780714663471777</v>
      </c>
      <c r="BJ10">
        <v>-0.14022019640044234</v>
      </c>
      <c r="BK10">
        <v>3.4471019007232831E-2</v>
      </c>
      <c r="BL10">
        <v>6.2319050000000008E-2</v>
      </c>
      <c r="BM10">
        <v>4.254154999999999E-2</v>
      </c>
      <c r="BN10">
        <v>-3.5270000000000162E-3</v>
      </c>
      <c r="BO10">
        <v>3.7441999999999989E-2</v>
      </c>
      <c r="BP10">
        <v>-4.8331699999999984E-2</v>
      </c>
    </row>
    <row r="11" spans="1:69" x14ac:dyDescent="0.2">
      <c r="A11" t="s">
        <v>67</v>
      </c>
      <c r="B11">
        <v>0.40408996457057933</v>
      </c>
      <c r="C11">
        <v>-1.3926110726711115E-2</v>
      </c>
      <c r="D11">
        <v>1.2619776296134437E-2</v>
      </c>
      <c r="E11">
        <v>2.8507050000000003E-2</v>
      </c>
      <c r="F11">
        <v>9.6148150000000002E-2</v>
      </c>
      <c r="G11">
        <v>8.7959499999999996E-2</v>
      </c>
      <c r="H11">
        <v>9.5485299999999995E-2</v>
      </c>
      <c r="I11">
        <v>8.456785E-2</v>
      </c>
      <c r="AH11" t="s">
        <v>67</v>
      </c>
      <c r="AI11">
        <v>0.40408996457057933</v>
      </c>
      <c r="AJ11">
        <v>-1.3926110726711115E-2</v>
      </c>
      <c r="AK11">
        <v>1.2619776296134437E-2</v>
      </c>
      <c r="AL11">
        <f>[3]Danmark!V30</f>
        <v>4.2778925000000002E-2</v>
      </c>
      <c r="AM11">
        <f>[3]Danmark!W30</f>
        <v>6.7178025000000002E-2</v>
      </c>
      <c r="AN11">
        <f>[3]Danmark!X30</f>
        <v>5.6764249999999995E-2</v>
      </c>
      <c r="AO11">
        <f>[3]Danmark!Y30</f>
        <v>3.7311549999999992E-2</v>
      </c>
      <c r="AP11">
        <f>[3]Danmark!Z30</f>
        <v>5.9783474999999996E-2</v>
      </c>
      <c r="BH11" t="s">
        <v>67</v>
      </c>
      <c r="BI11">
        <v>0.40408996457057933</v>
      </c>
      <c r="BJ11">
        <v>-1.3926110726711115E-2</v>
      </c>
      <c r="BK11">
        <v>9.3440975044048399E-2</v>
      </c>
      <c r="BL11">
        <v>2.8507050000000003E-2</v>
      </c>
      <c r="BM11">
        <v>9.6148150000000002E-2</v>
      </c>
      <c r="BN11">
        <v>8.7959499999999996E-2</v>
      </c>
      <c r="BO11">
        <v>9.5485299999999995E-2</v>
      </c>
      <c r="BP11">
        <v>8.456785E-2</v>
      </c>
    </row>
    <row r="12" spans="1:69" x14ac:dyDescent="0.2">
      <c r="A12" t="s">
        <v>68</v>
      </c>
      <c r="B12">
        <v>-0.13117380159490188</v>
      </c>
      <c r="C12">
        <v>-0.18471299810246677</v>
      </c>
      <c r="D12">
        <v>8.5960233328985766E-2</v>
      </c>
      <c r="E12">
        <v>8.4294199999999986E-2</v>
      </c>
      <c r="F12">
        <v>2.6446349999999997E-2</v>
      </c>
      <c r="G12">
        <v>4.4422000000000017E-2</v>
      </c>
      <c r="H12">
        <v>2.8106999999999993E-3</v>
      </c>
      <c r="I12">
        <v>0.1150813</v>
      </c>
      <c r="AH12" t="s">
        <v>68</v>
      </c>
      <c r="AI12">
        <v>-0.13117380159490188</v>
      </c>
      <c r="AJ12">
        <v>-0.18471299810246677</v>
      </c>
      <c r="AK12">
        <v>8.5960233328985766E-2</v>
      </c>
      <c r="AL12">
        <f>[3]Danmark!V31</f>
        <v>6.6295449999999992E-2</v>
      </c>
      <c r="AM12">
        <f>[3]Danmark!W31</f>
        <v>4.2193974999999995E-2</v>
      </c>
      <c r="AN12">
        <f>[3]Danmark!X31</f>
        <v>5.0605250000000011E-2</v>
      </c>
      <c r="AO12">
        <f>[3]Danmark!Y31</f>
        <v>1.488045E-2</v>
      </c>
      <c r="AP12">
        <f>[3]Danmark!Z31</f>
        <v>8.4544299999999989E-2</v>
      </c>
      <c r="BH12" t="s">
        <v>68</v>
      </c>
      <c r="BI12">
        <v>-0.13117380159490188</v>
      </c>
      <c r="BJ12">
        <v>-0.18471299810246677</v>
      </c>
      <c r="BK12">
        <v>0.13840181489095094</v>
      </c>
      <c r="BL12">
        <v>8.4294199999999986E-2</v>
      </c>
      <c r="BM12">
        <v>2.6446349999999997E-2</v>
      </c>
      <c r="BN12">
        <v>4.4422000000000017E-2</v>
      </c>
      <c r="BO12">
        <v>2.8106999999999993E-3</v>
      </c>
      <c r="BP12">
        <v>0.1150813</v>
      </c>
    </row>
    <row r="13" spans="1:69" x14ac:dyDescent="0.2">
      <c r="A13" t="s">
        <v>69</v>
      </c>
      <c r="B13">
        <v>0.30367456745637034</v>
      </c>
      <c r="C13">
        <v>0.11262637282711466</v>
      </c>
      <c r="D13">
        <v>0.12995113062204924</v>
      </c>
      <c r="E13">
        <v>2.8534500000000001E-2</v>
      </c>
      <c r="F13">
        <v>1.15257E-2</v>
      </c>
      <c r="G13">
        <v>-4.0108849999999988E-2</v>
      </c>
      <c r="H13">
        <v>0.13535504999999998</v>
      </c>
      <c r="I13">
        <v>1.0431349999999999E-2</v>
      </c>
      <c r="AH13" t="s">
        <v>69</v>
      </c>
      <c r="AI13">
        <v>0.30367456745637034</v>
      </c>
      <c r="AJ13">
        <v>0.11262637282711466</v>
      </c>
      <c r="AK13">
        <v>0.12995113062204924</v>
      </c>
      <c r="AL13">
        <f>[3]Danmark!V32</f>
        <v>4.4366000000000003E-2</v>
      </c>
      <c r="AM13">
        <f>[3]Danmark!W32</f>
        <v>2.79732E-2</v>
      </c>
      <c r="AN13">
        <f>[3]Danmark!X32</f>
        <v>3.607275000000007E-3</v>
      </c>
      <c r="AO13">
        <f>[3]Danmark!Y32</f>
        <v>7.7219174999999987E-2</v>
      </c>
      <c r="AP13">
        <f>[3]Danmark!Z32</f>
        <v>4.3806224999999997E-2</v>
      </c>
      <c r="BH13" t="s">
        <v>69</v>
      </c>
      <c r="BI13">
        <v>0.30367456745637034</v>
      </c>
      <c r="BJ13">
        <v>0.11262637282711466</v>
      </c>
      <c r="BK13">
        <v>3.8374100719424487E-2</v>
      </c>
      <c r="BL13">
        <v>2.8534500000000001E-2</v>
      </c>
      <c r="BM13">
        <v>1.15257E-2</v>
      </c>
      <c r="BN13">
        <v>-4.0108849999999988E-2</v>
      </c>
      <c r="BO13">
        <v>0.13535504999999998</v>
      </c>
      <c r="BP13">
        <v>1.0431349999999999E-2</v>
      </c>
    </row>
    <row r="15" spans="1:69" x14ac:dyDescent="0.2">
      <c r="B15" t="s">
        <v>93</v>
      </c>
      <c r="AI15">
        <f>_xlfn.STDEV.S(AI2:AI13)</f>
        <v>0.28703006011102938</v>
      </c>
      <c r="AJ15">
        <f t="shared" ref="AJ15:AP15" si="0">_xlfn.STDEV.S(AJ2:AJ13)</f>
        <v>0.52645156537669746</v>
      </c>
      <c r="AK15">
        <f t="shared" si="0"/>
        <v>3.9519310430137074E-2</v>
      </c>
      <c r="AL15">
        <f t="shared" si="0"/>
        <v>3.305595981072855E-2</v>
      </c>
      <c r="AM15">
        <f t="shared" si="0"/>
        <v>4.3807391216244745E-2</v>
      </c>
      <c r="AN15">
        <f t="shared" si="0"/>
        <v>4.816706484183441E-2</v>
      </c>
      <c r="AO15">
        <f t="shared" si="0"/>
        <v>0.13412100228386778</v>
      </c>
      <c r="AP15">
        <f t="shared" si="0"/>
        <v>4.3217128807953385E-2</v>
      </c>
      <c r="AQ15">
        <f>AVERAGE(AL15:AP15)</f>
        <v>6.0473709392125777E-2</v>
      </c>
      <c r="BH15" t="s">
        <v>93</v>
      </c>
    </row>
    <row r="16" spans="1:69" ht="96" x14ac:dyDescent="0.2">
      <c r="A16" t="s">
        <v>16</v>
      </c>
      <c r="B16" t="s">
        <v>70</v>
      </c>
      <c r="C16" s="10" t="s">
        <v>71</v>
      </c>
      <c r="D16" s="10" t="s">
        <v>72</v>
      </c>
      <c r="E16" s="10" t="s">
        <v>73</v>
      </c>
      <c r="F16" s="1" t="s">
        <v>74</v>
      </c>
      <c r="G16" s="1" t="s">
        <v>75</v>
      </c>
      <c r="H16" s="1" t="s">
        <v>76</v>
      </c>
      <c r="I16" s="1" t="s">
        <v>85</v>
      </c>
      <c r="J16" s="1" t="s">
        <v>47</v>
      </c>
      <c r="AH16" t="s">
        <v>16</v>
      </c>
      <c r="AI16" t="s">
        <v>70</v>
      </c>
      <c r="AJ16" s="10" t="s">
        <v>89</v>
      </c>
      <c r="AK16" s="10" t="s">
        <v>90</v>
      </c>
      <c r="AL16" s="10" t="s">
        <v>91</v>
      </c>
      <c r="AM16" s="10" t="s">
        <v>3</v>
      </c>
      <c r="AN16" t="s">
        <v>4</v>
      </c>
      <c r="AO16" s="10" t="s">
        <v>5</v>
      </c>
      <c r="AP16" t="s">
        <v>82</v>
      </c>
      <c r="AQ16" t="s">
        <v>6</v>
      </c>
      <c r="AR16" t="s">
        <v>71</v>
      </c>
      <c r="AS16" t="s">
        <v>77</v>
      </c>
      <c r="AT16" t="s">
        <v>78</v>
      </c>
      <c r="BH16" t="s">
        <v>16</v>
      </c>
      <c r="BI16" t="s">
        <v>70</v>
      </c>
      <c r="BJ16" s="10" t="s">
        <v>89</v>
      </c>
      <c r="BK16" s="10" t="s">
        <v>90</v>
      </c>
      <c r="BL16" s="10" t="s">
        <v>92</v>
      </c>
      <c r="BM16" s="10" t="s">
        <v>3</v>
      </c>
      <c r="BN16" t="s">
        <v>4</v>
      </c>
      <c r="BO16" s="10" t="s">
        <v>5</v>
      </c>
      <c r="BP16" t="s">
        <v>82</v>
      </c>
      <c r="BQ16" t="s">
        <v>6</v>
      </c>
    </row>
    <row r="17" spans="1:69" x14ac:dyDescent="0.2">
      <c r="A17" s="14">
        <v>2.86113261900332E-2</v>
      </c>
      <c r="B17" s="14">
        <v>6.8293920506529895E-2</v>
      </c>
      <c r="C17" s="14">
        <v>1.0034554499216699E-3</v>
      </c>
      <c r="D17" s="14">
        <v>0</v>
      </c>
      <c r="E17" s="14">
        <v>0.734002618236689</v>
      </c>
      <c r="F17" s="14">
        <v>1.5427529417603199E-2</v>
      </c>
      <c r="G17" s="14">
        <v>0</v>
      </c>
      <c r="H17" s="14">
        <v>0</v>
      </c>
      <c r="I17" s="14">
        <v>0</v>
      </c>
      <c r="J17" s="14">
        <v>0.249566396895786</v>
      </c>
      <c r="AH17">
        <v>3.5693873020179699E-2</v>
      </c>
      <c r="AI17">
        <v>6.2590777297046096E-2</v>
      </c>
      <c r="AJ17">
        <v>0</v>
      </c>
      <c r="AK17">
        <v>0</v>
      </c>
      <c r="AL17">
        <v>0.95441197845592696</v>
      </c>
      <c r="AM17">
        <v>0</v>
      </c>
      <c r="AN17">
        <v>0</v>
      </c>
      <c r="AO17">
        <v>0</v>
      </c>
      <c r="AP17">
        <v>0</v>
      </c>
      <c r="AQ17">
        <v>4.5588021544071301E-2</v>
      </c>
      <c r="AR17">
        <f>AJ17</f>
        <v>0</v>
      </c>
      <c r="AS17">
        <f>AL17</f>
        <v>0.95441197845592696</v>
      </c>
      <c r="AT17" s="19">
        <f>SUM(AM17:AQ17)</f>
        <v>4.5588021544071301E-2</v>
      </c>
      <c r="AU17" s="19">
        <f>AVERAGE(AT17:AT66)</f>
        <v>6.5473019346447198E-2</v>
      </c>
      <c r="AV17" s="19">
        <f>MEDIAN(AT17:AT66)</f>
        <v>6.6580532457156796E-2</v>
      </c>
      <c r="BH17">
        <v>2.2171074372425999E-2</v>
      </c>
      <c r="BI17">
        <v>6.8704655476786294E-2</v>
      </c>
      <c r="BJ17">
        <v>4.1587547502847502E-2</v>
      </c>
      <c r="BK17">
        <v>0</v>
      </c>
      <c r="BL17">
        <v>0.67511493097899899</v>
      </c>
      <c r="BM17">
        <v>0.28329752151815402</v>
      </c>
      <c r="BN17">
        <v>0</v>
      </c>
      <c r="BO17">
        <v>0</v>
      </c>
      <c r="BP17">
        <v>0</v>
      </c>
      <c r="BQ17">
        <v>0</v>
      </c>
    </row>
    <row r="18" spans="1:69" x14ac:dyDescent="0.2">
      <c r="A18" s="14">
        <v>2.8779824769216901E-2</v>
      </c>
      <c r="B18" s="14">
        <v>6.9243953338027506E-2</v>
      </c>
      <c r="C18" s="14">
        <v>9.6079852665151601E-3</v>
      </c>
      <c r="D18" s="14">
        <v>0</v>
      </c>
      <c r="E18" s="14">
        <v>0.70375637977164096</v>
      </c>
      <c r="F18" s="14">
        <v>1.0591172809972601E-2</v>
      </c>
      <c r="G18" s="14">
        <v>0</v>
      </c>
      <c r="H18" s="14">
        <v>0</v>
      </c>
      <c r="I18" s="14">
        <v>0</v>
      </c>
      <c r="J18" s="14">
        <v>0.27604446215187101</v>
      </c>
      <c r="AH18">
        <v>3.6637153321196797E-2</v>
      </c>
      <c r="AI18">
        <v>6.3657200806286701E-2</v>
      </c>
      <c r="AJ18">
        <v>2.0355448857328599E-2</v>
      </c>
      <c r="AK18">
        <v>0</v>
      </c>
      <c r="AL18">
        <v>0.93288194714636596</v>
      </c>
      <c r="AM18">
        <v>0</v>
      </c>
      <c r="AN18">
        <v>0</v>
      </c>
      <c r="AO18">
        <v>0</v>
      </c>
      <c r="AP18">
        <v>0</v>
      </c>
      <c r="AQ18">
        <v>4.6762603996302401E-2</v>
      </c>
      <c r="AR18">
        <f t="shared" ref="AR18:AR66" si="1">AJ18</f>
        <v>2.0355448857328599E-2</v>
      </c>
      <c r="AS18">
        <f t="shared" ref="AS18:AS66" si="2">AL18</f>
        <v>0.93288194714636596</v>
      </c>
      <c r="AT18" s="19">
        <f t="shared" ref="AT18:AT66" si="3">SUM(AM18:AQ18)</f>
        <v>4.6762603996302401E-2</v>
      </c>
      <c r="BH18">
        <v>2.25776519234815E-2</v>
      </c>
      <c r="BI18">
        <v>6.9646305961953994E-2</v>
      </c>
      <c r="BJ18">
        <v>4.7719463072198501E-2</v>
      </c>
      <c r="BK18">
        <v>0</v>
      </c>
      <c r="BL18">
        <v>0.633462943629713</v>
      </c>
      <c r="BM18">
        <v>0.31881759329808901</v>
      </c>
      <c r="BN18">
        <v>0</v>
      </c>
      <c r="BO18">
        <v>0</v>
      </c>
      <c r="BP18">
        <v>0</v>
      </c>
      <c r="BQ18">
        <v>0</v>
      </c>
    </row>
    <row r="19" spans="1:69" x14ac:dyDescent="0.2">
      <c r="A19" s="14">
        <v>2.92795030000489E-2</v>
      </c>
      <c r="B19" s="14">
        <v>7.01939861695247E-2</v>
      </c>
      <c r="C19" s="14">
        <v>1.8212515083105799E-2</v>
      </c>
      <c r="D19" s="14">
        <v>0</v>
      </c>
      <c r="E19" s="14">
        <v>0.67351014130660403</v>
      </c>
      <c r="F19" s="14">
        <v>5.7548162023437202E-3</v>
      </c>
      <c r="G19" s="14">
        <v>0</v>
      </c>
      <c r="H19" s="14">
        <v>0</v>
      </c>
      <c r="I19" s="14">
        <v>0</v>
      </c>
      <c r="J19" s="14">
        <v>0.30252252740794799</v>
      </c>
      <c r="AH19">
        <v>3.84130951806557E-2</v>
      </c>
      <c r="AI19">
        <v>6.4723624315530498E-2</v>
      </c>
      <c r="AJ19">
        <v>4.07148614918642E-2</v>
      </c>
      <c r="AK19">
        <v>0</v>
      </c>
      <c r="AL19">
        <v>0.91150623048819701</v>
      </c>
      <c r="AM19">
        <v>0</v>
      </c>
      <c r="AN19">
        <v>0</v>
      </c>
      <c r="AO19">
        <v>0</v>
      </c>
      <c r="AP19">
        <v>0</v>
      </c>
      <c r="AQ19">
        <v>4.7778908019935999E-2</v>
      </c>
      <c r="AR19">
        <f t="shared" si="1"/>
        <v>4.07148614918642E-2</v>
      </c>
      <c r="AS19">
        <f t="shared" si="2"/>
        <v>0.91150623048819701</v>
      </c>
      <c r="AT19" s="19">
        <f t="shared" si="3"/>
        <v>4.7778908019935999E-2</v>
      </c>
      <c r="BH19">
        <v>2.36420583300972E-2</v>
      </c>
      <c r="BI19">
        <v>7.0587956447121597E-2</v>
      </c>
      <c r="BJ19">
        <v>5.4826113485351699E-2</v>
      </c>
      <c r="BK19">
        <v>0</v>
      </c>
      <c r="BL19">
        <v>0.60385566871493701</v>
      </c>
      <c r="BM19">
        <v>0.30977086352002198</v>
      </c>
      <c r="BN19">
        <v>0</v>
      </c>
      <c r="BO19">
        <v>0</v>
      </c>
      <c r="BP19">
        <v>0</v>
      </c>
      <c r="BQ19">
        <v>3.1547354279689702E-2</v>
      </c>
    </row>
    <row r="20" spans="1:69" x14ac:dyDescent="0.2">
      <c r="A20" s="14">
        <v>3.0093868692835601E-2</v>
      </c>
      <c r="B20" s="14">
        <v>7.1144019001022296E-2</v>
      </c>
      <c r="C20" s="14">
        <v>2.6817044899699299E-2</v>
      </c>
      <c r="D20" s="14">
        <v>0</v>
      </c>
      <c r="E20" s="14">
        <v>0.64326390284155599</v>
      </c>
      <c r="F20" s="14">
        <v>9.1845959471320397E-4</v>
      </c>
      <c r="G20" s="14">
        <v>0</v>
      </c>
      <c r="H20" s="14">
        <v>0</v>
      </c>
      <c r="I20" s="14">
        <v>0</v>
      </c>
      <c r="J20" s="14">
        <v>0.32900059266403298</v>
      </c>
      <c r="AH20">
        <v>4.0913368586137998E-2</v>
      </c>
      <c r="AI20">
        <v>6.5790047824774295E-2</v>
      </c>
      <c r="AJ20">
        <v>6.1074274126399798E-2</v>
      </c>
      <c r="AK20">
        <v>0</v>
      </c>
      <c r="AL20">
        <v>0.89013051383002695</v>
      </c>
      <c r="AM20">
        <v>0</v>
      </c>
      <c r="AN20">
        <v>0</v>
      </c>
      <c r="AO20">
        <v>0</v>
      </c>
      <c r="AP20">
        <v>0</v>
      </c>
      <c r="AQ20">
        <v>4.87952120435695E-2</v>
      </c>
      <c r="AR20">
        <f t="shared" si="1"/>
        <v>6.1074274126399798E-2</v>
      </c>
      <c r="AS20">
        <f t="shared" si="2"/>
        <v>0.89013051383002695</v>
      </c>
      <c r="AT20" s="19">
        <f t="shared" si="3"/>
        <v>4.87952120435695E-2</v>
      </c>
      <c r="BH20">
        <v>2.50526690641057E-2</v>
      </c>
      <c r="BI20">
        <v>7.1529606932289297E-2</v>
      </c>
      <c r="BJ20">
        <v>6.2192621378685399E-2</v>
      </c>
      <c r="BK20">
        <v>0</v>
      </c>
      <c r="BL20">
        <v>0.57745942974764397</v>
      </c>
      <c r="BM20">
        <v>0.28884293669010302</v>
      </c>
      <c r="BN20">
        <v>0</v>
      </c>
      <c r="BO20">
        <v>0</v>
      </c>
      <c r="BP20">
        <v>0</v>
      </c>
      <c r="BQ20">
        <v>7.1505012183568098E-2</v>
      </c>
    </row>
    <row r="21" spans="1:69" x14ac:dyDescent="0.2">
      <c r="A21" s="14">
        <v>3.1198634849222001E-2</v>
      </c>
      <c r="B21" s="14">
        <v>7.2094051832519698E-2</v>
      </c>
      <c r="C21" s="14">
        <v>3.5153576233234202E-2</v>
      </c>
      <c r="D21" s="14">
        <v>0</v>
      </c>
      <c r="E21" s="14">
        <v>0.61165915869263698</v>
      </c>
      <c r="F21" s="14">
        <v>0</v>
      </c>
      <c r="G21" s="14">
        <v>0</v>
      </c>
      <c r="H21" s="14">
        <v>0</v>
      </c>
      <c r="I21" s="14">
        <v>0</v>
      </c>
      <c r="J21" s="14">
        <v>0.35318726507413101</v>
      </c>
      <c r="AH21">
        <v>4.4014708298500398E-2</v>
      </c>
      <c r="AI21">
        <v>6.6856471334018105E-2</v>
      </c>
      <c r="AJ21">
        <v>8.1433686760935403E-2</v>
      </c>
      <c r="AK21">
        <v>0</v>
      </c>
      <c r="AL21">
        <v>0.868754797171856</v>
      </c>
      <c r="AM21">
        <v>0</v>
      </c>
      <c r="AN21">
        <v>0</v>
      </c>
      <c r="AO21">
        <v>0</v>
      </c>
      <c r="AP21">
        <v>0</v>
      </c>
      <c r="AQ21">
        <v>4.9811516067203097E-2</v>
      </c>
      <c r="AR21">
        <f t="shared" si="1"/>
        <v>8.1433686760935403E-2</v>
      </c>
      <c r="AS21">
        <f t="shared" si="2"/>
        <v>0.868754797171856</v>
      </c>
      <c r="AT21" s="19">
        <f t="shared" si="3"/>
        <v>4.9811516067203097E-2</v>
      </c>
      <c r="BH21">
        <v>2.67476272826499E-2</v>
      </c>
      <c r="BI21">
        <v>7.24712574174569E-2</v>
      </c>
      <c r="BJ21">
        <v>6.9559129272018197E-2</v>
      </c>
      <c r="BK21">
        <v>0</v>
      </c>
      <c r="BL21">
        <v>0.55106319078035404</v>
      </c>
      <c r="BM21">
        <v>0.26791500986018602</v>
      </c>
      <c r="BN21">
        <v>0</v>
      </c>
      <c r="BO21">
        <v>0</v>
      </c>
      <c r="BP21">
        <v>0</v>
      </c>
      <c r="BQ21">
        <v>0.111462670087442</v>
      </c>
    </row>
    <row r="22" spans="1:69" x14ac:dyDescent="0.2">
      <c r="A22" s="14">
        <v>3.2564919341962803E-2</v>
      </c>
      <c r="B22" s="14">
        <v>7.3044084664017003E-2</v>
      </c>
      <c r="C22" s="14">
        <v>4.3427281571770997E-2</v>
      </c>
      <c r="D22" s="14">
        <v>0</v>
      </c>
      <c r="E22" s="14">
        <v>0.57973594456461897</v>
      </c>
      <c r="F22" s="14">
        <v>0</v>
      </c>
      <c r="G22" s="14">
        <v>0</v>
      </c>
      <c r="H22" s="14">
        <v>0</v>
      </c>
      <c r="I22" s="14">
        <v>0</v>
      </c>
      <c r="J22" s="14">
        <v>0.37683677386361197</v>
      </c>
      <c r="AH22">
        <v>4.75997724150947E-2</v>
      </c>
      <c r="AI22">
        <v>6.7922894843261902E-2</v>
      </c>
      <c r="AJ22">
        <v>0.101793099395471</v>
      </c>
      <c r="AK22">
        <v>0</v>
      </c>
      <c r="AL22">
        <v>0.84737908051368704</v>
      </c>
      <c r="AM22">
        <v>0</v>
      </c>
      <c r="AN22">
        <v>0</v>
      </c>
      <c r="AO22">
        <v>0</v>
      </c>
      <c r="AP22">
        <v>0</v>
      </c>
      <c r="AQ22">
        <v>5.0827820090836702E-2</v>
      </c>
      <c r="AR22">
        <f t="shared" si="1"/>
        <v>0.101793099395471</v>
      </c>
      <c r="AS22">
        <f t="shared" si="2"/>
        <v>0.84737908051368704</v>
      </c>
      <c r="AT22" s="19">
        <f t="shared" si="3"/>
        <v>5.0827820090836702E-2</v>
      </c>
      <c r="BH22">
        <v>2.8676557257307202E-2</v>
      </c>
      <c r="BI22">
        <v>7.3412907902624502E-2</v>
      </c>
      <c r="BJ22">
        <v>7.6925637165351904E-2</v>
      </c>
      <c r="BK22">
        <v>0</v>
      </c>
      <c r="BL22">
        <v>0.524666951813061</v>
      </c>
      <c r="BM22">
        <v>0.24698708303026601</v>
      </c>
      <c r="BN22">
        <v>0</v>
      </c>
      <c r="BO22">
        <v>0</v>
      </c>
      <c r="BP22">
        <v>0</v>
      </c>
      <c r="BQ22">
        <v>0.15142032799132099</v>
      </c>
    </row>
    <row r="23" spans="1:69" x14ac:dyDescent="0.2">
      <c r="A23" s="14">
        <v>3.41613756364956E-2</v>
      </c>
      <c r="B23" s="14">
        <v>7.3994117495514503E-2</v>
      </c>
      <c r="C23" s="14">
        <v>5.1700986910308701E-2</v>
      </c>
      <c r="D23" s="14">
        <v>0</v>
      </c>
      <c r="E23" s="14">
        <v>0.54781273043659895</v>
      </c>
      <c r="F23" s="14">
        <v>0</v>
      </c>
      <c r="G23" s="14">
        <v>0</v>
      </c>
      <c r="H23" s="14">
        <v>0</v>
      </c>
      <c r="I23" s="14">
        <v>0</v>
      </c>
      <c r="J23" s="14">
        <v>0.40048628265309499</v>
      </c>
      <c r="AH23">
        <v>5.1567771826649303E-2</v>
      </c>
      <c r="AI23">
        <v>6.8989318352505699E-2</v>
      </c>
      <c r="AJ23">
        <v>0.122152512030007</v>
      </c>
      <c r="AK23">
        <v>0</v>
      </c>
      <c r="AL23">
        <v>0.82600336385551698</v>
      </c>
      <c r="AM23">
        <v>0</v>
      </c>
      <c r="AN23">
        <v>0</v>
      </c>
      <c r="AO23">
        <v>0</v>
      </c>
      <c r="AP23">
        <v>0</v>
      </c>
      <c r="AQ23">
        <v>5.1844124114470203E-2</v>
      </c>
      <c r="AR23">
        <f t="shared" si="1"/>
        <v>0.122152512030007</v>
      </c>
      <c r="AS23">
        <f t="shared" si="2"/>
        <v>0.82600336385551698</v>
      </c>
      <c r="AT23" s="19">
        <f t="shared" si="3"/>
        <v>5.1844124114470203E-2</v>
      </c>
      <c r="BH23">
        <v>3.07955246728439E-2</v>
      </c>
      <c r="BI23">
        <v>7.4354558387791994E-2</v>
      </c>
      <c r="BJ23">
        <v>8.4292145058683904E-2</v>
      </c>
      <c r="BK23">
        <v>0</v>
      </c>
      <c r="BL23">
        <v>0.49827071284577401</v>
      </c>
      <c r="BM23">
        <v>0.226059156200352</v>
      </c>
      <c r="BN23">
        <v>0</v>
      </c>
      <c r="BO23">
        <v>0</v>
      </c>
      <c r="BP23">
        <v>0</v>
      </c>
      <c r="BQ23">
        <v>0.19137798589519001</v>
      </c>
    </row>
    <row r="24" spans="1:69" x14ac:dyDescent="0.2">
      <c r="A24" s="14">
        <v>3.5957358876073098E-2</v>
      </c>
      <c r="B24" s="14">
        <v>7.4944150327011905E-2</v>
      </c>
      <c r="C24" s="14">
        <v>5.9974692248846398E-2</v>
      </c>
      <c r="D24" s="14">
        <v>0</v>
      </c>
      <c r="E24" s="14">
        <v>0.51588951630857804</v>
      </c>
      <c r="F24" s="14">
        <v>0</v>
      </c>
      <c r="G24" s="14">
        <v>0</v>
      </c>
      <c r="H24" s="14">
        <v>0</v>
      </c>
      <c r="I24" s="14">
        <v>0</v>
      </c>
      <c r="J24" s="14">
        <v>0.42413579144257901</v>
      </c>
      <c r="AH24">
        <v>5.5837127596176997E-2</v>
      </c>
      <c r="AI24">
        <v>7.0055741861749593E-2</v>
      </c>
      <c r="AJ24">
        <v>0.14251192466454199</v>
      </c>
      <c r="AK24">
        <v>0</v>
      </c>
      <c r="AL24">
        <v>0.80462764719734703</v>
      </c>
      <c r="AM24">
        <v>0</v>
      </c>
      <c r="AN24">
        <v>0</v>
      </c>
      <c r="AO24">
        <v>0</v>
      </c>
      <c r="AP24">
        <v>0</v>
      </c>
      <c r="AQ24">
        <v>5.28604281381038E-2</v>
      </c>
      <c r="AR24">
        <f t="shared" si="1"/>
        <v>0.14251192466454199</v>
      </c>
      <c r="AS24">
        <f t="shared" si="2"/>
        <v>0.80462764719734703</v>
      </c>
      <c r="AT24" s="19">
        <f t="shared" si="3"/>
        <v>5.28604281381038E-2</v>
      </c>
      <c r="BH24">
        <v>3.3068017425965997E-2</v>
      </c>
      <c r="BI24">
        <v>7.5296208872959805E-2</v>
      </c>
      <c r="BJ24">
        <v>9.1658652952018402E-2</v>
      </c>
      <c r="BK24">
        <v>0</v>
      </c>
      <c r="BL24">
        <v>0.47187447387847897</v>
      </c>
      <c r="BM24">
        <v>0.20513122937042999</v>
      </c>
      <c r="BN24">
        <v>0</v>
      </c>
      <c r="BO24">
        <v>0</v>
      </c>
      <c r="BP24">
        <v>0</v>
      </c>
      <c r="BQ24">
        <v>0.23133564379907301</v>
      </c>
    </row>
    <row r="25" spans="1:69" x14ac:dyDescent="0.2">
      <c r="A25" s="14">
        <v>3.7924532794002999E-2</v>
      </c>
      <c r="B25" s="14">
        <v>7.5894183158509196E-2</v>
      </c>
      <c r="C25" s="14">
        <v>6.82483975873832E-2</v>
      </c>
      <c r="D25" s="14">
        <v>0</v>
      </c>
      <c r="E25" s="14">
        <v>0.48396630218056003</v>
      </c>
      <c r="F25" s="14">
        <v>0</v>
      </c>
      <c r="G25" s="14">
        <v>0</v>
      </c>
      <c r="H25" s="14">
        <v>0</v>
      </c>
      <c r="I25" s="14">
        <v>0</v>
      </c>
      <c r="J25" s="14">
        <v>0.44778530023205998</v>
      </c>
      <c r="AH25">
        <v>6.0343910339385999E-2</v>
      </c>
      <c r="AI25">
        <v>7.1122165370993196E-2</v>
      </c>
      <c r="AJ25">
        <v>0.16287133729907399</v>
      </c>
      <c r="AK25">
        <v>0</v>
      </c>
      <c r="AL25">
        <v>0.78325193053918096</v>
      </c>
      <c r="AM25">
        <v>0</v>
      </c>
      <c r="AN25">
        <v>0</v>
      </c>
      <c r="AO25">
        <v>0</v>
      </c>
      <c r="AP25">
        <v>0</v>
      </c>
      <c r="AQ25">
        <v>5.3876732161737197E-2</v>
      </c>
      <c r="AR25">
        <f t="shared" si="1"/>
        <v>0.16287133729907399</v>
      </c>
      <c r="AS25">
        <f t="shared" si="2"/>
        <v>0.78325193053918096</v>
      </c>
      <c r="AT25" s="19">
        <f t="shared" si="3"/>
        <v>5.3876732161737197E-2</v>
      </c>
      <c r="BH25">
        <v>3.5464535044975903E-2</v>
      </c>
      <c r="BI25">
        <v>7.6237859358127505E-2</v>
      </c>
      <c r="BJ25">
        <v>9.9025160845351998E-2</v>
      </c>
      <c r="BK25">
        <v>0</v>
      </c>
      <c r="BL25">
        <v>0.44547823491118599</v>
      </c>
      <c r="BM25">
        <v>0.18420330254051101</v>
      </c>
      <c r="BN25">
        <v>0</v>
      </c>
      <c r="BO25">
        <v>0</v>
      </c>
      <c r="BP25">
        <v>0</v>
      </c>
      <c r="BQ25">
        <v>0.27129330170295102</v>
      </c>
    </row>
    <row r="26" spans="1:69" x14ac:dyDescent="0.2">
      <c r="A26" s="14">
        <v>4.0037671963787602E-2</v>
      </c>
      <c r="B26" s="14">
        <v>7.6844215990006598E-2</v>
      </c>
      <c r="C26" s="14">
        <v>7.6522102925920904E-2</v>
      </c>
      <c r="D26" s="14">
        <v>0</v>
      </c>
      <c r="E26" s="14">
        <v>0.45204308805253901</v>
      </c>
      <c r="F26" s="14">
        <v>0</v>
      </c>
      <c r="G26" s="14">
        <v>0</v>
      </c>
      <c r="H26" s="14">
        <v>0</v>
      </c>
      <c r="I26" s="14">
        <v>0</v>
      </c>
      <c r="J26" s="14">
        <v>0.471434809021544</v>
      </c>
      <c r="AH26">
        <v>6.5038782135999507E-2</v>
      </c>
      <c r="AI26">
        <v>7.2188588880237201E-2</v>
      </c>
      <c r="AJ26">
        <v>0.18323074993361299</v>
      </c>
      <c r="AK26">
        <v>0</v>
      </c>
      <c r="AL26">
        <v>0.76187621388100701</v>
      </c>
      <c r="AM26">
        <v>0</v>
      </c>
      <c r="AN26">
        <v>0</v>
      </c>
      <c r="AO26">
        <v>0</v>
      </c>
      <c r="AP26">
        <v>0</v>
      </c>
      <c r="AQ26">
        <v>5.4893036185371002E-2</v>
      </c>
      <c r="AR26">
        <f t="shared" si="1"/>
        <v>0.18323074993361299</v>
      </c>
      <c r="AS26">
        <f t="shared" si="2"/>
        <v>0.76187621388100701</v>
      </c>
      <c r="AT26" s="19">
        <f t="shared" si="3"/>
        <v>5.4893036185371002E-2</v>
      </c>
      <c r="BH26">
        <v>3.7961595702666703E-2</v>
      </c>
      <c r="BI26">
        <v>7.7179509843295094E-2</v>
      </c>
      <c r="BJ26">
        <v>0.106391668738685</v>
      </c>
      <c r="BK26">
        <v>0</v>
      </c>
      <c r="BL26">
        <v>0.419081995943896</v>
      </c>
      <c r="BM26">
        <v>0.163275375710594</v>
      </c>
      <c r="BN26">
        <v>0</v>
      </c>
      <c r="BO26">
        <v>0</v>
      </c>
      <c r="BP26">
        <v>0</v>
      </c>
      <c r="BQ26">
        <v>0.31125095960682603</v>
      </c>
    </row>
    <row r="27" spans="1:69" x14ac:dyDescent="0.2">
      <c r="A27" s="14">
        <v>4.2274893533302597E-2</v>
      </c>
      <c r="B27" s="14">
        <v>7.7794248821504E-2</v>
      </c>
      <c r="C27" s="14">
        <v>8.4795808264458594E-2</v>
      </c>
      <c r="D27" s="14">
        <v>0</v>
      </c>
      <c r="E27" s="14">
        <v>0.42011987392451799</v>
      </c>
      <c r="F27" s="14">
        <v>0</v>
      </c>
      <c r="G27" s="14">
        <v>0</v>
      </c>
      <c r="H27" s="14">
        <v>0</v>
      </c>
      <c r="I27" s="14">
        <v>0</v>
      </c>
      <c r="J27" s="14">
        <v>0.49508431781102702</v>
      </c>
      <c r="AH27">
        <v>6.9883845187924107E-2</v>
      </c>
      <c r="AI27">
        <v>7.3255012389480803E-2</v>
      </c>
      <c r="AJ27">
        <v>0.20359016256814499</v>
      </c>
      <c r="AK27">
        <v>0</v>
      </c>
      <c r="AL27">
        <v>0.74050049722284095</v>
      </c>
      <c r="AM27">
        <v>0</v>
      </c>
      <c r="AN27">
        <v>0</v>
      </c>
      <c r="AO27">
        <v>0</v>
      </c>
      <c r="AP27">
        <v>0</v>
      </c>
      <c r="AQ27">
        <v>5.5909340209004302E-2</v>
      </c>
      <c r="AR27">
        <f t="shared" si="1"/>
        <v>0.20359016256814499</v>
      </c>
      <c r="AS27">
        <f t="shared" si="2"/>
        <v>0.74050049722284095</v>
      </c>
      <c r="AT27" s="19">
        <f t="shared" si="3"/>
        <v>5.5909340209004302E-2</v>
      </c>
      <c r="BH27">
        <v>4.0540625099931997E-2</v>
      </c>
      <c r="BI27">
        <v>7.8121160328462794E-2</v>
      </c>
      <c r="BJ27">
        <v>0.113758176632019</v>
      </c>
      <c r="BK27">
        <v>0</v>
      </c>
      <c r="BL27">
        <v>0.39268575697660302</v>
      </c>
      <c r="BM27">
        <v>0.14234744888067399</v>
      </c>
      <c r="BN27">
        <v>0</v>
      </c>
      <c r="BO27">
        <v>0</v>
      </c>
      <c r="BP27">
        <v>0</v>
      </c>
      <c r="BQ27">
        <v>0.35120861751070398</v>
      </c>
    </row>
    <row r="28" spans="1:69" x14ac:dyDescent="0.2">
      <c r="A28" s="14">
        <v>4.4617536110367999E-2</v>
      </c>
      <c r="B28" s="14">
        <v>7.8744281653001402E-2</v>
      </c>
      <c r="C28" s="14">
        <v>9.3069513602995299E-2</v>
      </c>
      <c r="D28" s="14">
        <v>0</v>
      </c>
      <c r="E28" s="14">
        <v>0.38819665979650098</v>
      </c>
      <c r="F28" s="14">
        <v>0</v>
      </c>
      <c r="G28" s="14">
        <v>0</v>
      </c>
      <c r="H28" s="14">
        <v>0</v>
      </c>
      <c r="I28" s="14">
        <v>0</v>
      </c>
      <c r="J28" s="14">
        <v>0.51873382660050804</v>
      </c>
      <c r="AH28">
        <v>7.4849939376030405E-2</v>
      </c>
      <c r="AI28">
        <v>7.43214358987246E-2</v>
      </c>
      <c r="AJ28">
        <v>0.22394957520268099</v>
      </c>
      <c r="AK28">
        <v>0</v>
      </c>
      <c r="AL28">
        <v>0.719124780564671</v>
      </c>
      <c r="AM28">
        <v>0</v>
      </c>
      <c r="AN28">
        <v>0</v>
      </c>
      <c r="AO28">
        <v>0</v>
      </c>
      <c r="AP28">
        <v>0</v>
      </c>
      <c r="AQ28">
        <v>5.6925644232637899E-2</v>
      </c>
      <c r="AR28">
        <f t="shared" si="1"/>
        <v>0.22394957520268099</v>
      </c>
      <c r="AS28">
        <f t="shared" si="2"/>
        <v>0.719124780564671</v>
      </c>
      <c r="AT28" s="19">
        <f t="shared" si="3"/>
        <v>5.6925644232637899E-2</v>
      </c>
      <c r="BH28">
        <v>4.3186940752474902E-2</v>
      </c>
      <c r="BI28">
        <v>7.9062810813630299E-2</v>
      </c>
      <c r="BJ28">
        <v>0.121124684525351</v>
      </c>
      <c r="BK28">
        <v>0</v>
      </c>
      <c r="BL28">
        <v>0.36628951800931697</v>
      </c>
      <c r="BM28">
        <v>0.121419522050759</v>
      </c>
      <c r="BN28">
        <v>0</v>
      </c>
      <c r="BO28">
        <v>0</v>
      </c>
      <c r="BP28">
        <v>0</v>
      </c>
      <c r="BQ28">
        <v>0.39116627541457399</v>
      </c>
    </row>
    <row r="29" spans="1:69" x14ac:dyDescent="0.2">
      <c r="A29" s="14">
        <v>4.7049855389827699E-2</v>
      </c>
      <c r="B29" s="14">
        <v>7.9694314484498804E-2</v>
      </c>
      <c r="C29" s="14">
        <v>0.101343218941533</v>
      </c>
      <c r="D29" s="14">
        <v>0</v>
      </c>
      <c r="E29" s="14">
        <v>0.35627344566848002</v>
      </c>
      <c r="F29" s="14">
        <v>0</v>
      </c>
      <c r="G29" s="14">
        <v>0</v>
      </c>
      <c r="H29" s="14">
        <v>0</v>
      </c>
      <c r="I29" s="14">
        <v>0</v>
      </c>
      <c r="J29" s="14">
        <v>0.54238333538999195</v>
      </c>
      <c r="AH29">
        <v>7.9914504320373198E-2</v>
      </c>
      <c r="AI29">
        <v>7.5387859407968397E-2</v>
      </c>
      <c r="AJ29">
        <v>0.244308987837216</v>
      </c>
      <c r="AK29">
        <v>0</v>
      </c>
      <c r="AL29">
        <v>0.69774906390650104</v>
      </c>
      <c r="AM29">
        <v>0</v>
      </c>
      <c r="AN29">
        <v>0</v>
      </c>
      <c r="AO29">
        <v>0</v>
      </c>
      <c r="AP29">
        <v>0</v>
      </c>
      <c r="AQ29">
        <v>5.7941948256271497E-2</v>
      </c>
      <c r="AR29">
        <f t="shared" si="1"/>
        <v>0.244308987837216</v>
      </c>
      <c r="AS29">
        <f t="shared" si="2"/>
        <v>0.69774906390650104</v>
      </c>
      <c r="AT29" s="19">
        <f t="shared" si="3"/>
        <v>5.7941948256271497E-2</v>
      </c>
      <c r="BH29">
        <v>4.5888903369839203E-2</v>
      </c>
      <c r="BI29">
        <v>8.0004461298797805E-2</v>
      </c>
      <c r="BJ29">
        <v>0.12849119241868301</v>
      </c>
      <c r="BK29">
        <v>0</v>
      </c>
      <c r="BL29">
        <v>0.33989327904202699</v>
      </c>
      <c r="BM29">
        <v>0.100491595220842</v>
      </c>
      <c r="BN29">
        <v>0</v>
      </c>
      <c r="BO29">
        <v>0</v>
      </c>
      <c r="BP29">
        <v>0</v>
      </c>
      <c r="BQ29">
        <v>0.431123933318448</v>
      </c>
    </row>
    <row r="30" spans="1:69" x14ac:dyDescent="0.2">
      <c r="A30" s="14">
        <v>4.9558649236870499E-2</v>
      </c>
      <c r="B30" s="14">
        <v>8.0644347315996304E-2</v>
      </c>
      <c r="C30" s="14">
        <v>0.109616924280072</v>
      </c>
      <c r="D30" s="14">
        <v>0</v>
      </c>
      <c r="E30" s="14">
        <v>0.324350231540455</v>
      </c>
      <c r="F30" s="14">
        <v>0</v>
      </c>
      <c r="G30" s="14">
        <v>0</v>
      </c>
      <c r="H30" s="14">
        <v>0</v>
      </c>
      <c r="I30" s="14">
        <v>0</v>
      </c>
      <c r="J30" s="14">
        <v>0.56603284417947797</v>
      </c>
      <c r="AH30">
        <v>8.5059952661498101E-2</v>
      </c>
      <c r="AI30">
        <v>7.6454282917212193E-2</v>
      </c>
      <c r="AJ30">
        <v>0.264668400471752</v>
      </c>
      <c r="AK30">
        <v>0</v>
      </c>
      <c r="AL30">
        <v>0.67637334724833098</v>
      </c>
      <c r="AM30">
        <v>0</v>
      </c>
      <c r="AN30">
        <v>0</v>
      </c>
      <c r="AO30">
        <v>0</v>
      </c>
      <c r="AP30">
        <v>0</v>
      </c>
      <c r="AQ30">
        <v>5.8958252279905102E-2</v>
      </c>
      <c r="AR30">
        <f t="shared" si="1"/>
        <v>0.264668400471752</v>
      </c>
      <c r="AS30">
        <f t="shared" si="2"/>
        <v>0.67637334724833098</v>
      </c>
      <c r="AT30" s="19">
        <f t="shared" si="3"/>
        <v>5.8958252279905102E-2</v>
      </c>
      <c r="BH30">
        <v>4.8637239706620601E-2</v>
      </c>
      <c r="BI30">
        <v>8.0946111783965699E-2</v>
      </c>
      <c r="BJ30">
        <v>0.13585770031201899</v>
      </c>
      <c r="BK30">
        <v>0</v>
      </c>
      <c r="BL30">
        <v>0.31349704007472801</v>
      </c>
      <c r="BM30">
        <v>7.9563668390918496E-2</v>
      </c>
      <c r="BN30">
        <v>0</v>
      </c>
      <c r="BO30">
        <v>0</v>
      </c>
      <c r="BP30">
        <v>0</v>
      </c>
      <c r="BQ30">
        <v>0.47108159122233501</v>
      </c>
    </row>
    <row r="31" spans="1:69" x14ac:dyDescent="0.2">
      <c r="A31" s="14">
        <v>5.21328782487437E-2</v>
      </c>
      <c r="B31" s="14">
        <v>8.1594380147493595E-2</v>
      </c>
      <c r="C31" s="14">
        <v>0.11789062961860799</v>
      </c>
      <c r="D31" s="14">
        <v>0</v>
      </c>
      <c r="E31" s="14">
        <v>0.29242701741243798</v>
      </c>
      <c r="F31" s="14">
        <v>0</v>
      </c>
      <c r="G31" s="14">
        <v>0</v>
      </c>
      <c r="H31" s="14">
        <v>0</v>
      </c>
      <c r="I31" s="14">
        <v>0</v>
      </c>
      <c r="J31" s="14">
        <v>0.58968235296895899</v>
      </c>
      <c r="AH31">
        <v>9.0272454617183598E-2</v>
      </c>
      <c r="AI31">
        <v>7.7520706426456101E-2</v>
      </c>
      <c r="AJ31">
        <v>0.285027813106288</v>
      </c>
      <c r="AK31">
        <v>0</v>
      </c>
      <c r="AL31">
        <v>0.65499763059016203</v>
      </c>
      <c r="AM31">
        <v>0</v>
      </c>
      <c r="AN31">
        <v>0</v>
      </c>
      <c r="AO31">
        <v>0</v>
      </c>
      <c r="AP31">
        <v>0</v>
      </c>
      <c r="AQ31">
        <v>5.9974556303538602E-2</v>
      </c>
      <c r="AR31">
        <f t="shared" si="1"/>
        <v>0.285027813106288</v>
      </c>
      <c r="AS31">
        <f t="shared" si="2"/>
        <v>0.65499763059016203</v>
      </c>
      <c r="AT31" s="19">
        <f t="shared" si="3"/>
        <v>5.9974556303538602E-2</v>
      </c>
      <c r="BH31">
        <v>5.1424515096752103E-2</v>
      </c>
      <c r="BI31">
        <v>8.1887762269133205E-2</v>
      </c>
      <c r="BJ31">
        <v>0.14322420820535101</v>
      </c>
      <c r="BK31">
        <v>0</v>
      </c>
      <c r="BL31">
        <v>0.28710080110744102</v>
      </c>
      <c r="BM31">
        <v>5.86357415610037E-2</v>
      </c>
      <c r="BN31">
        <v>0</v>
      </c>
      <c r="BO31">
        <v>0</v>
      </c>
      <c r="BP31">
        <v>0</v>
      </c>
      <c r="BQ31">
        <v>0.51103924912620502</v>
      </c>
    </row>
    <row r="32" spans="1:69" x14ac:dyDescent="0.2">
      <c r="A32" s="14">
        <v>5.47633155784897E-2</v>
      </c>
      <c r="B32" s="14">
        <v>8.25444129789909E-2</v>
      </c>
      <c r="C32" s="14">
        <v>0.12616433495714499</v>
      </c>
      <c r="D32" s="14">
        <v>0</v>
      </c>
      <c r="E32" s="14">
        <v>0.26050380328442102</v>
      </c>
      <c r="F32" s="14">
        <v>0</v>
      </c>
      <c r="G32" s="14">
        <v>0</v>
      </c>
      <c r="H32" s="14">
        <v>0</v>
      </c>
      <c r="I32" s="14">
        <v>0</v>
      </c>
      <c r="J32" s="14">
        <v>0.61333186175844001</v>
      </c>
      <c r="AH32">
        <v>9.55410359388911E-2</v>
      </c>
      <c r="AI32">
        <v>7.8587129935699898E-2</v>
      </c>
      <c r="AJ32">
        <v>0.305387225740823</v>
      </c>
      <c r="AK32">
        <v>0</v>
      </c>
      <c r="AL32">
        <v>0.63362191393199196</v>
      </c>
      <c r="AM32">
        <v>0</v>
      </c>
      <c r="AN32">
        <v>0</v>
      </c>
      <c r="AO32">
        <v>0</v>
      </c>
      <c r="AP32">
        <v>0</v>
      </c>
      <c r="AQ32">
        <v>6.09908603271722E-2</v>
      </c>
      <c r="AR32">
        <f t="shared" si="1"/>
        <v>0.305387225740823</v>
      </c>
      <c r="AS32">
        <f t="shared" si="2"/>
        <v>0.63362191393199196</v>
      </c>
      <c r="AT32" s="19">
        <f t="shared" si="3"/>
        <v>6.09908603271722E-2</v>
      </c>
      <c r="BH32">
        <v>5.4244727416192899E-2</v>
      </c>
      <c r="BI32">
        <v>8.2829412754301002E-2</v>
      </c>
      <c r="BJ32">
        <v>0.15059071609868499</v>
      </c>
      <c r="BK32">
        <v>0</v>
      </c>
      <c r="BL32">
        <v>0.26070456214014598</v>
      </c>
      <c r="BM32">
        <v>3.7707814731082097E-2</v>
      </c>
      <c r="BN32">
        <v>0</v>
      </c>
      <c r="BO32">
        <v>0</v>
      </c>
      <c r="BP32">
        <v>0</v>
      </c>
      <c r="BQ32">
        <v>0.55099690703008697</v>
      </c>
    </row>
    <row r="33" spans="1:69" x14ac:dyDescent="0.2">
      <c r="A33" s="14">
        <v>5.7442239947062899E-2</v>
      </c>
      <c r="B33" s="14">
        <v>8.3494445810488302E-2</v>
      </c>
      <c r="C33" s="14">
        <v>0.13443804029568299</v>
      </c>
      <c r="D33" s="14">
        <v>0</v>
      </c>
      <c r="E33" s="14">
        <v>0.22858058915639901</v>
      </c>
      <c r="F33" s="14">
        <v>0</v>
      </c>
      <c r="G33" s="14">
        <v>0</v>
      </c>
      <c r="H33" s="14">
        <v>0</v>
      </c>
      <c r="I33" s="14">
        <v>0</v>
      </c>
      <c r="J33" s="14">
        <v>0.63698137054792403</v>
      </c>
      <c r="AH33">
        <v>0.100856908557477</v>
      </c>
      <c r="AI33">
        <v>7.9653553444943695E-2</v>
      </c>
      <c r="AJ33">
        <v>0.325746638375359</v>
      </c>
      <c r="AK33">
        <v>0</v>
      </c>
      <c r="AL33">
        <v>0.61224619727382201</v>
      </c>
      <c r="AM33">
        <v>0</v>
      </c>
      <c r="AN33">
        <v>0</v>
      </c>
      <c r="AO33">
        <v>0</v>
      </c>
      <c r="AP33">
        <v>0</v>
      </c>
      <c r="AQ33">
        <v>6.2007164350805798E-2</v>
      </c>
      <c r="AR33">
        <f t="shared" si="1"/>
        <v>0.325746638375359</v>
      </c>
      <c r="AS33">
        <f t="shared" si="2"/>
        <v>0.61224619727382201</v>
      </c>
      <c r="AT33" s="19">
        <f t="shared" si="3"/>
        <v>6.2007164350805798E-2</v>
      </c>
      <c r="BH33">
        <v>5.7092995935071798E-2</v>
      </c>
      <c r="BI33">
        <v>8.3771063239468702E-2</v>
      </c>
      <c r="BJ33">
        <v>0.157957223992019</v>
      </c>
      <c r="BK33">
        <v>0</v>
      </c>
      <c r="BL33">
        <v>0.23430832317285299</v>
      </c>
      <c r="BM33">
        <v>1.67798879011627E-2</v>
      </c>
      <c r="BN33">
        <v>0</v>
      </c>
      <c r="BO33">
        <v>0</v>
      </c>
      <c r="BP33">
        <v>0</v>
      </c>
      <c r="BQ33">
        <v>0.59095456493396603</v>
      </c>
    </row>
    <row r="34" spans="1:69" x14ac:dyDescent="0.2">
      <c r="A34" s="14">
        <v>6.0163174662399503E-2</v>
      </c>
      <c r="B34" s="14">
        <v>8.4444478641985801E-2</v>
      </c>
      <c r="C34" s="14">
        <v>0.14271174563422101</v>
      </c>
      <c r="D34" s="14">
        <v>0</v>
      </c>
      <c r="E34" s="14">
        <v>0.19665737502837899</v>
      </c>
      <c r="F34" s="14">
        <v>0</v>
      </c>
      <c r="G34" s="14">
        <v>0</v>
      </c>
      <c r="H34" s="14">
        <v>0</v>
      </c>
      <c r="I34" s="14">
        <v>0</v>
      </c>
      <c r="J34" s="14">
        <v>0.66063087933740705</v>
      </c>
      <c r="AH34">
        <v>0.106212972037769</v>
      </c>
      <c r="AI34">
        <v>8.0719976954187506E-2</v>
      </c>
      <c r="AJ34">
        <v>0.346106051009894</v>
      </c>
      <c r="AK34">
        <v>0</v>
      </c>
      <c r="AL34">
        <v>0.59087048061565195</v>
      </c>
      <c r="AM34">
        <v>0</v>
      </c>
      <c r="AN34">
        <v>0</v>
      </c>
      <c r="AO34">
        <v>0</v>
      </c>
      <c r="AP34">
        <v>0</v>
      </c>
      <c r="AQ34">
        <v>6.3023468374439395E-2</v>
      </c>
      <c r="AR34">
        <f t="shared" si="1"/>
        <v>0.346106051009894</v>
      </c>
      <c r="AS34">
        <f t="shared" si="2"/>
        <v>0.59087048061565195</v>
      </c>
      <c r="AT34" s="19">
        <f t="shared" si="3"/>
        <v>6.3023468374439395E-2</v>
      </c>
      <c r="BH34">
        <v>5.9965624280752097E-2</v>
      </c>
      <c r="BI34">
        <v>8.4712713724636096E-2</v>
      </c>
      <c r="BJ34">
        <v>0.16494978713119901</v>
      </c>
      <c r="BK34">
        <v>0</v>
      </c>
      <c r="BL34">
        <v>0.20641310566242699</v>
      </c>
      <c r="BM34">
        <v>0</v>
      </c>
      <c r="BN34">
        <v>0</v>
      </c>
      <c r="BO34">
        <v>0</v>
      </c>
      <c r="BP34">
        <v>0</v>
      </c>
      <c r="BQ34">
        <v>0.628637107206373</v>
      </c>
    </row>
    <row r="35" spans="1:69" x14ac:dyDescent="0.2">
      <c r="A35" s="14">
        <v>6.2920669887697303E-2</v>
      </c>
      <c r="B35" s="14">
        <v>8.5394511473483203E-2</v>
      </c>
      <c r="C35" s="14">
        <v>0.15098545097275801</v>
      </c>
      <c r="D35" s="14">
        <v>0</v>
      </c>
      <c r="E35" s="14">
        <v>0.164734160900358</v>
      </c>
      <c r="F35" s="14">
        <v>0</v>
      </c>
      <c r="G35" s="14">
        <v>0</v>
      </c>
      <c r="H35" s="14">
        <v>0</v>
      </c>
      <c r="I35" s="14">
        <v>0</v>
      </c>
      <c r="J35" s="14">
        <v>0.68428038812689096</v>
      </c>
      <c r="AH35">
        <v>0.111603440019788</v>
      </c>
      <c r="AI35">
        <v>8.1786400463431302E-2</v>
      </c>
      <c r="AJ35">
        <v>0.36646546364443</v>
      </c>
      <c r="AK35">
        <v>0</v>
      </c>
      <c r="AL35">
        <v>0.569494763957482</v>
      </c>
      <c r="AM35">
        <v>0</v>
      </c>
      <c r="AN35">
        <v>0</v>
      </c>
      <c r="AO35">
        <v>0</v>
      </c>
      <c r="AP35">
        <v>0</v>
      </c>
      <c r="AQ35">
        <v>6.4039772398072903E-2</v>
      </c>
      <c r="AR35">
        <f t="shared" si="1"/>
        <v>0.36646546364443</v>
      </c>
      <c r="AS35">
        <f t="shared" si="2"/>
        <v>0.569494763957482</v>
      </c>
      <c r="AT35" s="19">
        <f t="shared" si="3"/>
        <v>6.4039772398072903E-2</v>
      </c>
      <c r="BH35">
        <v>6.2868916668238406E-2</v>
      </c>
      <c r="BI35">
        <v>8.5654364209803699E-2</v>
      </c>
      <c r="BJ35">
        <v>0.170429647240431</v>
      </c>
      <c r="BK35">
        <v>0</v>
      </c>
      <c r="BL35">
        <v>0.17245413312167401</v>
      </c>
      <c r="BM35">
        <v>0</v>
      </c>
      <c r="BN35">
        <v>0</v>
      </c>
      <c r="BO35">
        <v>0</v>
      </c>
      <c r="BP35">
        <v>0</v>
      </c>
      <c r="BQ35">
        <v>0.65711621963789602</v>
      </c>
    </row>
    <row r="36" spans="1:69" x14ac:dyDescent="0.2">
      <c r="A36" s="14">
        <v>6.5710123048967603E-2</v>
      </c>
      <c r="B36" s="14">
        <v>8.6344544304980494E-2</v>
      </c>
      <c r="C36" s="14">
        <v>0.159259156311295</v>
      </c>
      <c r="D36" s="14">
        <v>0</v>
      </c>
      <c r="E36" s="14">
        <v>0.13281094677234001</v>
      </c>
      <c r="F36" s="14">
        <v>0</v>
      </c>
      <c r="G36" s="14">
        <v>0</v>
      </c>
      <c r="H36" s="14">
        <v>0</v>
      </c>
      <c r="I36" s="14">
        <v>0</v>
      </c>
      <c r="J36" s="14">
        <v>0.70792989691637198</v>
      </c>
      <c r="AH36">
        <v>0.117023558265995</v>
      </c>
      <c r="AI36">
        <v>8.2852823972675099E-2</v>
      </c>
      <c r="AJ36">
        <v>0.386824876278966</v>
      </c>
      <c r="AK36">
        <v>0</v>
      </c>
      <c r="AL36">
        <v>0.54811904729931205</v>
      </c>
      <c r="AM36">
        <v>0</v>
      </c>
      <c r="AN36">
        <v>0</v>
      </c>
      <c r="AO36">
        <v>0</v>
      </c>
      <c r="AP36">
        <v>0</v>
      </c>
      <c r="AQ36">
        <v>6.5056076421706494E-2</v>
      </c>
      <c r="AR36">
        <f t="shared" si="1"/>
        <v>0.386824876278966</v>
      </c>
      <c r="AS36">
        <f t="shared" si="2"/>
        <v>0.54811904729931205</v>
      </c>
      <c r="AT36" s="19">
        <f t="shared" si="3"/>
        <v>6.5056076421706494E-2</v>
      </c>
      <c r="BH36">
        <v>6.5803308681269504E-2</v>
      </c>
      <c r="BI36">
        <v>8.6596014694971496E-2</v>
      </c>
      <c r="BJ36">
        <v>0.17590950734966199</v>
      </c>
      <c r="BK36">
        <v>0</v>
      </c>
      <c r="BL36">
        <v>0.13849516058091599</v>
      </c>
      <c r="BM36">
        <v>0</v>
      </c>
      <c r="BN36">
        <v>0</v>
      </c>
      <c r="BO36">
        <v>0</v>
      </c>
      <c r="BP36">
        <v>0</v>
      </c>
      <c r="BQ36">
        <v>0.68559533206942203</v>
      </c>
    </row>
    <row r="37" spans="1:69" x14ac:dyDescent="0.2">
      <c r="A37" s="14">
        <v>6.85276316637322E-2</v>
      </c>
      <c r="B37" s="14">
        <v>8.7294577136477897E-2</v>
      </c>
      <c r="C37" s="14">
        <v>0.167532861649833</v>
      </c>
      <c r="D37" s="14">
        <v>0</v>
      </c>
      <c r="E37" s="14">
        <v>0.10088773264431899</v>
      </c>
      <c r="F37" s="14">
        <v>0</v>
      </c>
      <c r="G37" s="14">
        <v>0</v>
      </c>
      <c r="H37" s="14">
        <v>0</v>
      </c>
      <c r="I37" s="14">
        <v>0</v>
      </c>
      <c r="J37" s="14">
        <v>0.731579405705856</v>
      </c>
      <c r="AH37">
        <v>0.122469390151372</v>
      </c>
      <c r="AI37">
        <v>8.3919247481918896E-2</v>
      </c>
      <c r="AJ37">
        <v>0.407184288913501</v>
      </c>
      <c r="AK37">
        <v>0</v>
      </c>
      <c r="AL37">
        <v>0.52674333064114198</v>
      </c>
      <c r="AM37">
        <v>0</v>
      </c>
      <c r="AN37">
        <v>0</v>
      </c>
      <c r="AO37">
        <v>0</v>
      </c>
      <c r="AP37">
        <v>0</v>
      </c>
      <c r="AQ37">
        <v>6.6072380445340098E-2</v>
      </c>
      <c r="AR37">
        <f t="shared" si="1"/>
        <v>0.407184288913501</v>
      </c>
      <c r="AS37">
        <f t="shared" si="2"/>
        <v>0.52674333064114198</v>
      </c>
      <c r="AT37" s="19">
        <f t="shared" si="3"/>
        <v>6.6072380445340098E-2</v>
      </c>
      <c r="BH37">
        <v>6.8764819104493793E-2</v>
      </c>
      <c r="BI37">
        <v>8.7537665180139002E-2</v>
      </c>
      <c r="BJ37">
        <v>0.181389367458892</v>
      </c>
      <c r="BK37">
        <v>0</v>
      </c>
      <c r="BL37">
        <v>0.104536188040169</v>
      </c>
      <c r="BM37">
        <v>0</v>
      </c>
      <c r="BN37">
        <v>0</v>
      </c>
      <c r="BO37">
        <v>0</v>
      </c>
      <c r="BP37">
        <v>0</v>
      </c>
      <c r="BQ37">
        <v>0.71407444450093804</v>
      </c>
    </row>
    <row r="38" spans="1:69" x14ac:dyDescent="0.2">
      <c r="A38" s="14">
        <v>7.1369873126590197E-2</v>
      </c>
      <c r="B38" s="14">
        <v>8.8244609967975299E-2</v>
      </c>
      <c r="C38" s="14">
        <v>0.17580656698837099</v>
      </c>
      <c r="D38" s="14">
        <v>0</v>
      </c>
      <c r="E38" s="14">
        <v>6.8964518516298201E-2</v>
      </c>
      <c r="F38" s="14">
        <v>0</v>
      </c>
      <c r="G38" s="14">
        <v>0</v>
      </c>
      <c r="H38" s="14">
        <v>0</v>
      </c>
      <c r="I38" s="14">
        <v>0</v>
      </c>
      <c r="J38" s="14">
        <v>0.75522891449533902</v>
      </c>
      <c r="AH38">
        <v>0.12793765211497601</v>
      </c>
      <c r="AI38">
        <v>8.4985670991162499E-2</v>
      </c>
      <c r="AJ38">
        <v>0.42754370154803301</v>
      </c>
      <c r="AK38">
        <v>0</v>
      </c>
      <c r="AL38">
        <v>0.50536761398297603</v>
      </c>
      <c r="AM38">
        <v>0</v>
      </c>
      <c r="AN38">
        <v>0</v>
      </c>
      <c r="AO38">
        <v>0</v>
      </c>
      <c r="AP38">
        <v>0</v>
      </c>
      <c r="AQ38">
        <v>6.7088684468973495E-2</v>
      </c>
      <c r="AR38">
        <f t="shared" si="1"/>
        <v>0.42754370154803301</v>
      </c>
      <c r="AS38">
        <f t="shared" si="2"/>
        <v>0.50536761398297603</v>
      </c>
      <c r="AT38" s="19">
        <f t="shared" si="3"/>
        <v>6.7088684468973495E-2</v>
      </c>
      <c r="BH38">
        <v>7.1750090050481205E-2</v>
      </c>
      <c r="BI38">
        <v>8.8479315665306896E-2</v>
      </c>
      <c r="BJ38">
        <v>0.18686922756812499</v>
      </c>
      <c r="BK38">
        <v>0</v>
      </c>
      <c r="BL38">
        <v>7.0577215499408194E-2</v>
      </c>
      <c r="BM38">
        <v>0</v>
      </c>
      <c r="BN38">
        <v>0</v>
      </c>
      <c r="BO38">
        <v>0</v>
      </c>
      <c r="BP38">
        <v>0</v>
      </c>
      <c r="BQ38">
        <v>0.74255355693246705</v>
      </c>
    </row>
    <row r="39" spans="1:69" x14ac:dyDescent="0.2">
      <c r="A39" s="14">
        <v>7.4234006608202993E-2</v>
      </c>
      <c r="B39" s="14">
        <v>8.9194642799472604E-2</v>
      </c>
      <c r="C39" s="14">
        <v>0.18408027232690699</v>
      </c>
      <c r="D39" s="14">
        <v>0</v>
      </c>
      <c r="E39" s="14">
        <v>3.7041304388280898E-2</v>
      </c>
      <c r="F39" s="14">
        <v>0</v>
      </c>
      <c r="G39" s="14">
        <v>0</v>
      </c>
      <c r="H39" s="14">
        <v>0</v>
      </c>
      <c r="I39" s="14">
        <v>0</v>
      </c>
      <c r="J39" s="14">
        <v>0.77887842328482004</v>
      </c>
      <c r="AH39">
        <v>0.13342558638869401</v>
      </c>
      <c r="AI39">
        <v>8.6052094500406601E-2</v>
      </c>
      <c r="AJ39">
        <v>0.447903114182572</v>
      </c>
      <c r="AK39">
        <v>0</v>
      </c>
      <c r="AL39">
        <v>0.48399189732480202</v>
      </c>
      <c r="AM39">
        <v>0</v>
      </c>
      <c r="AN39">
        <v>0</v>
      </c>
      <c r="AO39">
        <v>0</v>
      </c>
      <c r="AP39">
        <v>0</v>
      </c>
      <c r="AQ39">
        <v>6.8104988492607196E-2</v>
      </c>
      <c r="AR39">
        <f t="shared" si="1"/>
        <v>0.447903114182572</v>
      </c>
      <c r="AS39">
        <f t="shared" si="2"/>
        <v>0.48399189732480202</v>
      </c>
      <c r="AT39" s="19">
        <f t="shared" si="3"/>
        <v>6.8104988492607196E-2</v>
      </c>
      <c r="BH39">
        <v>7.47562750592701E-2</v>
      </c>
      <c r="BI39">
        <v>8.9420966150474304E-2</v>
      </c>
      <c r="BJ39">
        <v>0.19234908767735401</v>
      </c>
      <c r="BK39">
        <v>0</v>
      </c>
      <c r="BL39">
        <v>3.6618242958665399E-2</v>
      </c>
      <c r="BM39">
        <v>0</v>
      </c>
      <c r="BN39">
        <v>0</v>
      </c>
      <c r="BO39">
        <v>0</v>
      </c>
      <c r="BP39">
        <v>0</v>
      </c>
      <c r="BQ39">
        <v>0.77103266936398096</v>
      </c>
    </row>
    <row r="40" spans="1:69" x14ac:dyDescent="0.2">
      <c r="A40" s="14">
        <v>7.7117592950271097E-2</v>
      </c>
      <c r="B40" s="14">
        <v>9.01446756309702E-2</v>
      </c>
      <c r="C40" s="14">
        <v>0.19235397766544601</v>
      </c>
      <c r="D40" s="14">
        <v>0</v>
      </c>
      <c r="E40" s="14">
        <v>5.1180902602562797E-3</v>
      </c>
      <c r="F40" s="14">
        <v>0</v>
      </c>
      <c r="G40" s="14">
        <v>0</v>
      </c>
      <c r="H40" s="14">
        <v>0</v>
      </c>
      <c r="I40" s="14">
        <v>0</v>
      </c>
      <c r="J40" s="14">
        <v>0.80252793207430595</v>
      </c>
      <c r="AH40">
        <v>0.13893086175314001</v>
      </c>
      <c r="AI40">
        <v>8.7118518009650203E-2</v>
      </c>
      <c r="AJ40">
        <v>0.46826252681710401</v>
      </c>
      <c r="AK40">
        <v>0</v>
      </c>
      <c r="AL40">
        <v>0.46261618066663601</v>
      </c>
      <c r="AM40">
        <v>0</v>
      </c>
      <c r="AN40">
        <v>0</v>
      </c>
      <c r="AO40">
        <v>0</v>
      </c>
      <c r="AP40">
        <v>0</v>
      </c>
      <c r="AQ40">
        <v>6.9121292516240607E-2</v>
      </c>
      <c r="AR40">
        <f t="shared" si="1"/>
        <v>0.46826252681710401</v>
      </c>
      <c r="AS40">
        <f t="shared" si="2"/>
        <v>0.46261618066663601</v>
      </c>
      <c r="AT40" s="19">
        <f t="shared" si="3"/>
        <v>6.9121292516240607E-2</v>
      </c>
      <c r="BH40">
        <v>7.7780949222347406E-2</v>
      </c>
      <c r="BI40">
        <v>9.0362616635642004E-2</v>
      </c>
      <c r="BJ40">
        <v>0.197828947786585</v>
      </c>
      <c r="BK40">
        <v>0</v>
      </c>
      <c r="BL40">
        <v>2.6592704179116702E-3</v>
      </c>
      <c r="BM40">
        <v>0</v>
      </c>
      <c r="BN40">
        <v>0</v>
      </c>
      <c r="BO40">
        <v>0</v>
      </c>
      <c r="BP40">
        <v>0</v>
      </c>
      <c r="BQ40">
        <v>0.79951178179550297</v>
      </c>
    </row>
    <row r="41" spans="1:69" x14ac:dyDescent="0.2">
      <c r="A41" s="14">
        <v>8.0402155623758007E-2</v>
      </c>
      <c r="B41" s="14">
        <v>9.1094708462453905E-2</v>
      </c>
      <c r="C41" s="14">
        <v>0.21988227288767101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0.78011772711233895</v>
      </c>
      <c r="AH41">
        <v>0.14445149553259601</v>
      </c>
      <c r="AI41">
        <v>8.8184941518894097E-2</v>
      </c>
      <c r="AJ41">
        <v>0.48862193945164201</v>
      </c>
      <c r="AK41">
        <v>0</v>
      </c>
      <c r="AL41">
        <v>0.44124046400846401</v>
      </c>
      <c r="AM41">
        <v>0</v>
      </c>
      <c r="AN41">
        <v>0</v>
      </c>
      <c r="AO41">
        <v>0</v>
      </c>
      <c r="AP41">
        <v>0</v>
      </c>
      <c r="AQ41">
        <v>7.0137596539874295E-2</v>
      </c>
      <c r="AR41">
        <f t="shared" si="1"/>
        <v>0.48862193945164201</v>
      </c>
      <c r="AS41">
        <f t="shared" si="2"/>
        <v>0.44124046400846401</v>
      </c>
      <c r="AT41" s="19">
        <f t="shared" si="3"/>
        <v>7.0137596539874295E-2</v>
      </c>
      <c r="BH41">
        <v>8.1266533824553802E-2</v>
      </c>
      <c r="BI41">
        <v>9.1304267120809496E-2</v>
      </c>
      <c r="BJ41">
        <v>0.22676542129403701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0.77323457870596202</v>
      </c>
    </row>
    <row r="42" spans="1:69" x14ac:dyDescent="0.2">
      <c r="A42" s="14">
        <v>8.4697259301623598E-2</v>
      </c>
      <c r="B42" s="14">
        <v>9.2044741293934806E-2</v>
      </c>
      <c r="C42" s="14">
        <v>0.251086981971472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0.74891301802853805</v>
      </c>
      <c r="AH42">
        <v>0.149985791812314</v>
      </c>
      <c r="AI42">
        <v>8.9251365028137797E-2</v>
      </c>
      <c r="AJ42">
        <v>0.50898135208617501</v>
      </c>
      <c r="AK42">
        <v>0</v>
      </c>
      <c r="AL42">
        <v>0.419864747350296</v>
      </c>
      <c r="AM42">
        <v>0</v>
      </c>
      <c r="AN42">
        <v>0</v>
      </c>
      <c r="AO42">
        <v>0</v>
      </c>
      <c r="AP42">
        <v>0</v>
      </c>
      <c r="AQ42">
        <v>7.1153900563507705E-2</v>
      </c>
      <c r="AR42">
        <f t="shared" si="1"/>
        <v>0.50898135208617501</v>
      </c>
      <c r="AS42">
        <f t="shared" si="2"/>
        <v>0.419864747350296</v>
      </c>
      <c r="AT42" s="19">
        <f t="shared" si="3"/>
        <v>7.1153900563507705E-2</v>
      </c>
      <c r="BH42">
        <v>8.5724408421291101E-2</v>
      </c>
      <c r="BI42">
        <v>9.2245917605976696E-2</v>
      </c>
      <c r="BJ42">
        <v>0.257694804442263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0.742305195557736</v>
      </c>
    </row>
    <row r="43" spans="1:69" x14ac:dyDescent="0.2">
      <c r="A43" s="14">
        <v>8.9870596273944905E-2</v>
      </c>
      <c r="B43" s="14">
        <v>9.2994774125415999E-2</v>
      </c>
      <c r="C43" s="14">
        <v>0.28229169105528501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0.71770830894472704</v>
      </c>
      <c r="AH43">
        <v>0.155532292143336</v>
      </c>
      <c r="AI43">
        <v>9.0317788537381705E-2</v>
      </c>
      <c r="AJ43">
        <v>0.52934076472071301</v>
      </c>
      <c r="AK43">
        <v>0</v>
      </c>
      <c r="AL43">
        <v>0.39848903069212399</v>
      </c>
      <c r="AM43">
        <v>0</v>
      </c>
      <c r="AN43">
        <v>0</v>
      </c>
      <c r="AO43">
        <v>0</v>
      </c>
      <c r="AP43">
        <v>0</v>
      </c>
      <c r="AQ43">
        <v>7.2170204587141407E-2</v>
      </c>
      <c r="AR43">
        <f t="shared" si="1"/>
        <v>0.52934076472071301</v>
      </c>
      <c r="AS43">
        <f t="shared" si="2"/>
        <v>0.39848903069212399</v>
      </c>
      <c r="AT43" s="19">
        <f t="shared" si="3"/>
        <v>7.2170204587141407E-2</v>
      </c>
      <c r="BH43">
        <v>9.10146701075705E-2</v>
      </c>
      <c r="BI43">
        <v>9.3187568091144105E-2</v>
      </c>
      <c r="BJ43">
        <v>0.28862418759049502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0.71137581240950398</v>
      </c>
    </row>
    <row r="44" spans="1:69" x14ac:dyDescent="0.2">
      <c r="A44" s="14">
        <v>9.5779964779856105E-2</v>
      </c>
      <c r="B44" s="14">
        <v>9.3944806956897095E-2</v>
      </c>
      <c r="C44" s="14">
        <v>0.31349640013909302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0.68650359986091902</v>
      </c>
      <c r="AH44">
        <v>0.16108973593306</v>
      </c>
      <c r="AI44">
        <v>9.1384212046625404E-2</v>
      </c>
      <c r="AJ44">
        <v>0.54970017735524701</v>
      </c>
      <c r="AK44">
        <v>0</v>
      </c>
      <c r="AL44">
        <v>0.37711331403395698</v>
      </c>
      <c r="AM44">
        <v>0</v>
      </c>
      <c r="AN44">
        <v>0</v>
      </c>
      <c r="AO44">
        <v>0</v>
      </c>
      <c r="AP44">
        <v>0</v>
      </c>
      <c r="AQ44">
        <v>7.31865086107749E-2</v>
      </c>
      <c r="AR44">
        <f t="shared" si="1"/>
        <v>0.54970017735524701</v>
      </c>
      <c r="AS44">
        <f t="shared" si="2"/>
        <v>0.37711331403395698</v>
      </c>
      <c r="AT44" s="19">
        <f t="shared" si="3"/>
        <v>7.31865086107749E-2</v>
      </c>
      <c r="BH44">
        <v>9.7001223944267995E-2</v>
      </c>
      <c r="BI44">
        <v>9.4129218576311596E-2</v>
      </c>
      <c r="BJ44">
        <v>0.31955357073873097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0.68044642926126697</v>
      </c>
    </row>
    <row r="45" spans="1:69" x14ac:dyDescent="0.2">
      <c r="A45" s="14">
        <v>0.102297890833558</v>
      </c>
      <c r="B45" s="14">
        <v>9.4894839788378094E-2</v>
      </c>
      <c r="C45" s="14">
        <v>0.34470110922289898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0.65529889077711501</v>
      </c>
      <c r="AH45">
        <v>0.166657028403952</v>
      </c>
      <c r="AI45">
        <v>9.2450635555869201E-2</v>
      </c>
      <c r="AJ45">
        <v>0.57005958998978201</v>
      </c>
      <c r="AK45">
        <v>0</v>
      </c>
      <c r="AL45">
        <v>0.35573759737578697</v>
      </c>
      <c r="AM45">
        <v>0</v>
      </c>
      <c r="AN45">
        <v>0</v>
      </c>
      <c r="AO45">
        <v>0</v>
      </c>
      <c r="AP45">
        <v>0</v>
      </c>
      <c r="AQ45">
        <v>7.4202812634408505E-2</v>
      </c>
      <c r="AR45">
        <f t="shared" si="1"/>
        <v>0.57005958998978201</v>
      </c>
      <c r="AS45">
        <f t="shared" si="2"/>
        <v>0.35573759737578697</v>
      </c>
      <c r="AT45" s="19">
        <f t="shared" si="3"/>
        <v>7.4202812634408505E-2</v>
      </c>
      <c r="BH45">
        <v>0.103563391287019</v>
      </c>
      <c r="BI45">
        <v>9.5070869061478797E-2</v>
      </c>
      <c r="BJ45">
        <v>0.35048295388695699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0.64951704611304095</v>
      </c>
    </row>
    <row r="46" spans="1:69" x14ac:dyDescent="0.2">
      <c r="A46" s="14">
        <v>0.10931557309883699</v>
      </c>
      <c r="B46" s="14">
        <v>9.5844872619859203E-2</v>
      </c>
      <c r="C46" s="14">
        <v>0.375905818306707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0.62409418169330699</v>
      </c>
      <c r="AH46">
        <v>0.17223321450788301</v>
      </c>
      <c r="AI46">
        <v>9.3517059065112998E-2</v>
      </c>
      <c r="AJ46">
        <v>0.59041900262431801</v>
      </c>
      <c r="AK46">
        <v>0</v>
      </c>
      <c r="AL46">
        <v>0.33436188071761702</v>
      </c>
      <c r="AM46">
        <v>0</v>
      </c>
      <c r="AN46">
        <v>0</v>
      </c>
      <c r="AO46">
        <v>0</v>
      </c>
      <c r="AP46">
        <v>0</v>
      </c>
      <c r="AQ46">
        <v>7.5219116658041998E-2</v>
      </c>
      <c r="AR46">
        <f t="shared" si="1"/>
        <v>0.59041900262431801</v>
      </c>
      <c r="AS46">
        <f t="shared" si="2"/>
        <v>0.33436188071761702</v>
      </c>
      <c r="AT46" s="19">
        <f t="shared" si="3"/>
        <v>7.5219116658041998E-2</v>
      </c>
      <c r="BH46">
        <v>0.11059876074955401</v>
      </c>
      <c r="BI46">
        <v>9.6012519546646302E-2</v>
      </c>
      <c r="BJ46">
        <v>0.38141233703518801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0.61858766296481205</v>
      </c>
    </row>
    <row r="47" spans="1:69" x14ac:dyDescent="0.2">
      <c r="A47" s="14">
        <v>0.116742921892625</v>
      </c>
      <c r="B47" s="14">
        <v>9.6794905451340299E-2</v>
      </c>
      <c r="C47" s="14">
        <v>0.40711052739051301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0.59288947260950198</v>
      </c>
      <c r="AH47">
        <v>0.177817457559236</v>
      </c>
      <c r="AI47">
        <v>9.4583482574356795E-2</v>
      </c>
      <c r="AJ47">
        <v>0.61077841525885201</v>
      </c>
      <c r="AK47">
        <v>0</v>
      </c>
      <c r="AL47">
        <v>0.31298616405944901</v>
      </c>
      <c r="AM47">
        <v>0</v>
      </c>
      <c r="AN47">
        <v>0</v>
      </c>
      <c r="AO47">
        <v>0</v>
      </c>
      <c r="AP47">
        <v>0</v>
      </c>
      <c r="AQ47">
        <v>7.6235420681675506E-2</v>
      </c>
      <c r="AR47">
        <f t="shared" si="1"/>
        <v>0.61077841525885201</v>
      </c>
      <c r="AS47">
        <f t="shared" si="2"/>
        <v>0.31298616405944901</v>
      </c>
      <c r="AT47" s="19">
        <f t="shared" si="3"/>
        <v>7.6235420681675506E-2</v>
      </c>
      <c r="BH47">
        <v>0.118022739504268</v>
      </c>
      <c r="BI47">
        <v>9.6954170031813697E-2</v>
      </c>
      <c r="BJ47">
        <v>0.41234172018341703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0.58765827981658303</v>
      </c>
    </row>
    <row r="48" spans="1:69" x14ac:dyDescent="0.2">
      <c r="A48" s="14">
        <v>0.124506643755651</v>
      </c>
      <c r="B48" s="14">
        <v>9.7744938282821395E-2</v>
      </c>
      <c r="C48" s="14">
        <v>0.43831523647432102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0.56168476352569396</v>
      </c>
      <c r="AH48">
        <v>0.183409021631361</v>
      </c>
      <c r="AI48">
        <v>9.5649906083600703E-2</v>
      </c>
      <c r="AJ48">
        <v>0.63113782789338901</v>
      </c>
      <c r="AK48">
        <v>0</v>
      </c>
      <c r="AL48">
        <v>0.29161044740127701</v>
      </c>
      <c r="AM48">
        <v>0</v>
      </c>
      <c r="AN48">
        <v>0</v>
      </c>
      <c r="AO48">
        <v>0</v>
      </c>
      <c r="AP48">
        <v>0</v>
      </c>
      <c r="AQ48">
        <v>7.7251724705309194E-2</v>
      </c>
      <c r="AR48">
        <f t="shared" si="1"/>
        <v>0.63113782789338901</v>
      </c>
      <c r="AS48">
        <f t="shared" si="2"/>
        <v>0.29161044740127701</v>
      </c>
      <c r="AT48" s="19">
        <f t="shared" si="3"/>
        <v>7.7251724705309194E-2</v>
      </c>
      <c r="BH48">
        <v>0.12576652772949601</v>
      </c>
      <c r="BI48">
        <v>9.7895820516980994E-2</v>
      </c>
      <c r="BJ48">
        <v>0.44327110333164998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0.55672889666834902</v>
      </c>
    </row>
    <row r="49" spans="1:69" x14ac:dyDescent="0.2">
      <c r="A49" s="14">
        <v>0.132547644655549</v>
      </c>
      <c r="B49" s="14">
        <v>9.8694971114302504E-2</v>
      </c>
      <c r="C49" s="14">
        <v>0.46951994555812998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0.53048005444188695</v>
      </c>
      <c r="AH49">
        <v>0.18900725697323101</v>
      </c>
      <c r="AI49">
        <v>9.6716329592844402E-2</v>
      </c>
      <c r="AJ49">
        <v>0.65149724052792302</v>
      </c>
      <c r="AK49">
        <v>0</v>
      </c>
      <c r="AL49">
        <v>0.270234730743109</v>
      </c>
      <c r="AM49">
        <v>0</v>
      </c>
      <c r="AN49">
        <v>0</v>
      </c>
      <c r="AO49">
        <v>0</v>
      </c>
      <c r="AP49">
        <v>0</v>
      </c>
      <c r="AQ49">
        <v>7.8268028728942701E-2</v>
      </c>
      <c r="AR49">
        <f t="shared" si="1"/>
        <v>0.65149724052792302</v>
      </c>
      <c r="AS49">
        <f t="shared" si="2"/>
        <v>0.270234730743109</v>
      </c>
      <c r="AT49" s="19">
        <f t="shared" si="3"/>
        <v>7.8268028728942701E-2</v>
      </c>
      <c r="BH49">
        <v>0.13377459867427099</v>
      </c>
      <c r="BI49">
        <v>9.8837471002148403E-2</v>
      </c>
      <c r="BJ49">
        <v>0.474200486479882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0.525799513520117</v>
      </c>
    </row>
    <row r="50" spans="1:69" x14ac:dyDescent="0.2">
      <c r="A50" s="14">
        <v>0.14081843311633099</v>
      </c>
      <c r="B50" s="14">
        <v>9.9645003945783503E-2</v>
      </c>
      <c r="C50" s="14">
        <v>0.50072465464193605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0.49927534535808199</v>
      </c>
      <c r="AH50">
        <v>0.19461158786451199</v>
      </c>
      <c r="AI50">
        <v>9.7782753102088102E-2</v>
      </c>
      <c r="AJ50">
        <v>0.67185665316245602</v>
      </c>
      <c r="AK50">
        <v>0</v>
      </c>
      <c r="AL50">
        <v>0.24885901408494099</v>
      </c>
      <c r="AM50">
        <v>0</v>
      </c>
      <c r="AN50">
        <v>0</v>
      </c>
      <c r="AO50">
        <v>0</v>
      </c>
      <c r="AP50">
        <v>0</v>
      </c>
      <c r="AQ50">
        <v>7.9284332752576098E-2</v>
      </c>
      <c r="AR50">
        <f t="shared" si="1"/>
        <v>0.67185665316245602</v>
      </c>
      <c r="AS50">
        <f t="shared" si="2"/>
        <v>0.24885901408494099</v>
      </c>
      <c r="AT50" s="19">
        <f t="shared" si="3"/>
        <v>7.9284332752576098E-2</v>
      </c>
      <c r="BH50">
        <v>0.142002247517695</v>
      </c>
      <c r="BI50">
        <v>9.97791214873157E-2</v>
      </c>
      <c r="BJ50">
        <v>0.50512986962811102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0.49487013037188798</v>
      </c>
    </row>
    <row r="51" spans="1:69" x14ac:dyDescent="0.2">
      <c r="A51" s="14">
        <v>0.149280820416128</v>
      </c>
      <c r="B51" s="14">
        <v>0.100595036777265</v>
      </c>
      <c r="C51" s="14">
        <v>0.53192936372574395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0.46807063627427498</v>
      </c>
      <c r="AH51">
        <v>0.20022150245060699</v>
      </c>
      <c r="AI51">
        <v>9.8849176611331899E-2</v>
      </c>
      <c r="AJ51">
        <v>0.69221606579699202</v>
      </c>
      <c r="AK51">
        <v>0</v>
      </c>
      <c r="AL51">
        <v>0.22748329742677101</v>
      </c>
      <c r="AM51">
        <v>0</v>
      </c>
      <c r="AN51">
        <v>0</v>
      </c>
      <c r="AO51">
        <v>0</v>
      </c>
      <c r="AP51">
        <v>0</v>
      </c>
      <c r="AQ51">
        <v>8.0300636776209702E-2</v>
      </c>
      <c r="AR51">
        <f t="shared" si="1"/>
        <v>0.69221606579699202</v>
      </c>
      <c r="AS51">
        <f t="shared" si="2"/>
        <v>0.22748329742677101</v>
      </c>
      <c r="AT51" s="19">
        <f t="shared" si="3"/>
        <v>8.0300636776209702E-2</v>
      </c>
      <c r="BH51">
        <v>0.15041344569544901</v>
      </c>
      <c r="BI51">
        <v>0.100720771972483</v>
      </c>
      <c r="BJ51">
        <v>0.53605925277634303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0.46394074722365602</v>
      </c>
    </row>
    <row r="52" spans="1:69" x14ac:dyDescent="0.2">
      <c r="A52" s="14">
        <v>0.15790400507920599</v>
      </c>
      <c r="B52" s="14">
        <v>0.101545069608746</v>
      </c>
      <c r="C52" s="14">
        <v>0.56313407280955297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0.43686592719046702</v>
      </c>
      <c r="AH52">
        <v>0.205836544194271</v>
      </c>
      <c r="AI52">
        <v>9.9915600120575696E-2</v>
      </c>
      <c r="AJ52">
        <v>0.71257547843152702</v>
      </c>
      <c r="AK52">
        <v>0</v>
      </c>
      <c r="AL52">
        <v>0.206107580768601</v>
      </c>
      <c r="AM52">
        <v>0</v>
      </c>
      <c r="AN52">
        <v>0</v>
      </c>
      <c r="AO52">
        <v>0</v>
      </c>
      <c r="AP52">
        <v>0</v>
      </c>
      <c r="AQ52">
        <v>8.1316940799843307E-2</v>
      </c>
      <c r="AR52">
        <f t="shared" si="1"/>
        <v>0.71257547843152702</v>
      </c>
      <c r="AS52">
        <f t="shared" si="2"/>
        <v>0.206107580768601</v>
      </c>
      <c r="AT52" s="19">
        <f t="shared" si="3"/>
        <v>8.1316940799843307E-2</v>
      </c>
      <c r="BH52">
        <v>0.15897906242070101</v>
      </c>
      <c r="BI52">
        <v>0.10166242245765</v>
      </c>
      <c r="BJ52">
        <v>0.56698863592457205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0.43301136407542601</v>
      </c>
    </row>
    <row r="53" spans="1:69" x14ac:dyDescent="0.2">
      <c r="A53" s="14">
        <v>0.16666302989314699</v>
      </c>
      <c r="B53" s="14">
        <v>0.102495102440227</v>
      </c>
      <c r="C53" s="14">
        <v>0.59433878189336198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0.40566121810665901</v>
      </c>
      <c r="AH53">
        <v>0.21145630465401399</v>
      </c>
      <c r="AI53">
        <v>0.10098202362981901</v>
      </c>
      <c r="AJ53">
        <v>0.73293489106606102</v>
      </c>
      <c r="AK53">
        <v>0</v>
      </c>
      <c r="AL53">
        <v>0.18473186411043299</v>
      </c>
      <c r="AM53">
        <v>0</v>
      </c>
      <c r="AN53">
        <v>0</v>
      </c>
      <c r="AO53">
        <v>0</v>
      </c>
      <c r="AP53">
        <v>0</v>
      </c>
      <c r="AQ53">
        <v>8.2333244823476801E-2</v>
      </c>
      <c r="AR53">
        <f t="shared" si="1"/>
        <v>0.73293489106606102</v>
      </c>
      <c r="AS53">
        <f t="shared" si="2"/>
        <v>0.18473186411043299</v>
      </c>
      <c r="AT53" s="19">
        <f t="shared" si="3"/>
        <v>8.2333244823476801E-2</v>
      </c>
      <c r="BH53">
        <v>0.16767543417757699</v>
      </c>
      <c r="BI53">
        <v>0.10260407294281799</v>
      </c>
      <c r="BJ53">
        <v>0.59791801907280395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0.40208198092719399</v>
      </c>
    </row>
    <row r="54" spans="1:69" x14ac:dyDescent="0.2">
      <c r="A54" s="14">
        <v>0.175537561460338</v>
      </c>
      <c r="B54" s="14">
        <v>0.103445135271708</v>
      </c>
      <c r="C54" s="14">
        <v>0.62554349097716999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0.37445650902285099</v>
      </c>
      <c r="AH54">
        <v>0.217080417356915</v>
      </c>
      <c r="AI54">
        <v>0.102048447139063</v>
      </c>
      <c r="AJ54">
        <v>0.75329430370059902</v>
      </c>
      <c r="AK54">
        <v>0</v>
      </c>
      <c r="AL54">
        <v>0.16335614745226101</v>
      </c>
      <c r="AM54">
        <v>0</v>
      </c>
      <c r="AN54">
        <v>0</v>
      </c>
      <c r="AO54">
        <v>0</v>
      </c>
      <c r="AP54">
        <v>0</v>
      </c>
      <c r="AQ54">
        <v>8.3349548847110405E-2</v>
      </c>
      <c r="AR54">
        <f t="shared" si="1"/>
        <v>0.75329430370059902</v>
      </c>
      <c r="AS54">
        <f t="shared" si="2"/>
        <v>0.16335614745226101</v>
      </c>
      <c r="AT54" s="19">
        <f t="shared" si="3"/>
        <v>8.3349548847110405E-2</v>
      </c>
      <c r="BH54">
        <v>0.17648323280527101</v>
      </c>
      <c r="BI54">
        <v>0.103545723427985</v>
      </c>
      <c r="BJ54">
        <v>0.62884740222103597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0.37115259777896198</v>
      </c>
    </row>
    <row r="55" spans="1:69" x14ac:dyDescent="0.2">
      <c r="A55" s="14">
        <v>0.18451093374347</v>
      </c>
      <c r="B55" s="14">
        <v>0.104395168103189</v>
      </c>
      <c r="C55" s="14">
        <v>0.65674820006096601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0.34325179993905502</v>
      </c>
      <c r="AH55">
        <v>0.22270855257848399</v>
      </c>
      <c r="AI55">
        <v>0.103114870648307</v>
      </c>
      <c r="AJ55">
        <v>0.77365371633513202</v>
      </c>
      <c r="AK55">
        <v>0</v>
      </c>
      <c r="AL55">
        <v>0.141980430794094</v>
      </c>
      <c r="AM55">
        <v>0</v>
      </c>
      <c r="AN55">
        <v>0</v>
      </c>
      <c r="AO55">
        <v>0</v>
      </c>
      <c r="AP55">
        <v>0</v>
      </c>
      <c r="AQ55">
        <v>8.4365852870743899E-2</v>
      </c>
      <c r="AR55">
        <f t="shared" si="1"/>
        <v>0.77365371633513202</v>
      </c>
      <c r="AS55">
        <f t="shared" si="2"/>
        <v>0.141980430794094</v>
      </c>
      <c r="AT55" s="19">
        <f t="shared" si="3"/>
        <v>8.4365852870743899E-2</v>
      </c>
      <c r="BH55">
        <v>0.185386577163629</v>
      </c>
      <c r="BI55">
        <v>0.10448737391315301</v>
      </c>
      <c r="BJ55">
        <v>0.65977678536926498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0.34022321463073202</v>
      </c>
    </row>
    <row r="56" spans="1:69" x14ac:dyDescent="0.2">
      <c r="A56" s="14">
        <v>0.19356940123764901</v>
      </c>
      <c r="B56" s="14">
        <v>0.10534520093466999</v>
      </c>
      <c r="C56" s="14">
        <v>0.68795290914477703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0.31204709085524401</v>
      </c>
      <c r="AH56">
        <v>0.228340412877756</v>
      </c>
      <c r="AI56">
        <v>0.10418129415755099</v>
      </c>
      <c r="AJ56">
        <v>0.79401312896966803</v>
      </c>
      <c r="AK56">
        <v>0</v>
      </c>
      <c r="AL56">
        <v>0.120604714135924</v>
      </c>
      <c r="AM56">
        <v>0</v>
      </c>
      <c r="AN56">
        <v>0</v>
      </c>
      <c r="AO56">
        <v>0</v>
      </c>
      <c r="AP56">
        <v>0</v>
      </c>
      <c r="AQ56">
        <v>8.5382156894377503E-2</v>
      </c>
      <c r="AR56">
        <f t="shared" si="1"/>
        <v>0.79401312896966803</v>
      </c>
      <c r="AS56">
        <f t="shared" si="2"/>
        <v>0.120604714135924</v>
      </c>
      <c r="AT56" s="19">
        <f t="shared" si="3"/>
        <v>8.5382156894377503E-2</v>
      </c>
      <c r="BH56">
        <v>0.194372338103391</v>
      </c>
      <c r="BI56">
        <v>0.10542902439832</v>
      </c>
      <c r="BJ56">
        <v>0.690706168517493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0.309293831482506</v>
      </c>
    </row>
    <row r="57" spans="1:69" x14ac:dyDescent="0.2">
      <c r="A57" s="14">
        <v>0.202701555882743</v>
      </c>
      <c r="B57" s="14">
        <v>0.10629523376615101</v>
      </c>
      <c r="C57" s="14">
        <v>0.71915761822858504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0.280842381771437</v>
      </c>
      <c r="AH57">
        <v>0.233975729263945</v>
      </c>
      <c r="AI57">
        <v>0.105247717666795</v>
      </c>
      <c r="AJ57">
        <v>0.81437254160420303</v>
      </c>
      <c r="AK57">
        <v>0</v>
      </c>
      <c r="AL57">
        <v>9.9228997477753697E-2</v>
      </c>
      <c r="AM57">
        <v>0</v>
      </c>
      <c r="AN57">
        <v>0</v>
      </c>
      <c r="AO57">
        <v>0</v>
      </c>
      <c r="AP57">
        <v>0</v>
      </c>
      <c r="AQ57">
        <v>8.6398460918010997E-2</v>
      </c>
      <c r="AR57">
        <f t="shared" si="1"/>
        <v>0.81437254160420303</v>
      </c>
      <c r="AS57">
        <f t="shared" si="2"/>
        <v>9.9228997477753697E-2</v>
      </c>
      <c r="AT57" s="19">
        <f t="shared" si="3"/>
        <v>8.6398460918010997E-2</v>
      </c>
      <c r="BH57">
        <v>0.20342959456135701</v>
      </c>
      <c r="BI57">
        <v>0.106370674883487</v>
      </c>
      <c r="BJ57">
        <v>0.72163555166572202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0.27836444833427698</v>
      </c>
    </row>
    <row r="58" spans="1:69" x14ac:dyDescent="0.2">
      <c r="A58" s="14">
        <v>0.21189787081571901</v>
      </c>
      <c r="B58" s="14">
        <v>0.10724526659763201</v>
      </c>
      <c r="C58" s="14">
        <v>0.75036232731239005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0.24963767268763201</v>
      </c>
      <c r="AH58">
        <v>0.239614257893463</v>
      </c>
      <c r="AI58">
        <v>0.106314141176038</v>
      </c>
      <c r="AJ58">
        <v>0.83473195423873703</v>
      </c>
      <c r="AK58">
        <v>0</v>
      </c>
      <c r="AL58">
        <v>7.7853280819585896E-2</v>
      </c>
      <c r="AM58">
        <v>0</v>
      </c>
      <c r="AN58">
        <v>0</v>
      </c>
      <c r="AO58">
        <v>0</v>
      </c>
      <c r="AP58">
        <v>0</v>
      </c>
      <c r="AQ58">
        <v>8.7414764941644504E-2</v>
      </c>
      <c r="AR58">
        <f t="shared" si="1"/>
        <v>0.83473195423873703</v>
      </c>
      <c r="AS58">
        <f t="shared" si="2"/>
        <v>7.7853280819585896E-2</v>
      </c>
      <c r="AT58" s="19">
        <f t="shared" si="3"/>
        <v>8.7414764941644504E-2</v>
      </c>
      <c r="BH58">
        <v>0.21254920692231299</v>
      </c>
      <c r="BI58">
        <v>0.107312325368655</v>
      </c>
      <c r="BJ58">
        <v>0.75256493481395403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0.24743506518604499</v>
      </c>
    </row>
    <row r="59" spans="1:69" x14ac:dyDescent="0.2">
      <c r="A59" s="14">
        <v>0.22115034205796499</v>
      </c>
      <c r="B59" s="14">
        <v>0.108195299429113</v>
      </c>
      <c r="C59" s="14">
        <v>0.78156703639620195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0.218432963603821</v>
      </c>
      <c r="AH59">
        <v>0.245255777214128</v>
      </c>
      <c r="AI59">
        <v>0.107380564685282</v>
      </c>
      <c r="AJ59">
        <v>0.85509136687327503</v>
      </c>
      <c r="AK59">
        <v>0</v>
      </c>
      <c r="AL59">
        <v>5.6477564161413897E-2</v>
      </c>
      <c r="AM59">
        <v>0</v>
      </c>
      <c r="AN59">
        <v>0</v>
      </c>
      <c r="AO59">
        <v>0</v>
      </c>
      <c r="AP59">
        <v>0</v>
      </c>
      <c r="AQ59">
        <v>8.8431068965278206E-2</v>
      </c>
      <c r="AR59">
        <f t="shared" si="1"/>
        <v>0.85509136687327503</v>
      </c>
      <c r="AS59">
        <f t="shared" si="2"/>
        <v>5.6477564161413897E-2</v>
      </c>
      <c r="AT59" s="19">
        <f t="shared" si="3"/>
        <v>8.8431068965278206E-2</v>
      </c>
      <c r="BH59">
        <v>0.221723481118931</v>
      </c>
      <c r="BI59">
        <v>0.108253975853822</v>
      </c>
      <c r="BJ59">
        <v>0.78349431796218605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0.21650568203781301</v>
      </c>
    </row>
    <row r="60" spans="1:69" x14ac:dyDescent="0.2">
      <c r="A60" s="14">
        <v>0.230452205816394</v>
      </c>
      <c r="B60" s="14">
        <v>0.109145332260594</v>
      </c>
      <c r="C60" s="14">
        <v>0.81277174548000697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0.18722825452001701</v>
      </c>
      <c r="AH60">
        <v>0.25090008548784098</v>
      </c>
      <c r="AI60">
        <v>0.108446988194526</v>
      </c>
      <c r="AJ60">
        <v>0.87545077950780803</v>
      </c>
      <c r="AK60">
        <v>0</v>
      </c>
      <c r="AL60">
        <v>3.5101847503245999E-2</v>
      </c>
      <c r="AM60">
        <v>0</v>
      </c>
      <c r="AN60">
        <v>0</v>
      </c>
      <c r="AO60">
        <v>0</v>
      </c>
      <c r="AP60">
        <v>0</v>
      </c>
      <c r="AQ60">
        <v>8.94473729889117E-2</v>
      </c>
      <c r="AR60">
        <f t="shared" si="1"/>
        <v>0.87545077950780803</v>
      </c>
      <c r="AS60">
        <f t="shared" si="2"/>
        <v>3.5101847503245999E-2</v>
      </c>
      <c r="AT60" s="19">
        <f t="shared" si="3"/>
        <v>8.94473729889117E-2</v>
      </c>
      <c r="BH60">
        <v>0.230945902955598</v>
      </c>
      <c r="BI60">
        <v>0.10919562633899001</v>
      </c>
      <c r="BJ60">
        <v>0.81442370111041995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0.18557629888957899</v>
      </c>
    </row>
    <row r="61" spans="1:69" x14ac:dyDescent="0.2">
      <c r="A61" s="14">
        <v>0.23979771428455399</v>
      </c>
      <c r="B61" s="14">
        <v>0.110095365092075</v>
      </c>
      <c r="C61" s="14">
        <v>0.84397645456381198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0.156023545436213</v>
      </c>
      <c r="AH61">
        <v>0.256546998634823</v>
      </c>
      <c r="AI61">
        <v>0.10951341170377001</v>
      </c>
      <c r="AJ61">
        <v>0.89581019214234603</v>
      </c>
      <c r="AK61">
        <v>0</v>
      </c>
      <c r="AL61">
        <v>1.3726130845074E-2</v>
      </c>
      <c r="AM61">
        <v>0</v>
      </c>
      <c r="AN61">
        <v>0</v>
      </c>
      <c r="AO61">
        <v>0</v>
      </c>
      <c r="AP61">
        <v>0</v>
      </c>
      <c r="AQ61">
        <v>9.0463677012545402E-2</v>
      </c>
      <c r="AR61">
        <f t="shared" si="1"/>
        <v>0.89581019214234603</v>
      </c>
      <c r="AS61">
        <f t="shared" si="2"/>
        <v>1.3726130845074E-2</v>
      </c>
      <c r="AT61" s="19">
        <f t="shared" si="3"/>
        <v>9.0463677012545402E-2</v>
      </c>
      <c r="BH61">
        <v>0.24021092689705401</v>
      </c>
      <c r="BI61">
        <v>0.110137276824157</v>
      </c>
      <c r="BJ61">
        <v>0.84535308425865197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0.15464691574134701</v>
      </c>
    </row>
    <row r="62" spans="1:69" x14ac:dyDescent="0.2">
      <c r="A62" s="14">
        <v>0.24918195685827699</v>
      </c>
      <c r="B62" s="14">
        <v>0.111045397923556</v>
      </c>
      <c r="C62" s="14">
        <v>0.87518116364762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0.124818836352405</v>
      </c>
      <c r="AH62">
        <v>0.26221263529461097</v>
      </c>
      <c r="AI62">
        <v>0.110579835213013</v>
      </c>
      <c r="AJ62">
        <v>0.91636609456661999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8.3633905433344605E-2</v>
      </c>
      <c r="AR62">
        <f t="shared" si="1"/>
        <v>0.91636609456661999</v>
      </c>
      <c r="AS62">
        <f t="shared" si="2"/>
        <v>0</v>
      </c>
      <c r="AT62" s="19">
        <f t="shared" si="3"/>
        <v>8.3633905433344605E-2</v>
      </c>
      <c r="BH62">
        <v>0.24951380724479599</v>
      </c>
      <c r="BI62">
        <v>0.111078927309324</v>
      </c>
      <c r="BJ62">
        <v>0.87628246740688098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0.123717532593118</v>
      </c>
    </row>
    <row r="63" spans="1:69" x14ac:dyDescent="0.2">
      <c r="A63" s="14">
        <v>0.25860071675947299</v>
      </c>
      <c r="B63" s="14">
        <v>0.111995430755037</v>
      </c>
      <c r="C63" s="14">
        <v>0.90638587273143201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9.3614127268594194E-2</v>
      </c>
      <c r="AH63">
        <v>0.26807742779625199</v>
      </c>
      <c r="AI63">
        <v>0.111646258722257</v>
      </c>
      <c r="AJ63">
        <v>0.93727457092491095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6.2725429075054101E-2</v>
      </c>
      <c r="AR63">
        <f t="shared" si="1"/>
        <v>0.93727457092491095</v>
      </c>
      <c r="AS63">
        <f t="shared" si="2"/>
        <v>0</v>
      </c>
      <c r="AT63" s="19">
        <f t="shared" si="3"/>
        <v>6.2725429075054101E-2</v>
      </c>
      <c r="BH63">
        <v>0.25885046244334198</v>
      </c>
      <c r="BI63">
        <v>0.112020577794492</v>
      </c>
      <c r="BJ63">
        <v>0.907211850555113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9.2788149444885698E-2</v>
      </c>
    </row>
    <row r="64" spans="1:69" x14ac:dyDescent="0.2">
      <c r="A64" s="14">
        <v>0.268050355400757</v>
      </c>
      <c r="B64" s="14">
        <v>0.112945463586518</v>
      </c>
      <c r="C64" s="14">
        <v>0.93759058181523403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6.2409418184793598E-2</v>
      </c>
      <c r="AH64">
        <v>0.27417874808698001</v>
      </c>
      <c r="AI64">
        <v>0.11271268223149999</v>
      </c>
      <c r="AJ64">
        <v>0.95818304728320203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4.1816952716763799E-2</v>
      </c>
      <c r="AR64">
        <f t="shared" si="1"/>
        <v>0.95818304728320203</v>
      </c>
      <c r="AS64">
        <f t="shared" si="2"/>
        <v>0</v>
      </c>
      <c r="AT64" s="19">
        <f t="shared" si="3"/>
        <v>4.1816952716763799E-2</v>
      </c>
      <c r="BH64">
        <v>0.26821736540492003</v>
      </c>
      <c r="BI64">
        <v>0.112962228279659</v>
      </c>
      <c r="BJ64">
        <v>0.93814123370334601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6.1858766296653399E-2</v>
      </c>
    </row>
    <row r="65" spans="1:69" x14ac:dyDescent="0.2">
      <c r="A65" s="14">
        <v>0.27752771859690101</v>
      </c>
      <c r="B65" s="14">
        <v>0.113895496417999</v>
      </c>
      <c r="C65" s="14">
        <v>0.96879529089904204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3.1204709100986199E-2</v>
      </c>
      <c r="AH65">
        <v>0.280501162090662</v>
      </c>
      <c r="AI65">
        <v>0.113779105740743</v>
      </c>
      <c r="AJ65">
        <v>0.97909152364149099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2.0908476358475699E-2</v>
      </c>
      <c r="AR65">
        <f t="shared" si="1"/>
        <v>0.97909152364149099</v>
      </c>
      <c r="AS65">
        <f t="shared" si="2"/>
        <v>0</v>
      </c>
      <c r="AT65" s="19">
        <f t="shared" si="3"/>
        <v>2.0908476358475699E-2</v>
      </c>
      <c r="BH65">
        <v>0.277611454372235</v>
      </c>
      <c r="BI65">
        <v>0.11390387876482699</v>
      </c>
      <c r="BJ65">
        <v>0.96907061685157503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3.0929383148424298E-2</v>
      </c>
    </row>
    <row r="66" spans="1:69" x14ac:dyDescent="0.2">
      <c r="A66" s="14">
        <v>0.28703006007890403</v>
      </c>
      <c r="B66" s="14">
        <v>0.11484552924999999</v>
      </c>
      <c r="C66" s="14">
        <v>1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AH66">
        <v>0.28703006007890403</v>
      </c>
      <c r="AI66">
        <v>0.11484552924999999</v>
      </c>
      <c r="AJ66">
        <v>1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f t="shared" si="1"/>
        <v>1</v>
      </c>
      <c r="AS66">
        <f t="shared" si="2"/>
        <v>0</v>
      </c>
      <c r="AT66" s="19">
        <f t="shared" si="3"/>
        <v>0</v>
      </c>
      <c r="BH66">
        <v>0.28703006007890403</v>
      </c>
      <c r="BI66">
        <v>0.11484552924999999</v>
      </c>
      <c r="BJ66">
        <v>1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</row>
    <row r="68" spans="1:69" x14ac:dyDescent="0.2">
      <c r="B68" t="s">
        <v>94</v>
      </c>
      <c r="BH68" t="s">
        <v>94</v>
      </c>
    </row>
    <row r="69" spans="1:69" ht="96" x14ac:dyDescent="0.2">
      <c r="A69" t="s">
        <v>16</v>
      </c>
      <c r="B69" t="s">
        <v>70</v>
      </c>
      <c r="C69" s="10" t="s">
        <v>71</v>
      </c>
      <c r="D69" s="10" t="s">
        <v>72</v>
      </c>
      <c r="E69" s="10" t="s">
        <v>73</v>
      </c>
      <c r="F69" s="1" t="s">
        <v>74</v>
      </c>
      <c r="G69" s="1" t="s">
        <v>75</v>
      </c>
      <c r="H69" s="1" t="s">
        <v>76</v>
      </c>
      <c r="I69" s="1" t="s">
        <v>85</v>
      </c>
      <c r="J69" s="1" t="s">
        <v>47</v>
      </c>
      <c r="AH69" t="s">
        <v>16</v>
      </c>
      <c r="AI69" t="s">
        <v>70</v>
      </c>
      <c r="AJ69" s="10" t="s">
        <v>89</v>
      </c>
      <c r="AK69" s="10" t="s">
        <v>90</v>
      </c>
      <c r="AL69" s="10" t="s">
        <v>91</v>
      </c>
      <c r="AM69" s="10" t="s">
        <v>3</v>
      </c>
      <c r="AN69" t="s">
        <v>4</v>
      </c>
      <c r="AO69" s="10" t="s">
        <v>5</v>
      </c>
      <c r="AP69" t="s">
        <v>82</v>
      </c>
      <c r="AQ69" t="s">
        <v>6</v>
      </c>
      <c r="AR69" t="s">
        <v>71</v>
      </c>
      <c r="AS69" t="s">
        <v>77</v>
      </c>
      <c r="AT69" t="s">
        <v>78</v>
      </c>
      <c r="BH69" t="s">
        <v>16</v>
      </c>
      <c r="BI69" t="s">
        <v>70</v>
      </c>
      <c r="BJ69" s="10" t="s">
        <v>89</v>
      </c>
      <c r="BK69" s="10" t="s">
        <v>90</v>
      </c>
      <c r="BL69" s="10" t="s">
        <v>92</v>
      </c>
      <c r="BM69" s="10" t="s">
        <v>3</v>
      </c>
      <c r="BN69" t="s">
        <v>4</v>
      </c>
      <c r="BO69" s="10" t="s">
        <v>5</v>
      </c>
      <c r="BP69" t="s">
        <v>82</v>
      </c>
      <c r="BQ69" t="s">
        <v>6</v>
      </c>
    </row>
    <row r="70" spans="1:69" x14ac:dyDescent="0.2">
      <c r="A70" s="14">
        <v>3.95193104827282E-2</v>
      </c>
      <c r="B70" s="14">
        <v>6.2531051749999803E-2</v>
      </c>
      <c r="C70" s="14">
        <v>0</v>
      </c>
      <c r="D70" s="14">
        <v>0</v>
      </c>
      <c r="E70" s="14">
        <v>0.999999999999997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AH70">
        <v>2.4048146197611302E-2</v>
      </c>
      <c r="AI70">
        <v>7.2225879505558602E-2</v>
      </c>
      <c r="AJ70">
        <v>1.2299219438960301E-3</v>
      </c>
      <c r="AK70">
        <v>0</v>
      </c>
      <c r="AL70">
        <v>0.557961326088808</v>
      </c>
      <c r="AM70">
        <v>0.17836673411398701</v>
      </c>
      <c r="AN70">
        <v>0</v>
      </c>
      <c r="AO70">
        <v>0</v>
      </c>
      <c r="AP70">
        <v>0</v>
      </c>
      <c r="AQ70">
        <v>0.26244201785330901</v>
      </c>
      <c r="AR70">
        <f t="shared" ref="AR70:AR119" si="4">AJ70</f>
        <v>1.2299219438960301E-3</v>
      </c>
      <c r="AS70">
        <f t="shared" ref="AS70:AS119" si="5">AL70</f>
        <v>0.557961326088808</v>
      </c>
      <c r="AT70" s="19">
        <f t="shared" ref="AT70:AT119" si="6">SUM(AM70:AQ70)</f>
        <v>0.44080875196729602</v>
      </c>
      <c r="AU70" s="19">
        <f>AVERAGE(AT70:AT119)</f>
        <v>0.52541093133519645</v>
      </c>
      <c r="AV70" s="19">
        <f>MEDIAN(AT70:AT119)</f>
        <v>0.55866003199051117</v>
      </c>
      <c r="BH70">
        <v>3.0760230577614799E-2</v>
      </c>
      <c r="BI70">
        <v>6.5754398660913399E-2</v>
      </c>
      <c r="BJ70">
        <v>7.8297967176971295E-2</v>
      </c>
      <c r="BK70">
        <v>0</v>
      </c>
      <c r="BL70">
        <v>0.92170203282302898</v>
      </c>
      <c r="BM70">
        <v>0</v>
      </c>
      <c r="BN70">
        <v>0</v>
      </c>
      <c r="BO70">
        <v>0</v>
      </c>
      <c r="BP70">
        <v>0</v>
      </c>
      <c r="BQ70">
        <v>0</v>
      </c>
    </row>
    <row r="71" spans="1:69" x14ac:dyDescent="0.2">
      <c r="A71" s="14">
        <v>4.0490968936293802E-2</v>
      </c>
      <c r="B71" s="14">
        <v>6.35986941479421E-2</v>
      </c>
      <c r="C71" s="14">
        <v>2.0408163264984801E-2</v>
      </c>
      <c r="D71" s="14">
        <v>0</v>
      </c>
      <c r="E71" s="14">
        <v>0.97959183673500005</v>
      </c>
      <c r="F71" s="14">
        <v>0</v>
      </c>
      <c r="G71" s="14">
        <v>0</v>
      </c>
      <c r="H71" s="14">
        <v>0</v>
      </c>
      <c r="I71" s="14">
        <v>0</v>
      </c>
      <c r="J71" s="14">
        <v>7.7898841890910992E-15</v>
      </c>
      <c r="AH71">
        <v>2.4146442850425599E-2</v>
      </c>
      <c r="AI71">
        <v>7.3095668275853107E-2</v>
      </c>
      <c r="AJ71">
        <v>7.0643759395274796E-3</v>
      </c>
      <c r="AK71">
        <v>0</v>
      </c>
      <c r="AL71">
        <v>0.532034441761849</v>
      </c>
      <c r="AM71">
        <v>0.16446161099982701</v>
      </c>
      <c r="AN71">
        <v>0</v>
      </c>
      <c r="AO71">
        <v>0</v>
      </c>
      <c r="AP71">
        <v>0</v>
      </c>
      <c r="AQ71">
        <v>0.296439571298796</v>
      </c>
      <c r="AR71">
        <f t="shared" si="4"/>
        <v>7.0643759395274796E-3</v>
      </c>
      <c r="AS71">
        <f t="shared" si="5"/>
        <v>0.532034441761849</v>
      </c>
      <c r="AT71" s="19">
        <f t="shared" si="6"/>
        <v>0.46090118229862298</v>
      </c>
      <c r="BH71">
        <v>3.1306724709105498E-2</v>
      </c>
      <c r="BI71">
        <v>6.6756258468853705E-2</v>
      </c>
      <c r="BJ71">
        <v>9.7108212744784303E-2</v>
      </c>
      <c r="BK71">
        <v>0</v>
      </c>
      <c r="BL71">
        <v>0.90289178725521602</v>
      </c>
      <c r="BM71">
        <v>0</v>
      </c>
      <c r="BN71">
        <v>0</v>
      </c>
      <c r="BO71">
        <v>0</v>
      </c>
      <c r="BP71">
        <v>0</v>
      </c>
      <c r="BQ71">
        <v>0</v>
      </c>
    </row>
    <row r="72" spans="1:69" x14ac:dyDescent="0.2">
      <c r="A72" s="14">
        <v>4.2222627239086999E-2</v>
      </c>
      <c r="B72" s="14">
        <v>6.4666336545892197E-2</v>
      </c>
      <c r="C72" s="14">
        <v>4.0816326530119497E-2</v>
      </c>
      <c r="D72" s="14">
        <v>0</v>
      </c>
      <c r="E72" s="14">
        <v>0.959183673469857</v>
      </c>
      <c r="F72" s="14">
        <v>0</v>
      </c>
      <c r="G72" s="14">
        <v>0</v>
      </c>
      <c r="H72" s="14">
        <v>0</v>
      </c>
      <c r="I72" s="14">
        <v>0</v>
      </c>
      <c r="J72" s="14">
        <v>1.3003920856791101E-14</v>
      </c>
      <c r="AH72">
        <v>2.4438960753076701E-2</v>
      </c>
      <c r="AI72">
        <v>7.3965457046147501E-2</v>
      </c>
      <c r="AJ72">
        <v>1.28988299351582E-2</v>
      </c>
      <c r="AK72">
        <v>0</v>
      </c>
      <c r="AL72">
        <v>0.506107557434892</v>
      </c>
      <c r="AM72">
        <v>0.15055648788567</v>
      </c>
      <c r="AN72">
        <v>0</v>
      </c>
      <c r="AO72">
        <v>0</v>
      </c>
      <c r="AP72">
        <v>0</v>
      </c>
      <c r="AQ72">
        <v>0.330437124744278</v>
      </c>
      <c r="AR72">
        <f t="shared" si="4"/>
        <v>1.28988299351582E-2</v>
      </c>
      <c r="AS72">
        <f t="shared" si="5"/>
        <v>0.506107557434892</v>
      </c>
      <c r="AT72" s="19">
        <f t="shared" si="6"/>
        <v>0.480993612629948</v>
      </c>
      <c r="BH72">
        <v>3.2891772413215697E-2</v>
      </c>
      <c r="BI72">
        <v>6.7758118276793997E-2</v>
      </c>
      <c r="BJ72">
        <v>0.11591845831259701</v>
      </c>
      <c r="BK72">
        <v>0</v>
      </c>
      <c r="BL72">
        <v>0.88408154168740305</v>
      </c>
      <c r="BM72">
        <v>0</v>
      </c>
      <c r="BN72">
        <v>0</v>
      </c>
      <c r="BO72">
        <v>0</v>
      </c>
      <c r="BP72">
        <v>0</v>
      </c>
      <c r="BQ72">
        <v>0</v>
      </c>
    </row>
    <row r="73" spans="1:69" x14ac:dyDescent="0.2">
      <c r="A73" s="14">
        <v>4.4625900077677402E-2</v>
      </c>
      <c r="B73" s="14">
        <v>6.5733978943842294E-2</v>
      </c>
      <c r="C73" s="14">
        <v>6.1224489795252197E-2</v>
      </c>
      <c r="D73" s="14">
        <v>0</v>
      </c>
      <c r="E73" s="14">
        <v>0.93877551020471595</v>
      </c>
      <c r="F73" s="14">
        <v>0</v>
      </c>
      <c r="G73" s="14">
        <v>0</v>
      </c>
      <c r="H73" s="14">
        <v>0</v>
      </c>
      <c r="I73" s="14">
        <v>0</v>
      </c>
      <c r="J73" s="14">
        <v>1.82182827851429E-14</v>
      </c>
      <c r="AH73">
        <v>2.4918861061981702E-2</v>
      </c>
      <c r="AI73">
        <v>7.4835245816442006E-2</v>
      </c>
      <c r="AJ73">
        <v>1.8733283930789699E-2</v>
      </c>
      <c r="AK73">
        <v>0</v>
      </c>
      <c r="AL73">
        <v>0.480180673107933</v>
      </c>
      <c r="AM73">
        <v>0.13665136477150999</v>
      </c>
      <c r="AN73">
        <v>0</v>
      </c>
      <c r="AO73">
        <v>0</v>
      </c>
      <c r="AP73">
        <v>0</v>
      </c>
      <c r="AQ73">
        <v>0.36443467818976499</v>
      </c>
      <c r="AR73">
        <f t="shared" si="4"/>
        <v>1.8733283930789699E-2</v>
      </c>
      <c r="AS73">
        <f t="shared" si="5"/>
        <v>0.480180673107933</v>
      </c>
      <c r="AT73" s="19">
        <f t="shared" si="6"/>
        <v>0.50108604296127501</v>
      </c>
      <c r="BH73">
        <v>3.5376048770336399E-2</v>
      </c>
      <c r="BI73">
        <v>6.8759978084734302E-2</v>
      </c>
      <c r="BJ73">
        <v>0.13472870388041</v>
      </c>
      <c r="BK73">
        <v>0</v>
      </c>
      <c r="BL73">
        <v>0.86527129611958997</v>
      </c>
      <c r="BM73">
        <v>0</v>
      </c>
      <c r="BN73">
        <v>0</v>
      </c>
      <c r="BO73">
        <v>0</v>
      </c>
      <c r="BP73">
        <v>0</v>
      </c>
      <c r="BQ73">
        <v>0</v>
      </c>
    </row>
    <row r="74" spans="1:69" x14ac:dyDescent="0.2">
      <c r="A74" s="14">
        <v>4.7599166859471603E-2</v>
      </c>
      <c r="B74" s="14">
        <v>6.6801621341792405E-2</v>
      </c>
      <c r="C74" s="14">
        <v>8.1632653060387E-2</v>
      </c>
      <c r="D74" s="14">
        <v>0</v>
      </c>
      <c r="E74" s="14">
        <v>0.918367346939573</v>
      </c>
      <c r="F74" s="14">
        <v>0</v>
      </c>
      <c r="G74" s="14">
        <v>0</v>
      </c>
      <c r="H74" s="14">
        <v>0</v>
      </c>
      <c r="I74" s="14">
        <v>0</v>
      </c>
      <c r="J74" s="14">
        <v>2.3460833969979299E-14</v>
      </c>
      <c r="AH74">
        <v>2.5575597825596399E-2</v>
      </c>
      <c r="AI74">
        <v>7.5705034586736594E-2</v>
      </c>
      <c r="AJ74">
        <v>2.45677379264218E-2</v>
      </c>
      <c r="AK74">
        <v>0</v>
      </c>
      <c r="AL74">
        <v>0.45425378878097</v>
      </c>
      <c r="AM74">
        <v>0.122746241657349</v>
      </c>
      <c r="AN74">
        <v>0</v>
      </c>
      <c r="AO74">
        <v>0</v>
      </c>
      <c r="AP74">
        <v>0</v>
      </c>
      <c r="AQ74">
        <v>0.39843223163525598</v>
      </c>
      <c r="AR74">
        <f t="shared" si="4"/>
        <v>2.45677379264218E-2</v>
      </c>
      <c r="AS74">
        <f t="shared" si="5"/>
        <v>0.45425378878097</v>
      </c>
      <c r="AT74" s="19">
        <f t="shared" si="6"/>
        <v>0.52117847329260503</v>
      </c>
      <c r="BH74">
        <v>3.8586259398483203E-2</v>
      </c>
      <c r="BI74">
        <v>6.9761837892674705E-2</v>
      </c>
      <c r="BJ74">
        <v>0.153538949448222</v>
      </c>
      <c r="BK74">
        <v>0</v>
      </c>
      <c r="BL74">
        <v>0.84646105055177701</v>
      </c>
      <c r="BM74">
        <v>0</v>
      </c>
      <c r="BN74">
        <v>0</v>
      </c>
      <c r="BO74">
        <v>0</v>
      </c>
      <c r="BP74">
        <v>0</v>
      </c>
      <c r="BQ74">
        <v>0</v>
      </c>
    </row>
    <row r="75" spans="1:69" x14ac:dyDescent="0.2">
      <c r="A75" s="14">
        <v>5.1042917578149702E-2</v>
      </c>
      <c r="B75" s="14">
        <v>6.7869263739742502E-2</v>
      </c>
      <c r="C75" s="14">
        <v>0.102040816325522</v>
      </c>
      <c r="D75" s="14">
        <v>0</v>
      </c>
      <c r="E75" s="14">
        <v>0.89795918367442995</v>
      </c>
      <c r="F75" s="14">
        <v>0</v>
      </c>
      <c r="G75" s="14">
        <v>0</v>
      </c>
      <c r="H75" s="14">
        <v>0</v>
      </c>
      <c r="I75" s="14">
        <v>0</v>
      </c>
      <c r="J75" s="14">
        <v>2.8674111696158601E-14</v>
      </c>
      <c r="AH75">
        <v>2.6395975170872599E-2</v>
      </c>
      <c r="AI75">
        <v>7.6574823357031099E-2</v>
      </c>
      <c r="AJ75">
        <v>3.04021919220533E-2</v>
      </c>
      <c r="AK75">
        <v>0</v>
      </c>
      <c r="AL75">
        <v>0.428326904454011</v>
      </c>
      <c r="AM75">
        <v>0.10884111854318899</v>
      </c>
      <c r="AN75">
        <v>0</v>
      </c>
      <c r="AO75">
        <v>0</v>
      </c>
      <c r="AP75">
        <v>0</v>
      </c>
      <c r="AQ75">
        <v>0.43242978508074298</v>
      </c>
      <c r="AR75">
        <f t="shared" si="4"/>
        <v>3.04021919220533E-2</v>
      </c>
      <c r="AS75">
        <f t="shared" si="5"/>
        <v>0.428326904454011</v>
      </c>
      <c r="AT75" s="19">
        <f t="shared" si="6"/>
        <v>0.54127090362393193</v>
      </c>
      <c r="BH75">
        <v>4.23576729268762E-2</v>
      </c>
      <c r="BI75">
        <v>7.0763697700614997E-2</v>
      </c>
      <c r="BJ75">
        <v>0.17234919501603499</v>
      </c>
      <c r="BK75">
        <v>0</v>
      </c>
      <c r="BL75">
        <v>0.82765080498396404</v>
      </c>
      <c r="BM75">
        <v>0</v>
      </c>
      <c r="BN75">
        <v>0</v>
      </c>
      <c r="BO75">
        <v>0</v>
      </c>
      <c r="BP75">
        <v>0</v>
      </c>
      <c r="BQ75">
        <v>0</v>
      </c>
    </row>
    <row r="76" spans="1:69" x14ac:dyDescent="0.2">
      <c r="A76" s="14">
        <v>5.4868635897612303E-2</v>
      </c>
      <c r="B76" s="14">
        <v>6.8936906137692697E-2</v>
      </c>
      <c r="C76" s="14">
        <v>0.122448979590656</v>
      </c>
      <c r="D76" s="14">
        <v>0</v>
      </c>
      <c r="E76" s="14">
        <v>0.87755102040928701</v>
      </c>
      <c r="F76" s="14">
        <v>0</v>
      </c>
      <c r="G76" s="14">
        <v>0</v>
      </c>
      <c r="H76" s="14">
        <v>0</v>
      </c>
      <c r="I76" s="14">
        <v>0</v>
      </c>
      <c r="J76" s="14">
        <v>3.3889124145813903E-14</v>
      </c>
      <c r="AH76">
        <v>2.7365279824631002E-2</v>
      </c>
      <c r="AI76">
        <v>7.7444612127325493E-2</v>
      </c>
      <c r="AJ76">
        <v>3.62366459176841E-2</v>
      </c>
      <c r="AK76">
        <v>0</v>
      </c>
      <c r="AL76">
        <v>0.402400020127054</v>
      </c>
      <c r="AM76">
        <v>9.4935995429031403E-2</v>
      </c>
      <c r="AN76">
        <v>0</v>
      </c>
      <c r="AO76">
        <v>0</v>
      </c>
      <c r="AP76">
        <v>0</v>
      </c>
      <c r="AQ76">
        <v>0.46642733852622598</v>
      </c>
      <c r="AR76">
        <f t="shared" si="4"/>
        <v>3.62366459176841E-2</v>
      </c>
      <c r="AS76">
        <f t="shared" si="5"/>
        <v>0.402400020127054</v>
      </c>
      <c r="AT76" s="19">
        <f t="shared" si="6"/>
        <v>0.56136333395525739</v>
      </c>
      <c r="BH76">
        <v>4.6554097036037398E-2</v>
      </c>
      <c r="BI76">
        <v>7.1765557508555303E-2</v>
      </c>
      <c r="BJ76">
        <v>0.19115944058384801</v>
      </c>
      <c r="BK76">
        <v>0</v>
      </c>
      <c r="BL76">
        <v>0.80884055941615196</v>
      </c>
      <c r="BM76">
        <v>0</v>
      </c>
      <c r="BN76">
        <v>0</v>
      </c>
      <c r="BO76">
        <v>0</v>
      </c>
      <c r="BP76">
        <v>0</v>
      </c>
      <c r="BQ76">
        <v>0</v>
      </c>
    </row>
    <row r="77" spans="1:69" x14ac:dyDescent="0.2">
      <c r="A77" s="14">
        <v>5.90020677336031E-2</v>
      </c>
      <c r="B77" s="14">
        <v>7.0004548535642794E-2</v>
      </c>
      <c r="C77" s="14">
        <v>0.14285714285579099</v>
      </c>
      <c r="D77" s="14">
        <v>0</v>
      </c>
      <c r="E77" s="14">
        <v>0.85714285714414395</v>
      </c>
      <c r="F77" s="14">
        <v>0</v>
      </c>
      <c r="G77" s="14">
        <v>0</v>
      </c>
      <c r="H77" s="14">
        <v>0</v>
      </c>
      <c r="I77" s="14">
        <v>0</v>
      </c>
      <c r="J77" s="14">
        <v>3.9159647746700399E-14</v>
      </c>
      <c r="AH77">
        <v>2.8468303569299198E-2</v>
      </c>
      <c r="AI77">
        <v>7.8314400897620096E-2</v>
      </c>
      <c r="AJ77">
        <v>4.2071099913316201E-2</v>
      </c>
      <c r="AK77">
        <v>0</v>
      </c>
      <c r="AL77">
        <v>0.37647313580009201</v>
      </c>
      <c r="AM77">
        <v>8.10308723148703E-2</v>
      </c>
      <c r="AN77">
        <v>0</v>
      </c>
      <c r="AO77">
        <v>0</v>
      </c>
      <c r="AP77">
        <v>0</v>
      </c>
      <c r="AQ77">
        <v>0.50042489197171602</v>
      </c>
      <c r="AR77">
        <f t="shared" si="4"/>
        <v>4.2071099913316201E-2</v>
      </c>
      <c r="AS77">
        <f t="shared" si="5"/>
        <v>0.37647313580009201</v>
      </c>
      <c r="AT77" s="19">
        <f t="shared" si="6"/>
        <v>0.5814557642865863</v>
      </c>
      <c r="BH77">
        <v>5.1070871341193397E-2</v>
      </c>
      <c r="BI77">
        <v>7.2767417316495595E-2</v>
      </c>
      <c r="BJ77">
        <v>0.20996968615166001</v>
      </c>
      <c r="BK77">
        <v>0</v>
      </c>
      <c r="BL77">
        <v>0.79003031384833899</v>
      </c>
      <c r="BM77">
        <v>0</v>
      </c>
      <c r="BN77">
        <v>0</v>
      </c>
      <c r="BO77">
        <v>0</v>
      </c>
      <c r="BP77">
        <v>0</v>
      </c>
      <c r="BQ77">
        <v>0</v>
      </c>
    </row>
    <row r="78" spans="1:69" x14ac:dyDescent="0.2">
      <c r="A78" s="14">
        <v>6.3383040394238602E-2</v>
      </c>
      <c r="B78" s="14">
        <v>7.1072190933593002E-2</v>
      </c>
      <c r="C78" s="14">
        <v>0.16326530612092599</v>
      </c>
      <c r="D78" s="14">
        <v>0</v>
      </c>
      <c r="E78" s="14">
        <v>0.83673469387900001</v>
      </c>
      <c r="F78" s="14">
        <v>0</v>
      </c>
      <c r="G78" s="14">
        <v>0</v>
      </c>
      <c r="H78" s="14">
        <v>0</v>
      </c>
      <c r="I78" s="14">
        <v>0</v>
      </c>
      <c r="J78" s="14">
        <v>4.4345603578133102E-14</v>
      </c>
      <c r="AH78">
        <v>2.9690146680701301E-2</v>
      </c>
      <c r="AI78">
        <v>7.9184189667914601E-2</v>
      </c>
      <c r="AJ78">
        <v>4.7905553908947601E-2</v>
      </c>
      <c r="AK78">
        <v>0</v>
      </c>
      <c r="AL78">
        <v>0.35054625147313201</v>
      </c>
      <c r="AM78">
        <v>6.7125749200710697E-2</v>
      </c>
      <c r="AN78">
        <v>0</v>
      </c>
      <c r="AO78">
        <v>0</v>
      </c>
      <c r="AP78">
        <v>0</v>
      </c>
      <c r="AQ78">
        <v>0.53442244541720296</v>
      </c>
      <c r="AR78">
        <f t="shared" si="4"/>
        <v>4.7905553908947601E-2</v>
      </c>
      <c r="AS78">
        <f t="shared" si="5"/>
        <v>0.35054625147313201</v>
      </c>
      <c r="AT78" s="19">
        <f t="shared" si="6"/>
        <v>0.60154819461791365</v>
      </c>
      <c r="BH78">
        <v>5.5830299138586399E-2</v>
      </c>
      <c r="BI78">
        <v>7.37692771244359E-2</v>
      </c>
      <c r="BJ78">
        <v>0.228779931719473</v>
      </c>
      <c r="BK78">
        <v>0</v>
      </c>
      <c r="BL78">
        <v>0.77122006828052603</v>
      </c>
      <c r="BM78">
        <v>0</v>
      </c>
      <c r="BN78">
        <v>0</v>
      </c>
      <c r="BO78">
        <v>0</v>
      </c>
      <c r="BP78">
        <v>0</v>
      </c>
      <c r="BQ78">
        <v>0</v>
      </c>
    </row>
    <row r="79" spans="1:69" x14ac:dyDescent="0.2">
      <c r="A79" s="14">
        <v>6.7963700926271201E-2</v>
      </c>
      <c r="B79" s="14">
        <v>7.2139833331543099E-2</v>
      </c>
      <c r="C79" s="14">
        <v>0.18367346938606099</v>
      </c>
      <c r="D79" s="14">
        <v>0</v>
      </c>
      <c r="E79" s="14">
        <v>0.81632653061385696</v>
      </c>
      <c r="F79" s="14">
        <v>0</v>
      </c>
      <c r="G79" s="14">
        <v>0</v>
      </c>
      <c r="H79" s="14">
        <v>0</v>
      </c>
      <c r="I79" s="14">
        <v>0</v>
      </c>
      <c r="J79" s="14">
        <v>4.9560182346919403E-14</v>
      </c>
      <c r="AH79">
        <v>3.10167703880289E-2</v>
      </c>
      <c r="AI79">
        <v>8.0053978438208995E-2</v>
      </c>
      <c r="AJ79">
        <v>5.3740007904578398E-2</v>
      </c>
      <c r="AK79">
        <v>0</v>
      </c>
      <c r="AL79">
        <v>0.32461936714617601</v>
      </c>
      <c r="AM79">
        <v>5.32206260865528E-2</v>
      </c>
      <c r="AN79">
        <v>0</v>
      </c>
      <c r="AO79">
        <v>0</v>
      </c>
      <c r="AP79">
        <v>0</v>
      </c>
      <c r="AQ79">
        <v>0.56841999886268602</v>
      </c>
      <c r="AR79">
        <f t="shared" si="4"/>
        <v>5.3740007904578398E-2</v>
      </c>
      <c r="AS79">
        <f t="shared" si="5"/>
        <v>0.32461936714617601</v>
      </c>
      <c r="AT79" s="19">
        <f t="shared" si="6"/>
        <v>0.62164062494923877</v>
      </c>
      <c r="BH79">
        <v>6.0775399282166298E-2</v>
      </c>
      <c r="BI79">
        <v>7.4771136932376206E-2</v>
      </c>
      <c r="BJ79">
        <v>0.247590177287286</v>
      </c>
      <c r="BK79">
        <v>0</v>
      </c>
      <c r="BL79">
        <v>0.75240982271271295</v>
      </c>
      <c r="BM79">
        <v>0</v>
      </c>
      <c r="BN79">
        <v>0</v>
      </c>
      <c r="BO79">
        <v>0</v>
      </c>
      <c r="BP79">
        <v>0</v>
      </c>
      <c r="BQ79">
        <v>0</v>
      </c>
    </row>
    <row r="80" spans="1:69" x14ac:dyDescent="0.2">
      <c r="A80" s="14">
        <v>7.2706316773541599E-2</v>
      </c>
      <c r="B80" s="14">
        <v>7.3207475729493196E-2</v>
      </c>
      <c r="C80" s="14">
        <v>0.204081632651196</v>
      </c>
      <c r="D80" s="14">
        <v>0</v>
      </c>
      <c r="E80" s="14">
        <v>0.79591836734871402</v>
      </c>
      <c r="F80" s="14">
        <v>0</v>
      </c>
      <c r="G80" s="14">
        <v>0</v>
      </c>
      <c r="H80" s="14">
        <v>0</v>
      </c>
      <c r="I80" s="14">
        <v>0</v>
      </c>
      <c r="J80" s="14">
        <v>5.4800781967845299E-14</v>
      </c>
      <c r="AH80">
        <v>3.2435320474141098E-2</v>
      </c>
      <c r="AI80">
        <v>8.09237672085035E-2</v>
      </c>
      <c r="AJ80">
        <v>5.9574461900209798E-2</v>
      </c>
      <c r="AK80">
        <v>0</v>
      </c>
      <c r="AL80">
        <v>0.29869248281921601</v>
      </c>
      <c r="AM80">
        <v>3.93155029723933E-2</v>
      </c>
      <c r="AN80">
        <v>0</v>
      </c>
      <c r="AO80">
        <v>0</v>
      </c>
      <c r="AP80">
        <v>0</v>
      </c>
      <c r="AQ80">
        <v>0.60241755230817295</v>
      </c>
      <c r="AR80">
        <f t="shared" si="4"/>
        <v>5.9574461900209798E-2</v>
      </c>
      <c r="AS80">
        <f t="shared" si="5"/>
        <v>0.29869248281921601</v>
      </c>
      <c r="AT80" s="19">
        <f t="shared" si="6"/>
        <v>0.64173305528056623</v>
      </c>
      <c r="BH80">
        <v>6.5864364170291706E-2</v>
      </c>
      <c r="BI80">
        <v>7.5772996740316498E-2</v>
      </c>
      <c r="BJ80">
        <v>0.26640042285509802</v>
      </c>
      <c r="BK80">
        <v>0</v>
      </c>
      <c r="BL80">
        <v>0.73359957714489998</v>
      </c>
      <c r="BM80">
        <v>0</v>
      </c>
      <c r="BN80">
        <v>0</v>
      </c>
      <c r="BO80">
        <v>0</v>
      </c>
      <c r="BP80">
        <v>0</v>
      </c>
      <c r="BQ80">
        <v>0</v>
      </c>
    </row>
    <row r="81" spans="1:69" x14ac:dyDescent="0.2">
      <c r="A81" s="14">
        <v>7.7581192148319905E-2</v>
      </c>
      <c r="B81" s="14">
        <v>7.4275118127443404E-2</v>
      </c>
      <c r="C81" s="14">
        <v>0.224489795916331</v>
      </c>
      <c r="D81" s="14">
        <v>0</v>
      </c>
      <c r="E81" s="14">
        <v>0.77551020408357096</v>
      </c>
      <c r="F81" s="14">
        <v>0</v>
      </c>
      <c r="G81" s="14">
        <v>0</v>
      </c>
      <c r="H81" s="14">
        <v>0</v>
      </c>
      <c r="I81" s="14">
        <v>0</v>
      </c>
      <c r="J81" s="14">
        <v>6.0014493374893606E-14</v>
      </c>
      <c r="AH81">
        <v>3.3934270535715703E-2</v>
      </c>
      <c r="AI81">
        <v>8.1793555978798102E-2</v>
      </c>
      <c r="AJ81">
        <v>6.5408915895841996E-2</v>
      </c>
      <c r="AK81">
        <v>0</v>
      </c>
      <c r="AL81">
        <v>0.27276559849225301</v>
      </c>
      <c r="AM81">
        <v>2.54103798582321E-2</v>
      </c>
      <c r="AN81">
        <v>0</v>
      </c>
      <c r="AO81">
        <v>0</v>
      </c>
      <c r="AP81">
        <v>0</v>
      </c>
      <c r="AQ81">
        <v>0.636415105753663</v>
      </c>
      <c r="AR81">
        <f t="shared" si="4"/>
        <v>6.5408915895841996E-2</v>
      </c>
      <c r="AS81">
        <f t="shared" si="5"/>
        <v>0.27276559849225301</v>
      </c>
      <c r="AT81" s="19">
        <f t="shared" si="6"/>
        <v>0.66182548561189514</v>
      </c>
      <c r="BH81">
        <v>7.1066294618857495E-2</v>
      </c>
      <c r="BI81">
        <v>7.6774856548256804E-2</v>
      </c>
      <c r="BJ81">
        <v>0.28521066842291098</v>
      </c>
      <c r="BK81">
        <v>0</v>
      </c>
      <c r="BL81">
        <v>0.71478933157708702</v>
      </c>
      <c r="BM81">
        <v>0</v>
      </c>
      <c r="BN81">
        <v>0</v>
      </c>
      <c r="BO81">
        <v>0</v>
      </c>
      <c r="BP81">
        <v>0</v>
      </c>
      <c r="BQ81">
        <v>0</v>
      </c>
    </row>
    <row r="82" spans="1:69" x14ac:dyDescent="0.2">
      <c r="A82" s="14">
        <v>8.2564903395664899E-2</v>
      </c>
      <c r="B82" s="14">
        <v>7.5342760525393501E-2</v>
      </c>
      <c r="C82" s="14">
        <v>0.24489795918146501</v>
      </c>
      <c r="D82" s="14">
        <v>0</v>
      </c>
      <c r="E82" s="14">
        <v>0.75510204081842802</v>
      </c>
      <c r="F82" s="14">
        <v>0</v>
      </c>
      <c r="G82" s="14">
        <v>0</v>
      </c>
      <c r="H82" s="14">
        <v>0</v>
      </c>
      <c r="I82" s="14">
        <v>0</v>
      </c>
      <c r="J82" s="14">
        <v>6.5227337420203898E-14</v>
      </c>
      <c r="AH82">
        <v>3.5503438606653198E-2</v>
      </c>
      <c r="AI82">
        <v>8.2663344749092399E-2</v>
      </c>
      <c r="AJ82">
        <v>7.1243369891472105E-2</v>
      </c>
      <c r="AK82">
        <v>0</v>
      </c>
      <c r="AL82">
        <v>0.24683871416530001</v>
      </c>
      <c r="AM82">
        <v>1.15052567440759E-2</v>
      </c>
      <c r="AN82">
        <v>0</v>
      </c>
      <c r="AO82">
        <v>0</v>
      </c>
      <c r="AP82">
        <v>0</v>
      </c>
      <c r="AQ82">
        <v>0.67041265919914195</v>
      </c>
      <c r="AR82">
        <f t="shared" si="4"/>
        <v>7.1243369891472105E-2</v>
      </c>
      <c r="AS82">
        <f t="shared" si="5"/>
        <v>0.24683871416530001</v>
      </c>
      <c r="AT82" s="19">
        <f t="shared" si="6"/>
        <v>0.68191791594321782</v>
      </c>
      <c r="BH82">
        <v>7.6358106627909303E-2</v>
      </c>
      <c r="BI82">
        <v>7.7776716356197206E-2</v>
      </c>
      <c r="BJ82">
        <v>0.304020913990726</v>
      </c>
      <c r="BK82">
        <v>0</v>
      </c>
      <c r="BL82">
        <v>0.69597908600927205</v>
      </c>
      <c r="BM82">
        <v>0</v>
      </c>
      <c r="BN82">
        <v>0</v>
      </c>
      <c r="BO82">
        <v>0</v>
      </c>
      <c r="BP82">
        <v>0</v>
      </c>
      <c r="BQ82">
        <v>0</v>
      </c>
    </row>
    <row r="83" spans="1:69" x14ac:dyDescent="0.2">
      <c r="A83" s="14">
        <v>8.7638885156746102E-2</v>
      </c>
      <c r="B83" s="14">
        <v>7.6410402923343501E-2</v>
      </c>
      <c r="C83" s="14">
        <v>0.26530612244659801</v>
      </c>
      <c r="D83" s="14">
        <v>0</v>
      </c>
      <c r="E83" s="14">
        <v>0.73469387755328597</v>
      </c>
      <c r="F83" s="14">
        <v>0</v>
      </c>
      <c r="G83" s="14">
        <v>0</v>
      </c>
      <c r="H83" s="14">
        <v>0</v>
      </c>
      <c r="I83" s="14">
        <v>0</v>
      </c>
      <c r="J83" s="14">
        <v>7.0469671764605797E-14</v>
      </c>
      <c r="AH83">
        <v>3.71339729501508E-2</v>
      </c>
      <c r="AI83">
        <v>8.3533133519387098E-2</v>
      </c>
      <c r="AJ83">
        <v>7.6977767995393201E-2</v>
      </c>
      <c r="AK83">
        <v>0</v>
      </c>
      <c r="AL83">
        <v>0.22022884995660999</v>
      </c>
      <c r="AM83">
        <v>0</v>
      </c>
      <c r="AN83">
        <v>0</v>
      </c>
      <c r="AO83">
        <v>0</v>
      </c>
      <c r="AP83">
        <v>0</v>
      </c>
      <c r="AQ83">
        <v>0.70279338204798603</v>
      </c>
      <c r="AR83">
        <f t="shared" si="4"/>
        <v>7.6977767995393201E-2</v>
      </c>
      <c r="AS83">
        <f t="shared" si="5"/>
        <v>0.22022884995660999</v>
      </c>
      <c r="AT83" s="19">
        <f t="shared" si="6"/>
        <v>0.70279338204798603</v>
      </c>
      <c r="BH83">
        <v>8.1722341611038404E-2</v>
      </c>
      <c r="BI83">
        <v>7.8778576164137401E-2</v>
      </c>
      <c r="BJ83">
        <v>0.32283115955853597</v>
      </c>
      <c r="BK83">
        <v>0</v>
      </c>
      <c r="BL83">
        <v>0.67716884044146097</v>
      </c>
      <c r="BM83">
        <v>0</v>
      </c>
      <c r="BN83">
        <v>0</v>
      </c>
      <c r="BO83">
        <v>0</v>
      </c>
      <c r="BP83">
        <v>0</v>
      </c>
      <c r="BQ83">
        <v>0</v>
      </c>
    </row>
    <row r="84" spans="1:69" x14ac:dyDescent="0.2">
      <c r="A84" s="14">
        <v>9.27883297160816E-2</v>
      </c>
      <c r="B84" s="14">
        <v>7.7478045321293695E-2</v>
      </c>
      <c r="C84" s="14">
        <v>0.28571428571173302</v>
      </c>
      <c r="D84" s="14">
        <v>0</v>
      </c>
      <c r="E84" s="14">
        <v>0.71428571428814303</v>
      </c>
      <c r="F84" s="14">
        <v>0</v>
      </c>
      <c r="G84" s="14">
        <v>0</v>
      </c>
      <c r="H84" s="14">
        <v>0</v>
      </c>
      <c r="I84" s="14">
        <v>0</v>
      </c>
      <c r="J84" s="14">
        <v>7.5684250533392104E-14</v>
      </c>
      <c r="AH84">
        <v>3.8820156266552303E-2</v>
      </c>
      <c r="AI84">
        <v>8.4402922289681603E-2</v>
      </c>
      <c r="AJ84">
        <v>8.2232485756587301E-2</v>
      </c>
      <c r="AK84">
        <v>0</v>
      </c>
      <c r="AL84">
        <v>0.19034469556735001</v>
      </c>
      <c r="AM84">
        <v>0</v>
      </c>
      <c r="AN84">
        <v>0</v>
      </c>
      <c r="AO84">
        <v>0</v>
      </c>
      <c r="AP84">
        <v>0</v>
      </c>
      <c r="AQ84">
        <v>0.72742281867605196</v>
      </c>
      <c r="AR84">
        <f t="shared" si="4"/>
        <v>8.2232485756587301E-2</v>
      </c>
      <c r="AS84">
        <f t="shared" si="5"/>
        <v>0.19034469556735001</v>
      </c>
      <c r="AT84" s="19">
        <f t="shared" si="6"/>
        <v>0.72742281867605196</v>
      </c>
      <c r="BH84">
        <v>8.7145626640875898E-2</v>
      </c>
      <c r="BI84">
        <v>7.9780435972077804E-2</v>
      </c>
      <c r="BJ84">
        <v>0.34164140512635099</v>
      </c>
      <c r="BK84">
        <v>0</v>
      </c>
      <c r="BL84">
        <v>0.65835859487364601</v>
      </c>
      <c r="BM84">
        <v>0</v>
      </c>
      <c r="BN84">
        <v>0</v>
      </c>
      <c r="BO84">
        <v>0</v>
      </c>
      <c r="BP84">
        <v>0</v>
      </c>
      <c r="BQ84">
        <v>0</v>
      </c>
    </row>
    <row r="85" spans="1:69" x14ac:dyDescent="0.2">
      <c r="A85" s="14">
        <v>9.8001342300420596E-2</v>
      </c>
      <c r="B85" s="14">
        <v>7.8545687719243806E-2</v>
      </c>
      <c r="C85" s="14">
        <v>0.30612244897686802</v>
      </c>
      <c r="D85" s="14">
        <v>0</v>
      </c>
      <c r="E85" s="14">
        <v>0.69387755102299897</v>
      </c>
      <c r="F85" s="14">
        <v>0</v>
      </c>
      <c r="G85" s="14">
        <v>0</v>
      </c>
      <c r="H85" s="14">
        <v>0</v>
      </c>
      <c r="I85" s="14">
        <v>0</v>
      </c>
      <c r="J85" s="14">
        <v>8.0924850154318101E-14</v>
      </c>
      <c r="AH85">
        <v>4.0556074923763799E-2</v>
      </c>
      <c r="AI85">
        <v>8.5272711059976095E-2</v>
      </c>
      <c r="AJ85">
        <v>8.7487203517781206E-2</v>
      </c>
      <c r="AK85">
        <v>0</v>
      </c>
      <c r="AL85">
        <v>0.160460541178089</v>
      </c>
      <c r="AM85">
        <v>0</v>
      </c>
      <c r="AN85">
        <v>0</v>
      </c>
      <c r="AO85">
        <v>0</v>
      </c>
      <c r="AP85">
        <v>0</v>
      </c>
      <c r="AQ85">
        <v>0.75205225530411701</v>
      </c>
      <c r="AR85">
        <f t="shared" si="4"/>
        <v>8.7487203517781206E-2</v>
      </c>
      <c r="AS85">
        <f t="shared" si="5"/>
        <v>0.160460541178089</v>
      </c>
      <c r="AT85" s="19">
        <f t="shared" si="6"/>
        <v>0.75205225530411701</v>
      </c>
      <c r="BH85">
        <v>9.2617589153020999E-2</v>
      </c>
      <c r="BI85">
        <v>8.0782295780017999E-2</v>
      </c>
      <c r="BJ85">
        <v>0.36045165069416202</v>
      </c>
      <c r="BK85">
        <v>0</v>
      </c>
      <c r="BL85">
        <v>0.63954834930583604</v>
      </c>
      <c r="BM85">
        <v>0</v>
      </c>
      <c r="BN85">
        <v>0</v>
      </c>
      <c r="BO85">
        <v>0</v>
      </c>
      <c r="BP85">
        <v>0</v>
      </c>
      <c r="BQ85">
        <v>0</v>
      </c>
    </row>
    <row r="86" spans="1:69" x14ac:dyDescent="0.2">
      <c r="A86" s="14">
        <v>0.10326829656321999</v>
      </c>
      <c r="B86" s="14">
        <v>7.9613330117193903E-2</v>
      </c>
      <c r="C86" s="14">
        <v>0.32653061224200303</v>
      </c>
      <c r="D86" s="14">
        <v>0</v>
      </c>
      <c r="E86" s="14">
        <v>0.67346938775785603</v>
      </c>
      <c r="F86" s="14">
        <v>0</v>
      </c>
      <c r="G86" s="14">
        <v>0</v>
      </c>
      <c r="H86" s="14">
        <v>0</v>
      </c>
      <c r="I86" s="14">
        <v>0</v>
      </c>
      <c r="J86" s="14">
        <v>8.6142898370056299E-14</v>
      </c>
      <c r="AH86">
        <v>4.2335611357930403E-2</v>
      </c>
      <c r="AI86">
        <v>8.6142499830270503E-2</v>
      </c>
      <c r="AJ86">
        <v>9.2741921278974598E-2</v>
      </c>
      <c r="AK86">
        <v>0</v>
      </c>
      <c r="AL86">
        <v>0.13057638678883199</v>
      </c>
      <c r="AM86">
        <v>0</v>
      </c>
      <c r="AN86">
        <v>0</v>
      </c>
      <c r="AO86">
        <v>0</v>
      </c>
      <c r="AP86">
        <v>0</v>
      </c>
      <c r="AQ86">
        <v>0.77668169193217995</v>
      </c>
      <c r="AR86">
        <f t="shared" si="4"/>
        <v>9.2741921278974598E-2</v>
      </c>
      <c r="AS86">
        <f t="shared" si="5"/>
        <v>0.13057638678883199</v>
      </c>
      <c r="AT86" s="19">
        <f t="shared" si="6"/>
        <v>0.77668169193217995</v>
      </c>
      <c r="BH86">
        <v>9.8130086375444597E-2</v>
      </c>
      <c r="BI86">
        <v>8.1784155587958401E-2</v>
      </c>
      <c r="BJ86">
        <v>0.37926189626197598</v>
      </c>
      <c r="BK86">
        <v>0</v>
      </c>
      <c r="BL86">
        <v>0.62073810373802096</v>
      </c>
      <c r="BM86">
        <v>0</v>
      </c>
      <c r="BN86">
        <v>0</v>
      </c>
      <c r="BO86">
        <v>0</v>
      </c>
      <c r="BP86">
        <v>0</v>
      </c>
      <c r="BQ86">
        <v>0</v>
      </c>
    </row>
    <row r="87" spans="1:69" x14ac:dyDescent="0.2">
      <c r="A87" s="14">
        <v>0.108581343142618</v>
      </c>
      <c r="B87" s="14">
        <v>8.0680972515144098E-2</v>
      </c>
      <c r="C87" s="14">
        <v>0.34693877550713798</v>
      </c>
      <c r="D87" s="14">
        <v>0</v>
      </c>
      <c r="E87" s="14">
        <v>0.65306122449271298</v>
      </c>
      <c r="F87" s="14">
        <v>0</v>
      </c>
      <c r="G87" s="14">
        <v>0</v>
      </c>
      <c r="H87" s="14">
        <v>0</v>
      </c>
      <c r="I87" s="14">
        <v>0</v>
      </c>
      <c r="J87" s="14">
        <v>9.1357477138842594E-14</v>
      </c>
      <c r="AH87">
        <v>4.4153492048114799E-2</v>
      </c>
      <c r="AI87">
        <v>8.7012288600564994E-2</v>
      </c>
      <c r="AJ87">
        <v>9.7996639040168601E-2</v>
      </c>
      <c r="AK87">
        <v>0</v>
      </c>
      <c r="AL87">
        <v>0.10069223239957199</v>
      </c>
      <c r="AM87">
        <v>0</v>
      </c>
      <c r="AN87">
        <v>0</v>
      </c>
      <c r="AO87">
        <v>0</v>
      </c>
      <c r="AP87">
        <v>0</v>
      </c>
      <c r="AQ87">
        <v>0.801311128560245</v>
      </c>
      <c r="AR87">
        <f t="shared" si="4"/>
        <v>9.7996639040168601E-2</v>
      </c>
      <c r="AS87">
        <f t="shared" si="5"/>
        <v>0.10069223239957199</v>
      </c>
      <c r="AT87" s="19">
        <f t="shared" si="6"/>
        <v>0.801311128560245</v>
      </c>
      <c r="BH87">
        <v>0.10367665280685801</v>
      </c>
      <c r="BI87">
        <v>8.2786015395898596E-2</v>
      </c>
      <c r="BJ87">
        <v>0.39807214182978701</v>
      </c>
      <c r="BK87">
        <v>0</v>
      </c>
      <c r="BL87">
        <v>0.60192785817021</v>
      </c>
      <c r="BM87">
        <v>0</v>
      </c>
      <c r="BN87">
        <v>0</v>
      </c>
      <c r="BO87">
        <v>0</v>
      </c>
      <c r="BP87">
        <v>0</v>
      </c>
      <c r="BQ87">
        <v>0</v>
      </c>
    </row>
    <row r="88" spans="1:69" x14ac:dyDescent="0.2">
      <c r="A88" s="14">
        <v>0.113934033999688</v>
      </c>
      <c r="B88" s="14">
        <v>8.1748614913094195E-2</v>
      </c>
      <c r="C88" s="14">
        <v>0.36734693877227198</v>
      </c>
      <c r="D88" s="14">
        <v>0</v>
      </c>
      <c r="E88" s="14">
        <v>0.63265306122757003</v>
      </c>
      <c r="F88" s="14">
        <v>0</v>
      </c>
      <c r="G88" s="14">
        <v>0</v>
      </c>
      <c r="H88" s="14">
        <v>0</v>
      </c>
      <c r="I88" s="14">
        <v>0</v>
      </c>
      <c r="J88" s="14">
        <v>9.6599811483244505E-14</v>
      </c>
      <c r="AH88">
        <v>4.6005171733203697E-2</v>
      </c>
      <c r="AI88">
        <v>8.7882077370859596E-2</v>
      </c>
      <c r="AJ88">
        <v>0.10325135680136301</v>
      </c>
      <c r="AK88">
        <v>0</v>
      </c>
      <c r="AL88">
        <v>7.0808078010308001E-2</v>
      </c>
      <c r="AM88">
        <v>0</v>
      </c>
      <c r="AN88">
        <v>0</v>
      </c>
      <c r="AO88">
        <v>0</v>
      </c>
      <c r="AP88">
        <v>0</v>
      </c>
      <c r="AQ88">
        <v>0.82594056518831405</v>
      </c>
      <c r="AR88">
        <f t="shared" si="4"/>
        <v>0.10325135680136301</v>
      </c>
      <c r="AS88">
        <f t="shared" si="5"/>
        <v>7.0808078010308001E-2</v>
      </c>
      <c r="AT88" s="19">
        <f t="shared" si="6"/>
        <v>0.82594056518831405</v>
      </c>
      <c r="BH88">
        <v>0.109252099641439</v>
      </c>
      <c r="BI88">
        <v>8.3787875203838999E-2</v>
      </c>
      <c r="BJ88">
        <v>0.41688238739760097</v>
      </c>
      <c r="BK88">
        <v>0</v>
      </c>
      <c r="BL88">
        <v>0.58311761260239503</v>
      </c>
      <c r="BM88">
        <v>0</v>
      </c>
      <c r="BN88">
        <v>0</v>
      </c>
      <c r="BO88">
        <v>0</v>
      </c>
      <c r="BP88">
        <v>0</v>
      </c>
      <c r="BQ88">
        <v>0</v>
      </c>
    </row>
    <row r="89" spans="1:69" x14ac:dyDescent="0.2">
      <c r="A89" s="14">
        <v>0.11932103397737499</v>
      </c>
      <c r="B89" s="14">
        <v>8.2816257311044403E-2</v>
      </c>
      <c r="C89" s="14">
        <v>0.38775510203740698</v>
      </c>
      <c r="D89" s="14">
        <v>0</v>
      </c>
      <c r="E89" s="14">
        <v>0.61224489796242698</v>
      </c>
      <c r="F89" s="14">
        <v>0</v>
      </c>
      <c r="G89" s="14">
        <v>0</v>
      </c>
      <c r="H89" s="14">
        <v>0</v>
      </c>
      <c r="I89" s="14">
        <v>0</v>
      </c>
      <c r="J89" s="14">
        <v>1.01842145827646E-13</v>
      </c>
      <c r="AH89">
        <v>4.78867297643676E-2</v>
      </c>
      <c r="AI89">
        <v>8.8751866141154101E-2</v>
      </c>
      <c r="AJ89">
        <v>0.108506074562557</v>
      </c>
      <c r="AK89">
        <v>0</v>
      </c>
      <c r="AL89">
        <v>4.0923923621047402E-2</v>
      </c>
      <c r="AM89">
        <v>0</v>
      </c>
      <c r="AN89">
        <v>0</v>
      </c>
      <c r="AO89">
        <v>0</v>
      </c>
      <c r="AP89">
        <v>0</v>
      </c>
      <c r="AQ89">
        <v>0.85057000181637998</v>
      </c>
      <c r="AR89">
        <f t="shared" si="4"/>
        <v>0.108506074562557</v>
      </c>
      <c r="AS89">
        <f t="shared" si="5"/>
        <v>4.0923923621047402E-2</v>
      </c>
      <c r="AT89" s="19">
        <f t="shared" si="6"/>
        <v>0.85057000181637998</v>
      </c>
      <c r="BH89">
        <v>0.114852220999593</v>
      </c>
      <c r="BI89">
        <v>8.4789735011779194E-2</v>
      </c>
      <c r="BJ89">
        <v>0.435692632965412</v>
      </c>
      <c r="BK89">
        <v>0</v>
      </c>
      <c r="BL89">
        <v>0.56430736703458395</v>
      </c>
      <c r="BM89">
        <v>0</v>
      </c>
      <c r="BN89">
        <v>0</v>
      </c>
      <c r="BO89">
        <v>0</v>
      </c>
      <c r="BP89">
        <v>0</v>
      </c>
      <c r="BQ89">
        <v>0</v>
      </c>
    </row>
    <row r="90" spans="1:69" x14ac:dyDescent="0.2">
      <c r="A90" s="14">
        <v>0.124737898076802</v>
      </c>
      <c r="B90" s="14">
        <v>8.3883899708994403E-2</v>
      </c>
      <c r="C90" s="14">
        <v>0.40816326530253999</v>
      </c>
      <c r="D90" s="14">
        <v>0</v>
      </c>
      <c r="E90" s="14">
        <v>0.59183673469728504</v>
      </c>
      <c r="F90" s="14">
        <v>0</v>
      </c>
      <c r="G90" s="14">
        <v>0</v>
      </c>
      <c r="H90" s="14">
        <v>0</v>
      </c>
      <c r="I90" s="14">
        <v>0</v>
      </c>
      <c r="J90" s="14">
        <v>1.07030703744293E-13</v>
      </c>
      <c r="AH90">
        <v>4.9794779284730001E-2</v>
      </c>
      <c r="AI90">
        <v>8.9621654911448606E-2</v>
      </c>
      <c r="AJ90">
        <v>0.113760792323751</v>
      </c>
      <c r="AK90">
        <v>0</v>
      </c>
      <c r="AL90">
        <v>1.1039769231787001E-2</v>
      </c>
      <c r="AM90">
        <v>0</v>
      </c>
      <c r="AN90">
        <v>0</v>
      </c>
      <c r="AO90">
        <v>0</v>
      </c>
      <c r="AP90">
        <v>0</v>
      </c>
      <c r="AQ90">
        <v>0.87519943844444503</v>
      </c>
      <c r="AR90">
        <f t="shared" si="4"/>
        <v>0.113760792323751</v>
      </c>
      <c r="AS90">
        <f t="shared" si="5"/>
        <v>1.1039769231787001E-2</v>
      </c>
      <c r="AT90" s="19">
        <f t="shared" si="6"/>
        <v>0.87519943844444503</v>
      </c>
      <c r="BH90">
        <v>0.120473576001807</v>
      </c>
      <c r="BI90">
        <v>8.5791594819719597E-2</v>
      </c>
      <c r="BJ90">
        <v>0.45450287853322702</v>
      </c>
      <c r="BK90">
        <v>0</v>
      </c>
      <c r="BL90">
        <v>0.54549712146676999</v>
      </c>
      <c r="BM90">
        <v>0</v>
      </c>
      <c r="BN90">
        <v>0</v>
      </c>
      <c r="BO90">
        <v>0</v>
      </c>
      <c r="BP90">
        <v>0</v>
      </c>
      <c r="BQ90">
        <v>0</v>
      </c>
    </row>
    <row r="91" spans="1:69" x14ac:dyDescent="0.2">
      <c r="A91" s="14">
        <v>0.13018089838762301</v>
      </c>
      <c r="B91" s="14">
        <v>8.49515421069445E-2</v>
      </c>
      <c r="C91" s="14">
        <v>0.42857142856767499</v>
      </c>
      <c r="D91" s="14">
        <v>0</v>
      </c>
      <c r="E91" s="14">
        <v>0.57142857143214298</v>
      </c>
      <c r="F91" s="14">
        <v>0</v>
      </c>
      <c r="G91" s="14">
        <v>0</v>
      </c>
      <c r="H91" s="14">
        <v>0</v>
      </c>
      <c r="I91" s="14">
        <v>0</v>
      </c>
      <c r="J91" s="14">
        <v>1.12267833918267E-13</v>
      </c>
      <c r="AH91">
        <v>5.2054861540752097E-2</v>
      </c>
      <c r="AI91">
        <v>9.0491443681740003E-2</v>
      </c>
      <c r="AJ91">
        <v>0.13517841996174401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0.86482158003822895</v>
      </c>
      <c r="AR91">
        <f t="shared" si="4"/>
        <v>0.13517841996174401</v>
      </c>
      <c r="AS91">
        <f t="shared" si="5"/>
        <v>0</v>
      </c>
      <c r="AT91" s="19">
        <f t="shared" si="6"/>
        <v>0.86482158003822895</v>
      </c>
      <c r="BH91">
        <v>0.12611332528497701</v>
      </c>
      <c r="BI91">
        <v>8.6793454627659805E-2</v>
      </c>
      <c r="BJ91">
        <v>0.47331312410103699</v>
      </c>
      <c r="BK91">
        <v>0</v>
      </c>
      <c r="BL91">
        <v>0.52668687589895902</v>
      </c>
      <c r="BM91">
        <v>0</v>
      </c>
      <c r="BN91">
        <v>0</v>
      </c>
      <c r="BO91">
        <v>0</v>
      </c>
      <c r="BP91">
        <v>0</v>
      </c>
      <c r="BQ91">
        <v>0</v>
      </c>
    </row>
    <row r="92" spans="1:69" x14ac:dyDescent="0.2">
      <c r="A92" s="14">
        <v>0.135646888702246</v>
      </c>
      <c r="B92" s="14">
        <v>8.6019184504894694E-2</v>
      </c>
      <c r="C92" s="14">
        <v>0.44897959183281</v>
      </c>
      <c r="D92" s="14">
        <v>0</v>
      </c>
      <c r="E92" s="14">
        <v>0.55102040816699904</v>
      </c>
      <c r="F92" s="14">
        <v>0</v>
      </c>
      <c r="G92" s="14">
        <v>0</v>
      </c>
      <c r="H92" s="14">
        <v>0</v>
      </c>
      <c r="I92" s="14">
        <v>0</v>
      </c>
      <c r="J92" s="14">
        <v>1.1748241268705301E-13</v>
      </c>
      <c r="AH92">
        <v>5.5761787461584097E-2</v>
      </c>
      <c r="AI92">
        <v>9.1361232452029706E-2</v>
      </c>
      <c r="AJ92">
        <v>0.16606490496297399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0.83393509503698204</v>
      </c>
      <c r="AR92">
        <f t="shared" si="4"/>
        <v>0.16606490496297399</v>
      </c>
      <c r="AS92">
        <f t="shared" si="5"/>
        <v>0</v>
      </c>
      <c r="AT92" s="19">
        <f t="shared" si="6"/>
        <v>0.83393509503698204</v>
      </c>
      <c r="BH92">
        <v>0.13176910703140199</v>
      </c>
      <c r="BI92">
        <v>8.7795314435600194E-2</v>
      </c>
      <c r="BJ92">
        <v>0.49212336966885201</v>
      </c>
      <c r="BK92">
        <v>0</v>
      </c>
      <c r="BL92">
        <v>0.50787663033114405</v>
      </c>
      <c r="BM92">
        <v>0</v>
      </c>
      <c r="BN92">
        <v>0</v>
      </c>
      <c r="BO92">
        <v>0</v>
      </c>
      <c r="BP92">
        <v>0</v>
      </c>
      <c r="BQ92">
        <v>0</v>
      </c>
    </row>
    <row r="93" spans="1:69" x14ac:dyDescent="0.2">
      <c r="A93" s="14">
        <v>0.14113319788551301</v>
      </c>
      <c r="B93" s="14">
        <v>8.7086826902844805E-2</v>
      </c>
      <c r="C93" s="14">
        <v>0.469387755097945</v>
      </c>
      <c r="D93" s="14">
        <v>0</v>
      </c>
      <c r="E93" s="14">
        <v>0.53061224490185599</v>
      </c>
      <c r="F93" s="14">
        <v>0</v>
      </c>
      <c r="G93" s="14">
        <v>0</v>
      </c>
      <c r="H93" s="14">
        <v>0</v>
      </c>
      <c r="I93" s="14">
        <v>0</v>
      </c>
      <c r="J93" s="14">
        <v>1.2269178728541199E-13</v>
      </c>
      <c r="AH93">
        <v>6.0747219899630903E-2</v>
      </c>
      <c r="AI93">
        <v>9.2231021222319201E-2</v>
      </c>
      <c r="AJ93">
        <v>0.196951389964201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0.80304861003573902</v>
      </c>
      <c r="AR93">
        <f t="shared" si="4"/>
        <v>0.196951389964201</v>
      </c>
      <c r="AS93">
        <f t="shared" si="5"/>
        <v>0</v>
      </c>
      <c r="AT93" s="19">
        <f t="shared" si="6"/>
        <v>0.80304861003573902</v>
      </c>
      <c r="BH93">
        <v>0.13743894198850301</v>
      </c>
      <c r="BI93">
        <v>8.8797174243540597E-2</v>
      </c>
      <c r="BJ93">
        <v>0.51093361523666503</v>
      </c>
      <c r="BK93">
        <v>0</v>
      </c>
      <c r="BL93">
        <v>0.48906638476333097</v>
      </c>
      <c r="BM93">
        <v>0</v>
      </c>
      <c r="BN93">
        <v>0</v>
      </c>
      <c r="BO93">
        <v>0</v>
      </c>
      <c r="BP93">
        <v>0</v>
      </c>
      <c r="BQ93">
        <v>0</v>
      </c>
    </row>
    <row r="94" spans="1:69" x14ac:dyDescent="0.2">
      <c r="A94" s="14">
        <v>0.14663754531969</v>
      </c>
      <c r="B94" s="14">
        <v>8.8154469300794902E-2</v>
      </c>
      <c r="C94" s="14">
        <v>0.48979591836307901</v>
      </c>
      <c r="D94" s="14">
        <v>0</v>
      </c>
      <c r="E94" s="14">
        <v>0.51020408163671305</v>
      </c>
      <c r="F94" s="14">
        <v>0</v>
      </c>
      <c r="G94" s="14">
        <v>0</v>
      </c>
      <c r="H94" s="14">
        <v>0</v>
      </c>
      <c r="I94" s="14">
        <v>0</v>
      </c>
      <c r="J94" s="14">
        <v>1.2794626469414501E-13</v>
      </c>
      <c r="AH94">
        <v>6.6725197368735598E-2</v>
      </c>
      <c r="AI94">
        <v>9.3100809992608904E-2</v>
      </c>
      <c r="AJ94">
        <v>0.22783787496543101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0.772162125034493</v>
      </c>
      <c r="AR94">
        <f t="shared" si="4"/>
        <v>0.22783787496543101</v>
      </c>
      <c r="AS94">
        <f t="shared" si="5"/>
        <v>0</v>
      </c>
      <c r="AT94" s="19">
        <f t="shared" si="6"/>
        <v>0.772162125034493</v>
      </c>
      <c r="BH94">
        <v>0.14312115998562999</v>
      </c>
      <c r="BI94">
        <v>8.9799034051480903E-2</v>
      </c>
      <c r="BJ94">
        <v>0.529743860804477</v>
      </c>
      <c r="BK94">
        <v>0</v>
      </c>
      <c r="BL94">
        <v>0.47025613919551801</v>
      </c>
      <c r="BM94">
        <v>0</v>
      </c>
      <c r="BN94">
        <v>0</v>
      </c>
      <c r="BO94">
        <v>0</v>
      </c>
      <c r="BP94">
        <v>0</v>
      </c>
      <c r="BQ94">
        <v>0</v>
      </c>
    </row>
    <row r="95" spans="1:69" x14ac:dyDescent="0.2">
      <c r="A95" s="14">
        <v>0.15215797340454501</v>
      </c>
      <c r="B95" s="14">
        <v>8.9222111698745096E-2</v>
      </c>
      <c r="C95" s="14">
        <v>0.51020408162821496</v>
      </c>
      <c r="D95" s="14">
        <v>0</v>
      </c>
      <c r="E95" s="14">
        <v>0.48979591837156899</v>
      </c>
      <c r="F95" s="14">
        <v>0</v>
      </c>
      <c r="G95" s="14">
        <v>0</v>
      </c>
      <c r="H95" s="14">
        <v>0</v>
      </c>
      <c r="I95" s="14">
        <v>0</v>
      </c>
      <c r="J95" s="14">
        <v>1.3315390456902801E-13</v>
      </c>
      <c r="AH95">
        <v>7.3453785852049605E-2</v>
      </c>
      <c r="AI95">
        <v>9.3970598762898705E-2</v>
      </c>
      <c r="AJ95">
        <v>0.25872435996666499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0.74127564003324198</v>
      </c>
      <c r="AR95">
        <f t="shared" si="4"/>
        <v>0.25872435996666499</v>
      </c>
      <c r="AS95">
        <f t="shared" si="5"/>
        <v>0</v>
      </c>
      <c r="AT95" s="19">
        <f t="shared" si="6"/>
        <v>0.74127564003324198</v>
      </c>
      <c r="BH95">
        <v>0.14881434255471801</v>
      </c>
      <c r="BI95">
        <v>9.0800893859421097E-2</v>
      </c>
      <c r="BJ95">
        <v>0.54855410637228996</v>
      </c>
      <c r="BK95">
        <v>0</v>
      </c>
      <c r="BL95">
        <v>0.45144589362770499</v>
      </c>
      <c r="BM95">
        <v>0</v>
      </c>
      <c r="BN95">
        <v>0</v>
      </c>
      <c r="BO95">
        <v>0</v>
      </c>
      <c r="BP95">
        <v>0</v>
      </c>
      <c r="BQ95">
        <v>0</v>
      </c>
    </row>
    <row r="96" spans="1:69" x14ac:dyDescent="0.2">
      <c r="A96" s="14">
        <v>0.15769279331971101</v>
      </c>
      <c r="B96" s="14">
        <v>9.0289754096695193E-2</v>
      </c>
      <c r="C96" s="14">
        <v>0.53061224489334902</v>
      </c>
      <c r="D96" s="14">
        <v>0</v>
      </c>
      <c r="E96" s="14">
        <v>0.469387755106426</v>
      </c>
      <c r="F96" s="14">
        <v>0</v>
      </c>
      <c r="G96" s="14">
        <v>0</v>
      </c>
      <c r="H96" s="14">
        <v>0</v>
      </c>
      <c r="I96" s="14">
        <v>0</v>
      </c>
      <c r="J96" s="14">
        <v>1.3837195278476599E-13</v>
      </c>
      <c r="AH96">
        <v>8.0745555926255305E-2</v>
      </c>
      <c r="AI96">
        <v>9.4840387533188297E-2</v>
      </c>
      <c r="AJ96">
        <v>0.28961084496789502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0.71038915503199496</v>
      </c>
      <c r="AR96">
        <f t="shared" si="4"/>
        <v>0.28961084496789502</v>
      </c>
      <c r="AS96">
        <f t="shared" si="5"/>
        <v>0</v>
      </c>
      <c r="AT96" s="19">
        <f t="shared" si="6"/>
        <v>0.71038915503199496</v>
      </c>
      <c r="BH96">
        <v>0.15451727773294899</v>
      </c>
      <c r="BI96">
        <v>9.1802753667361403E-2</v>
      </c>
      <c r="BJ96">
        <v>0.56736435194010304</v>
      </c>
      <c r="BK96">
        <v>0</v>
      </c>
      <c r="BL96">
        <v>0.43263564805989202</v>
      </c>
      <c r="BM96">
        <v>0</v>
      </c>
      <c r="BN96">
        <v>0</v>
      </c>
      <c r="BO96">
        <v>0</v>
      </c>
      <c r="BP96">
        <v>0</v>
      </c>
      <c r="BQ96">
        <v>0</v>
      </c>
    </row>
    <row r="97" spans="1:69" x14ac:dyDescent="0.2">
      <c r="A97" s="14">
        <v>0.163240541167227</v>
      </c>
      <c r="B97" s="14">
        <v>9.1357396494645401E-2</v>
      </c>
      <c r="C97" s="14">
        <v>0.55102040815848397</v>
      </c>
      <c r="D97" s="14">
        <v>0</v>
      </c>
      <c r="E97" s="14">
        <v>0.448979591841283</v>
      </c>
      <c r="F97" s="14">
        <v>0</v>
      </c>
      <c r="G97" s="14">
        <v>0</v>
      </c>
      <c r="H97" s="14">
        <v>0</v>
      </c>
      <c r="I97" s="14">
        <v>0</v>
      </c>
      <c r="J97" s="14">
        <v>1.435830621066E-13</v>
      </c>
      <c r="AH97">
        <v>8.8461349760336497E-2</v>
      </c>
      <c r="AI97">
        <v>9.5710176303478001E-2</v>
      </c>
      <c r="AJ97">
        <v>0.320497329969125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0.67950267003074905</v>
      </c>
      <c r="AR97">
        <f t="shared" si="4"/>
        <v>0.320497329969125</v>
      </c>
      <c r="AS97">
        <f t="shared" si="5"/>
        <v>0</v>
      </c>
      <c r="AT97" s="19">
        <f t="shared" si="6"/>
        <v>0.67950267003074905</v>
      </c>
      <c r="BH97">
        <v>0.16022892416683901</v>
      </c>
      <c r="BI97">
        <v>9.2804613475305303E-2</v>
      </c>
      <c r="BJ97">
        <v>0.58617459750797896</v>
      </c>
      <c r="BK97">
        <v>0</v>
      </c>
      <c r="BL97">
        <v>0.41382540249201799</v>
      </c>
      <c r="BM97">
        <v>0</v>
      </c>
      <c r="BN97">
        <v>0</v>
      </c>
      <c r="BO97">
        <v>0</v>
      </c>
      <c r="BP97">
        <v>0</v>
      </c>
      <c r="BQ97" s="15">
        <v>1.6306400674181999E-16</v>
      </c>
    </row>
    <row r="98" spans="1:69" x14ac:dyDescent="0.2">
      <c r="A98" s="14">
        <v>0.168799942290766</v>
      </c>
      <c r="B98" s="14">
        <v>9.2425038892595499E-2</v>
      </c>
      <c r="C98" s="14">
        <v>0.57142857142361903</v>
      </c>
      <c r="D98" s="14">
        <v>0</v>
      </c>
      <c r="E98" s="14">
        <v>0.42857142857614</v>
      </c>
      <c r="F98" s="14">
        <v>0</v>
      </c>
      <c r="G98" s="14">
        <v>0</v>
      </c>
      <c r="H98" s="14">
        <v>0</v>
      </c>
      <c r="I98" s="14">
        <v>0</v>
      </c>
      <c r="J98" s="14">
        <v>1.4882539645100201E-13</v>
      </c>
      <c r="AH98">
        <v>9.6499510126945603E-2</v>
      </c>
      <c r="AI98">
        <v>9.6579965073767607E-2</v>
      </c>
      <c r="AJ98">
        <v>0.35138381497035498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0.64861618502950202</v>
      </c>
      <c r="AR98">
        <f t="shared" si="4"/>
        <v>0.35138381497035498</v>
      </c>
      <c r="AS98">
        <f t="shared" si="5"/>
        <v>0</v>
      </c>
      <c r="AT98" s="19">
        <f t="shared" si="6"/>
        <v>0.64861618502950202</v>
      </c>
      <c r="BH98">
        <v>0.16594838238128701</v>
      </c>
      <c r="BI98">
        <v>9.3806473283245706E-2</v>
      </c>
      <c r="BJ98">
        <v>0.60498484307579303</v>
      </c>
      <c r="BK98">
        <v>0</v>
      </c>
      <c r="BL98">
        <v>0.39501515692420403</v>
      </c>
      <c r="BM98">
        <v>0</v>
      </c>
      <c r="BN98">
        <v>0</v>
      </c>
      <c r="BO98">
        <v>0</v>
      </c>
      <c r="BP98">
        <v>0</v>
      </c>
      <c r="BQ98" s="15">
        <v>1.8041124150158801E-16</v>
      </c>
    </row>
    <row r="99" spans="1:69" x14ac:dyDescent="0.2">
      <c r="A99" s="14">
        <v>0.174369882076474</v>
      </c>
      <c r="B99" s="14">
        <v>9.3492681290545498E-2</v>
      </c>
      <c r="C99" s="14">
        <v>0.59183673468875098</v>
      </c>
      <c r="D99" s="14">
        <v>0</v>
      </c>
      <c r="E99" s="14">
        <v>0.408163265310999</v>
      </c>
      <c r="F99" s="14">
        <v>0</v>
      </c>
      <c r="G99" s="14">
        <v>0</v>
      </c>
      <c r="H99" s="14">
        <v>0</v>
      </c>
      <c r="I99" s="14">
        <v>0</v>
      </c>
      <c r="J99" s="14">
        <v>1.54074669689308E-13</v>
      </c>
      <c r="AH99">
        <v>0.104785876728687</v>
      </c>
      <c r="AI99">
        <v>9.7449753844057199E-2</v>
      </c>
      <c r="AJ99">
        <v>0.38227029997158501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0.617729700028255</v>
      </c>
      <c r="AR99">
        <f t="shared" si="4"/>
        <v>0.38227029997158501</v>
      </c>
      <c r="AS99">
        <f t="shared" si="5"/>
        <v>0</v>
      </c>
      <c r="AT99" s="19">
        <f t="shared" si="6"/>
        <v>0.617729700028255</v>
      </c>
      <c r="BH99">
        <v>0.17167487161467901</v>
      </c>
      <c r="BI99">
        <v>9.4808333091186095E-2</v>
      </c>
      <c r="BJ99">
        <v>0.623795088643608</v>
      </c>
      <c r="BK99">
        <v>0</v>
      </c>
      <c r="BL99">
        <v>0.376204911356389</v>
      </c>
      <c r="BM99">
        <v>0</v>
      </c>
      <c r="BN99">
        <v>0</v>
      </c>
      <c r="BO99">
        <v>0</v>
      </c>
      <c r="BP99">
        <v>0</v>
      </c>
      <c r="BQ99" s="15">
        <v>1.9775847626135601E-16</v>
      </c>
    </row>
    <row r="100" spans="1:69" x14ac:dyDescent="0.2">
      <c r="A100" s="14">
        <v>0.17994938192325799</v>
      </c>
      <c r="B100" s="14">
        <v>9.4560323688495707E-2</v>
      </c>
      <c r="C100" s="14">
        <v>0.61224489795388604</v>
      </c>
      <c r="D100" s="14">
        <v>0</v>
      </c>
      <c r="E100" s="14">
        <v>0.387755102045855</v>
      </c>
      <c r="F100" s="14">
        <v>0</v>
      </c>
      <c r="G100" s="14">
        <v>0</v>
      </c>
      <c r="H100" s="14">
        <v>0</v>
      </c>
      <c r="I100" s="14">
        <v>0</v>
      </c>
      <c r="J100" s="14">
        <v>1.5927884011723799E-13</v>
      </c>
      <c r="AH100">
        <v>0.11326598749226501</v>
      </c>
      <c r="AI100">
        <v>9.8319542614346694E-2</v>
      </c>
      <c r="AJ100">
        <v>0.413156784972812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0.58684321502701098</v>
      </c>
      <c r="AR100">
        <f t="shared" si="4"/>
        <v>0.413156784972812</v>
      </c>
      <c r="AS100">
        <f t="shared" si="5"/>
        <v>0</v>
      </c>
      <c r="AT100" s="19">
        <f t="shared" si="6"/>
        <v>0.58684321502701098</v>
      </c>
      <c r="BH100">
        <v>0.17740771101199301</v>
      </c>
      <c r="BI100">
        <v>9.5810192899126498E-2</v>
      </c>
      <c r="BJ100">
        <v>0.64260533421142296</v>
      </c>
      <c r="BK100">
        <v>0</v>
      </c>
      <c r="BL100">
        <v>0.35739466578857298</v>
      </c>
      <c r="BM100">
        <v>0</v>
      </c>
      <c r="BN100">
        <v>0</v>
      </c>
      <c r="BO100">
        <v>0</v>
      </c>
      <c r="BP100">
        <v>0</v>
      </c>
      <c r="BQ100" s="15">
        <v>2.0122792321330999E-16</v>
      </c>
    </row>
    <row r="101" spans="1:69" x14ac:dyDescent="0.2">
      <c r="A101" s="14">
        <v>0.18553757936052301</v>
      </c>
      <c r="B101" s="14">
        <v>9.5627966086445804E-2</v>
      </c>
      <c r="C101" s="14">
        <v>0.63265306121902098</v>
      </c>
      <c r="D101" s="14">
        <v>0</v>
      </c>
      <c r="E101" s="14">
        <v>0.36734693878071201</v>
      </c>
      <c r="F101" s="14">
        <v>0</v>
      </c>
      <c r="G101" s="14">
        <v>0</v>
      </c>
      <c r="H101" s="14">
        <v>0</v>
      </c>
      <c r="I101" s="14">
        <v>0</v>
      </c>
      <c r="J101" s="14">
        <v>1.6449341888602501E-13</v>
      </c>
      <c r="AH101">
        <v>0.121899414835083</v>
      </c>
      <c r="AI101">
        <v>9.9189331384636301E-2</v>
      </c>
      <c r="AJ101">
        <v>0.44404326997404198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0.55595673002576496</v>
      </c>
      <c r="AR101">
        <f t="shared" si="4"/>
        <v>0.44404326997404198</v>
      </c>
      <c r="AS101">
        <f t="shared" si="5"/>
        <v>0</v>
      </c>
      <c r="AT101" s="19">
        <f t="shared" si="6"/>
        <v>0.55595673002576496</v>
      </c>
      <c r="BH101">
        <v>0.183146304256352</v>
      </c>
      <c r="BI101">
        <v>9.6812052707066998E-2</v>
      </c>
      <c r="BJ101">
        <v>0.66141557977923804</v>
      </c>
      <c r="BK101">
        <v>0</v>
      </c>
      <c r="BL101">
        <v>0.33858442022075802</v>
      </c>
      <c r="BM101">
        <v>0</v>
      </c>
      <c r="BN101">
        <v>0</v>
      </c>
      <c r="BO101">
        <v>0</v>
      </c>
      <c r="BP101">
        <v>0</v>
      </c>
      <c r="BQ101" s="15">
        <v>2.0122792321330999E-16</v>
      </c>
    </row>
    <row r="102" spans="1:69" x14ac:dyDescent="0.2">
      <c r="A102" s="14">
        <v>0.19113371151255101</v>
      </c>
      <c r="B102" s="14">
        <v>9.6695608484395998E-2</v>
      </c>
      <c r="C102" s="14">
        <v>0.65306122448415604</v>
      </c>
      <c r="D102" s="14">
        <v>0</v>
      </c>
      <c r="E102" s="14">
        <v>0.34693877551556901</v>
      </c>
      <c r="F102" s="14">
        <v>0</v>
      </c>
      <c r="G102" s="14">
        <v>0</v>
      </c>
      <c r="H102" s="14">
        <v>0</v>
      </c>
      <c r="I102" s="14">
        <v>0</v>
      </c>
      <c r="J102" s="14">
        <v>1.69701058760907E-13</v>
      </c>
      <c r="AH102">
        <v>0.13065576988948199</v>
      </c>
      <c r="AI102">
        <v>0.100059120154926</v>
      </c>
      <c r="AJ102">
        <v>0.47492975497527601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0.52507024502451405</v>
      </c>
      <c r="AR102">
        <f t="shared" si="4"/>
        <v>0.47492975497527601</v>
      </c>
      <c r="AS102">
        <f t="shared" si="5"/>
        <v>0</v>
      </c>
      <c r="AT102" s="19">
        <f t="shared" si="6"/>
        <v>0.52507024502451405</v>
      </c>
      <c r="BH102">
        <v>0.18889012693270399</v>
      </c>
      <c r="BI102">
        <v>9.7813912515007401E-2</v>
      </c>
      <c r="BJ102">
        <v>0.680225825347053</v>
      </c>
      <c r="BK102">
        <v>0</v>
      </c>
      <c r="BL102">
        <v>0.319774174652943</v>
      </c>
      <c r="BM102">
        <v>0</v>
      </c>
      <c r="BN102">
        <v>0</v>
      </c>
      <c r="BO102">
        <v>0</v>
      </c>
      <c r="BP102">
        <v>0</v>
      </c>
      <c r="BQ102" s="15">
        <v>2.08166817117217E-16</v>
      </c>
    </row>
    <row r="103" spans="1:69" x14ac:dyDescent="0.2">
      <c r="A103" s="14">
        <v>0.19673710127824101</v>
      </c>
      <c r="B103" s="14">
        <v>9.7763250882346095E-2</v>
      </c>
      <c r="C103" s="14">
        <v>0.67346938774929099</v>
      </c>
      <c r="D103" s="14">
        <v>0</v>
      </c>
      <c r="E103" s="14">
        <v>0.32653061225042601</v>
      </c>
      <c r="F103" s="14">
        <v>0</v>
      </c>
      <c r="G103" s="14">
        <v>0</v>
      </c>
      <c r="H103" s="14">
        <v>0</v>
      </c>
      <c r="I103" s="14">
        <v>0</v>
      </c>
      <c r="J103" s="14">
        <v>1.74953801446165E-13</v>
      </c>
      <c r="AH103">
        <v>0.13951190819220399</v>
      </c>
      <c r="AI103">
        <v>0.100928908925216</v>
      </c>
      <c r="AJ103">
        <v>0.50581623997651004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0.49418376002326397</v>
      </c>
      <c r="AR103">
        <f t="shared" si="4"/>
        <v>0.50581623997651004</v>
      </c>
      <c r="AS103">
        <f t="shared" si="5"/>
        <v>0</v>
      </c>
      <c r="AT103" s="19">
        <f t="shared" si="6"/>
        <v>0.49418376002326397</v>
      </c>
      <c r="BH103">
        <v>0.19463871607723199</v>
      </c>
      <c r="BI103">
        <v>9.8815772322947901E-2</v>
      </c>
      <c r="BJ103">
        <v>0.69903607091486797</v>
      </c>
      <c r="BK103">
        <v>0</v>
      </c>
      <c r="BL103">
        <v>0.30096392908512798</v>
      </c>
      <c r="BM103">
        <v>0</v>
      </c>
      <c r="BN103">
        <v>0</v>
      </c>
      <c r="BO103">
        <v>0</v>
      </c>
      <c r="BP103">
        <v>0</v>
      </c>
      <c r="BQ103" s="15">
        <v>2.2204460492503101E-16</v>
      </c>
    </row>
    <row r="104" spans="1:69" x14ac:dyDescent="0.2">
      <c r="A104" s="14">
        <v>0.202347145725775</v>
      </c>
      <c r="B104" s="14">
        <v>9.8830893280296206E-2</v>
      </c>
      <c r="C104" s="14">
        <v>0.69387755101442605</v>
      </c>
      <c r="D104" s="14">
        <v>0</v>
      </c>
      <c r="E104" s="14">
        <v>0.30612244898528201</v>
      </c>
      <c r="F104" s="14">
        <v>0</v>
      </c>
      <c r="G104" s="14">
        <v>0</v>
      </c>
      <c r="H104" s="14">
        <v>0</v>
      </c>
      <c r="I104" s="14">
        <v>0</v>
      </c>
      <c r="J104" s="14">
        <v>1.8019613579056699E-13</v>
      </c>
      <c r="AH104">
        <v>0.148449972391999</v>
      </c>
      <c r="AI104">
        <v>0.10179869769550499</v>
      </c>
      <c r="AJ104">
        <v>0.53670272497773597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0.463297275022021</v>
      </c>
      <c r="AR104">
        <f t="shared" si="4"/>
        <v>0.53670272497773597</v>
      </c>
      <c r="AS104">
        <f t="shared" si="5"/>
        <v>0</v>
      </c>
      <c r="AT104" s="19">
        <f t="shared" si="6"/>
        <v>0.463297275022021</v>
      </c>
      <c r="BH104">
        <v>0.200391661486652</v>
      </c>
      <c r="BI104">
        <v>9.9817632130888304E-2</v>
      </c>
      <c r="BJ104">
        <v>0.71784631648268304</v>
      </c>
      <c r="BK104">
        <v>0</v>
      </c>
      <c r="BL104">
        <v>0.28215368351731301</v>
      </c>
      <c r="BM104">
        <v>0</v>
      </c>
      <c r="BN104">
        <v>0</v>
      </c>
      <c r="BO104">
        <v>0</v>
      </c>
      <c r="BP104">
        <v>0</v>
      </c>
      <c r="BQ104" s="15">
        <v>2.2551405187698502E-16</v>
      </c>
    </row>
    <row r="105" spans="1:69" x14ac:dyDescent="0.2">
      <c r="A105" s="14">
        <v>0.20796330630323201</v>
      </c>
      <c r="B105" s="14">
        <v>9.98985356782464E-2</v>
      </c>
      <c r="C105" s="14">
        <v>0.71428571427956</v>
      </c>
      <c r="D105" s="14">
        <v>0</v>
      </c>
      <c r="E105" s="14">
        <v>0.28571428572013902</v>
      </c>
      <c r="F105" s="14">
        <v>0</v>
      </c>
      <c r="G105" s="14">
        <v>0</v>
      </c>
      <c r="H105" s="14">
        <v>0</v>
      </c>
      <c r="I105" s="14">
        <v>0</v>
      </c>
      <c r="J105" s="14">
        <v>1.8540377566544901E-13</v>
      </c>
      <c r="AH105">
        <v>0.15745558000547799</v>
      </c>
      <c r="AI105">
        <v>0.102668486465795</v>
      </c>
      <c r="AJ105">
        <v>0.56678517760916303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2.5917524649144001E-3</v>
      </c>
      <c r="AQ105">
        <v>0.43062306992566202</v>
      </c>
      <c r="AR105">
        <f t="shared" si="4"/>
        <v>0.56678517760916303</v>
      </c>
      <c r="AS105">
        <f t="shared" si="5"/>
        <v>0</v>
      </c>
      <c r="AT105" s="19">
        <f t="shared" si="6"/>
        <v>0.4332148223905764</v>
      </c>
      <c r="BH105">
        <v>0.206148598453194</v>
      </c>
      <c r="BI105">
        <v>0.100819491938829</v>
      </c>
      <c r="BJ105">
        <v>0.73665656205049801</v>
      </c>
      <c r="BK105">
        <v>0</v>
      </c>
      <c r="BL105">
        <v>0.26334343794949799</v>
      </c>
      <c r="BM105">
        <v>0</v>
      </c>
      <c r="BN105">
        <v>0</v>
      </c>
      <c r="BO105">
        <v>0</v>
      </c>
      <c r="BP105">
        <v>0</v>
      </c>
      <c r="BQ105" s="15">
        <v>2.3592239273284601E-16</v>
      </c>
    </row>
    <row r="106" spans="1:69" x14ac:dyDescent="0.2">
      <c r="A106" s="14">
        <v>0.213585100545371</v>
      </c>
      <c r="B106" s="14">
        <v>0.100966178076196</v>
      </c>
      <c r="C106" s="14">
        <v>0.73469387754469295</v>
      </c>
      <c r="D106" s="14">
        <v>0</v>
      </c>
      <c r="E106" s="14">
        <v>0.26530612245499802</v>
      </c>
      <c r="F106" s="14">
        <v>0</v>
      </c>
      <c r="G106" s="14">
        <v>0</v>
      </c>
      <c r="H106" s="14">
        <v>0</v>
      </c>
      <c r="I106" s="14">
        <v>0</v>
      </c>
      <c r="J106" s="14">
        <v>1.90614884987284E-13</v>
      </c>
      <c r="AH106">
        <v>0.16651636421388499</v>
      </c>
      <c r="AI106">
        <v>0.103538275236085</v>
      </c>
      <c r="AJ106">
        <v>0.59643326101412997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6.5836693456441803E-3</v>
      </c>
      <c r="AQ106">
        <v>0.39698306963995</v>
      </c>
      <c r="AR106">
        <f t="shared" si="4"/>
        <v>0.59643326101412997</v>
      </c>
      <c r="AS106">
        <f t="shared" si="5"/>
        <v>0</v>
      </c>
      <c r="AT106" s="19">
        <f t="shared" si="6"/>
        <v>0.4035667389855942</v>
      </c>
      <c r="BH106">
        <v>0.21190920166122701</v>
      </c>
      <c r="BI106">
        <v>0.101821351746769</v>
      </c>
      <c r="BJ106">
        <v>0.75546680761831297</v>
      </c>
      <c r="BK106">
        <v>0</v>
      </c>
      <c r="BL106">
        <v>0.244533192381683</v>
      </c>
      <c r="BM106">
        <v>0</v>
      </c>
      <c r="BN106">
        <v>0</v>
      </c>
      <c r="BO106">
        <v>0</v>
      </c>
      <c r="BP106">
        <v>0</v>
      </c>
      <c r="BQ106" s="15">
        <v>2.3939183968479898E-16</v>
      </c>
    </row>
    <row r="107" spans="1:69" x14ac:dyDescent="0.2">
      <c r="A107" s="14">
        <v>0.219212095018916</v>
      </c>
      <c r="B107" s="14">
        <v>0.102033820474147</v>
      </c>
      <c r="C107" s="14">
        <v>0.75510204080982801</v>
      </c>
      <c r="D107" s="14">
        <v>0</v>
      </c>
      <c r="E107" s="14">
        <v>0.24489795918985499</v>
      </c>
      <c r="F107" s="14">
        <v>0</v>
      </c>
      <c r="G107" s="14">
        <v>0</v>
      </c>
      <c r="H107" s="14">
        <v>0</v>
      </c>
      <c r="I107" s="14">
        <v>0</v>
      </c>
      <c r="J107" s="14">
        <v>1.9587109711949299E-13</v>
      </c>
      <c r="AH107">
        <v>0.175623672323792</v>
      </c>
      <c r="AI107">
        <v>0.10440806400637399</v>
      </c>
      <c r="AJ107">
        <v>0.62608134441909302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1.0575586226373499E-2</v>
      </c>
      <c r="AQ107">
        <v>0.36334306935424099</v>
      </c>
      <c r="AR107">
        <f t="shared" si="4"/>
        <v>0.62608134441909302</v>
      </c>
      <c r="AS107">
        <f t="shared" si="5"/>
        <v>0</v>
      </c>
      <c r="AT107" s="19">
        <f t="shared" si="6"/>
        <v>0.37391865558061449</v>
      </c>
      <c r="BH107">
        <v>0.21767318003564001</v>
      </c>
      <c r="BI107">
        <v>0.10282321155471</v>
      </c>
      <c r="BJ107">
        <v>0.77427705318612805</v>
      </c>
      <c r="BK107">
        <v>0</v>
      </c>
      <c r="BL107">
        <v>0.22572294681386801</v>
      </c>
      <c r="BM107">
        <v>0</v>
      </c>
      <c r="BN107">
        <v>0</v>
      </c>
      <c r="BO107">
        <v>0</v>
      </c>
      <c r="BP107">
        <v>0</v>
      </c>
      <c r="BQ107" s="15">
        <v>2.4980018054066002E-16</v>
      </c>
    </row>
    <row r="108" spans="1:69" x14ac:dyDescent="0.2">
      <c r="A108" s="14">
        <v>0.224843899297689</v>
      </c>
      <c r="B108" s="14">
        <v>0.103101462872097</v>
      </c>
      <c r="C108" s="14">
        <v>0.77551020407496296</v>
      </c>
      <c r="D108" s="14">
        <v>0</v>
      </c>
      <c r="E108" s="14">
        <v>0.22448979592471099</v>
      </c>
      <c r="F108" s="14">
        <v>0</v>
      </c>
      <c r="G108" s="14">
        <v>0</v>
      </c>
      <c r="H108" s="14">
        <v>0</v>
      </c>
      <c r="I108" s="14">
        <v>0</v>
      </c>
      <c r="J108" s="14">
        <v>2.0105098141875999E-13</v>
      </c>
      <c r="AH108">
        <v>0.184770625001143</v>
      </c>
      <c r="AI108">
        <v>0.105277852776664</v>
      </c>
      <c r="AJ108">
        <v>0.65572942782405896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1.4567503107103299E-2</v>
      </c>
      <c r="AQ108">
        <v>0.32970306906852798</v>
      </c>
      <c r="AR108">
        <f t="shared" si="4"/>
        <v>0.65572942782405896</v>
      </c>
      <c r="AS108">
        <f t="shared" si="5"/>
        <v>0</v>
      </c>
      <c r="AT108" s="19">
        <f t="shared" si="6"/>
        <v>0.34427057217563128</v>
      </c>
      <c r="BH108">
        <v>0.22344027237408501</v>
      </c>
      <c r="BI108">
        <v>0.10382507136265</v>
      </c>
      <c r="BJ108">
        <v>0.79308729875394302</v>
      </c>
      <c r="BK108">
        <v>0</v>
      </c>
      <c r="BL108">
        <v>0.20691270124605299</v>
      </c>
      <c r="BM108">
        <v>0</v>
      </c>
      <c r="BN108">
        <v>0</v>
      </c>
      <c r="BO108">
        <v>0</v>
      </c>
      <c r="BP108">
        <v>0</v>
      </c>
      <c r="BQ108" s="15">
        <v>2.5326962749261398E-16</v>
      </c>
    </row>
    <row r="109" spans="1:69" x14ac:dyDescent="0.2">
      <c r="A109" s="14">
        <v>0.23048016079783701</v>
      </c>
      <c r="B109" s="14">
        <v>0.104169105270047</v>
      </c>
      <c r="C109" s="14">
        <v>0.79591836734009802</v>
      </c>
      <c r="D109" s="14">
        <v>0</v>
      </c>
      <c r="E109" s="14">
        <v>0.204081632659568</v>
      </c>
      <c r="F109" s="14">
        <v>0</v>
      </c>
      <c r="G109" s="14">
        <v>0</v>
      </c>
      <c r="H109" s="14">
        <v>0</v>
      </c>
      <c r="I109" s="14">
        <v>0</v>
      </c>
      <c r="J109" s="14">
        <v>2.06293315763162E-13</v>
      </c>
      <c r="AH109">
        <v>0.19395161329431301</v>
      </c>
      <c r="AI109">
        <v>0.106147641546954</v>
      </c>
      <c r="AJ109">
        <v>0.68537751122903301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1.8559419987833999E-2</v>
      </c>
      <c r="AQ109">
        <v>0.29606306878280703</v>
      </c>
      <c r="AR109">
        <f t="shared" si="4"/>
        <v>0.68537751122903301</v>
      </c>
      <c r="AS109">
        <f t="shared" si="5"/>
        <v>0</v>
      </c>
      <c r="AT109" s="19">
        <f t="shared" si="6"/>
        <v>0.31462248877064103</v>
      </c>
      <c r="BH109">
        <v>0.22921024362805001</v>
      </c>
      <c r="BI109">
        <v>0.10482693117059</v>
      </c>
      <c r="BJ109">
        <v>0.81189754432175798</v>
      </c>
      <c r="BK109">
        <v>0</v>
      </c>
      <c r="BL109">
        <v>0.188102455678238</v>
      </c>
      <c r="BM109">
        <v>0</v>
      </c>
      <c r="BN109">
        <v>0</v>
      </c>
      <c r="BO109">
        <v>0</v>
      </c>
      <c r="BP109">
        <v>0</v>
      </c>
      <c r="BQ109" s="15">
        <v>2.7755575615628899E-16</v>
      </c>
    </row>
    <row r="110" spans="1:69" x14ac:dyDescent="0.2">
      <c r="A110" s="14">
        <v>0.236120560334347</v>
      </c>
      <c r="B110" s="14">
        <v>0.105236747667997</v>
      </c>
      <c r="C110" s="14">
        <v>0.81632653060523297</v>
      </c>
      <c r="D110" s="14">
        <v>0</v>
      </c>
      <c r="E110" s="14">
        <v>0.183673469394425</v>
      </c>
      <c r="F110" s="14">
        <v>0</v>
      </c>
      <c r="G110" s="14">
        <v>0</v>
      </c>
      <c r="H110" s="14">
        <v>0</v>
      </c>
      <c r="I110" s="14">
        <v>0</v>
      </c>
      <c r="J110" s="14">
        <v>2.11504425084996E-13</v>
      </c>
      <c r="AH110">
        <v>0.20316202299877101</v>
      </c>
      <c r="AI110">
        <v>0.10701743031724401</v>
      </c>
      <c r="AJ110">
        <v>0.71502559463399595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2.25513368685634E-2</v>
      </c>
      <c r="AQ110">
        <v>0.26242306849709801</v>
      </c>
      <c r="AR110">
        <f t="shared" si="4"/>
        <v>0.71502559463399595</v>
      </c>
      <c r="AS110">
        <f t="shared" si="5"/>
        <v>0</v>
      </c>
      <c r="AT110" s="19">
        <f t="shared" si="6"/>
        <v>0.28497440536566143</v>
      </c>
      <c r="BH110">
        <v>0.23498288172354601</v>
      </c>
      <c r="BI110">
        <v>0.105828790978531</v>
      </c>
      <c r="BJ110">
        <v>0.83070778988957295</v>
      </c>
      <c r="BK110">
        <v>0</v>
      </c>
      <c r="BL110">
        <v>0.169292210110423</v>
      </c>
      <c r="BM110">
        <v>0</v>
      </c>
      <c r="BN110">
        <v>0</v>
      </c>
      <c r="BO110">
        <v>0</v>
      </c>
      <c r="BP110">
        <v>0</v>
      </c>
      <c r="BQ110" s="15">
        <v>2.7755575615628899E-16</v>
      </c>
    </row>
    <row r="111" spans="1:69" x14ac:dyDescent="0.2">
      <c r="A111" s="14">
        <v>0.24176480828486099</v>
      </c>
      <c r="B111" s="14">
        <v>0.106304390065947</v>
      </c>
      <c r="C111" s="14">
        <v>0.83673469387036803</v>
      </c>
      <c r="D111" s="14">
        <v>0</v>
      </c>
      <c r="E111" s="14">
        <v>0.163265306129281</v>
      </c>
      <c r="F111" s="14">
        <v>0</v>
      </c>
      <c r="G111" s="14">
        <v>0</v>
      </c>
      <c r="H111" s="14">
        <v>0</v>
      </c>
      <c r="I111" s="14">
        <v>0</v>
      </c>
      <c r="J111" s="14">
        <v>2.1672594274768599E-13</v>
      </c>
      <c r="AH111">
        <v>0.21239802666638599</v>
      </c>
      <c r="AI111">
        <v>0.107887219087533</v>
      </c>
      <c r="AJ111">
        <v>0.74467367803896301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2.65432537492932E-2</v>
      </c>
      <c r="AQ111">
        <v>0.228783068211385</v>
      </c>
      <c r="AR111">
        <f t="shared" si="4"/>
        <v>0.74467367803896301</v>
      </c>
      <c r="AS111">
        <f t="shared" si="5"/>
        <v>0</v>
      </c>
      <c r="AT111" s="19">
        <f t="shared" si="6"/>
        <v>0.25532632196067817</v>
      </c>
      <c r="BH111">
        <v>0.24075799483261501</v>
      </c>
      <c r="BI111">
        <v>0.106830650786471</v>
      </c>
      <c r="BJ111">
        <v>0.84951803545738802</v>
      </c>
      <c r="BK111">
        <v>0</v>
      </c>
      <c r="BL111">
        <v>0.15048196454260801</v>
      </c>
      <c r="BM111">
        <v>0</v>
      </c>
      <c r="BN111">
        <v>0</v>
      </c>
      <c r="BO111">
        <v>0</v>
      </c>
      <c r="BP111">
        <v>0</v>
      </c>
      <c r="BQ111" s="15">
        <v>2.7061686225238201E-16</v>
      </c>
    </row>
    <row r="112" spans="1:69" x14ac:dyDescent="0.2">
      <c r="A112" s="14">
        <v>0.247412641266825</v>
      </c>
      <c r="B112" s="14">
        <v>0.107372032463897</v>
      </c>
      <c r="C112" s="14">
        <v>0.85714285713550198</v>
      </c>
      <c r="D112" s="14">
        <v>0</v>
      </c>
      <c r="E112" s="14">
        <v>0.142857142864138</v>
      </c>
      <c r="F112" s="14">
        <v>0</v>
      </c>
      <c r="G112" s="14">
        <v>0</v>
      </c>
      <c r="H112" s="14">
        <v>0</v>
      </c>
      <c r="I112" s="14">
        <v>0</v>
      </c>
      <c r="J112" s="14">
        <v>2.2193358262256899E-13</v>
      </c>
      <c r="AH112">
        <v>0.22165642496424601</v>
      </c>
      <c r="AI112">
        <v>0.108757007857823</v>
      </c>
      <c r="AJ112">
        <v>0.77432176144392895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3.0535170630022899E-2</v>
      </c>
      <c r="AQ112">
        <v>0.19514306792567301</v>
      </c>
      <c r="AR112">
        <f t="shared" si="4"/>
        <v>0.77432176144392895</v>
      </c>
      <c r="AS112">
        <f t="shared" si="5"/>
        <v>0</v>
      </c>
      <c r="AT112" s="19">
        <f t="shared" si="6"/>
        <v>0.22567823855569591</v>
      </c>
      <c r="BH112">
        <v>0.246535409023102</v>
      </c>
      <c r="BI112">
        <v>0.107832510594412</v>
      </c>
      <c r="BJ112">
        <v>0.86832828102520299</v>
      </c>
      <c r="BK112">
        <v>0</v>
      </c>
      <c r="BL112">
        <v>0.13167171897479199</v>
      </c>
      <c r="BM112">
        <v>0</v>
      </c>
      <c r="BN112">
        <v>0</v>
      </c>
      <c r="BO112">
        <v>0</v>
      </c>
      <c r="BP112">
        <v>0</v>
      </c>
      <c r="BQ112" s="15">
        <v>2.9143354396410399E-16</v>
      </c>
    </row>
    <row r="113" spans="1:69" x14ac:dyDescent="0.2">
      <c r="A113" s="14">
        <v>0.25306381925008198</v>
      </c>
      <c r="B113" s="14">
        <v>0.108439674861847</v>
      </c>
      <c r="C113" s="14">
        <v>0.87755102040063704</v>
      </c>
      <c r="D113" s="14">
        <v>0</v>
      </c>
      <c r="E113" s="14">
        <v>0.12244897959899501</v>
      </c>
      <c r="F113" s="14">
        <v>0</v>
      </c>
      <c r="G113" s="14">
        <v>0</v>
      </c>
      <c r="H113" s="14">
        <v>0</v>
      </c>
      <c r="I113" s="14">
        <v>0</v>
      </c>
      <c r="J113" s="14">
        <v>2.27168978073067E-13</v>
      </c>
      <c r="AH113">
        <v>0.230934524438033</v>
      </c>
      <c r="AI113">
        <v>0.109626796628113</v>
      </c>
      <c r="AJ113">
        <v>0.803969844848896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3.4527087510752702E-2</v>
      </c>
      <c r="AQ113">
        <v>0.16150306763996</v>
      </c>
      <c r="AR113">
        <f t="shared" si="4"/>
        <v>0.803969844848896</v>
      </c>
      <c r="AS113">
        <f t="shared" si="5"/>
        <v>0</v>
      </c>
      <c r="AT113" s="19">
        <f t="shared" si="6"/>
        <v>0.1960301551507127</v>
      </c>
      <c r="BH113">
        <v>0.252314966227139</v>
      </c>
      <c r="BI113">
        <v>0.108834370402352</v>
      </c>
      <c r="BJ113">
        <v>0.88713852659301795</v>
      </c>
      <c r="BK113">
        <v>0</v>
      </c>
      <c r="BL113">
        <v>0.112861473406977</v>
      </c>
      <c r="BM113">
        <v>0</v>
      </c>
      <c r="BN113">
        <v>0</v>
      </c>
      <c r="BO113">
        <v>0</v>
      </c>
      <c r="BP113">
        <v>0</v>
      </c>
      <c r="BQ113" s="15">
        <v>2.8796409701214998E-16</v>
      </c>
    </row>
    <row r="114" spans="1:69" x14ac:dyDescent="0.2">
      <c r="A114" s="14">
        <v>0.25871812304021402</v>
      </c>
      <c r="B114" s="14">
        <v>0.109507317259798</v>
      </c>
      <c r="C114" s="14">
        <v>0.89795918366577199</v>
      </c>
      <c r="D114" s="14">
        <v>0</v>
      </c>
      <c r="E114" s="14">
        <v>0.10204081633385199</v>
      </c>
      <c r="F114" s="14">
        <v>0</v>
      </c>
      <c r="G114" s="14">
        <v>0</v>
      </c>
      <c r="H114" s="14">
        <v>0</v>
      </c>
      <c r="I114" s="14">
        <v>0</v>
      </c>
      <c r="J114" s="14">
        <v>2.3241478186442101E-13</v>
      </c>
      <c r="AH114">
        <v>0.24023004241818999</v>
      </c>
      <c r="AI114">
        <v>0.110496585398403</v>
      </c>
      <c r="AJ114">
        <v>0.83361792825386605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3.8519004391483001E-2</v>
      </c>
      <c r="AQ114">
        <v>0.12786306735424299</v>
      </c>
      <c r="AR114">
        <f t="shared" si="4"/>
        <v>0.83361792825386605</v>
      </c>
      <c r="AS114">
        <f t="shared" si="5"/>
        <v>0</v>
      </c>
      <c r="AT114" s="19">
        <f t="shared" si="6"/>
        <v>0.166382071745726</v>
      </c>
      <c r="BH114">
        <v>0.258096522479215</v>
      </c>
      <c r="BI114">
        <v>0.109836230210293</v>
      </c>
      <c r="BJ114">
        <v>0.90594877216083303</v>
      </c>
      <c r="BK114">
        <v>0</v>
      </c>
      <c r="BL114">
        <v>9.4051227839162393E-2</v>
      </c>
      <c r="BM114">
        <v>0</v>
      </c>
      <c r="BN114">
        <v>0</v>
      </c>
      <c r="BO114">
        <v>0</v>
      </c>
      <c r="BP114">
        <v>0</v>
      </c>
      <c r="BQ114" s="15">
        <v>3.2612801348363998E-16</v>
      </c>
    </row>
    <row r="115" spans="1:69" x14ac:dyDescent="0.2">
      <c r="A115" s="14">
        <v>0.264375352078565</v>
      </c>
      <c r="B115" s="14">
        <v>0.110574959657748</v>
      </c>
      <c r="C115" s="14">
        <v>0.91836734693090705</v>
      </c>
      <c r="D115" s="14">
        <v>0</v>
      </c>
      <c r="E115" s="14">
        <v>8.1632653068708996E-2</v>
      </c>
      <c r="F115" s="14">
        <v>0</v>
      </c>
      <c r="G115" s="14">
        <v>0</v>
      </c>
      <c r="H115" s="14">
        <v>0</v>
      </c>
      <c r="I115" s="14">
        <v>0</v>
      </c>
      <c r="J115" s="14">
        <v>2.37632830080159E-13</v>
      </c>
      <c r="AH115">
        <v>0.249541032370238</v>
      </c>
      <c r="AI115">
        <v>0.111366374168692</v>
      </c>
      <c r="AJ115">
        <v>0.86326601165883199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4.2510921272212801E-2</v>
      </c>
      <c r="AQ115">
        <v>9.4223067068529801E-2</v>
      </c>
      <c r="AR115">
        <f t="shared" si="4"/>
        <v>0.86326601165883199</v>
      </c>
      <c r="AS115">
        <f t="shared" si="5"/>
        <v>0</v>
      </c>
      <c r="AT115" s="19">
        <f t="shared" si="6"/>
        <v>0.1367339883407426</v>
      </c>
      <c r="BH115">
        <v>0.26387994638314799</v>
      </c>
      <c r="BI115">
        <v>0.110838090018233</v>
      </c>
      <c r="BJ115">
        <v>0.92475901772864799</v>
      </c>
      <c r="BK115">
        <v>0</v>
      </c>
      <c r="BL115">
        <v>7.5240982271347207E-2</v>
      </c>
      <c r="BM115">
        <v>0</v>
      </c>
      <c r="BN115">
        <v>0</v>
      </c>
      <c r="BO115">
        <v>0</v>
      </c>
      <c r="BP115">
        <v>0</v>
      </c>
      <c r="BQ115" s="15">
        <v>3.3653635433950102E-16</v>
      </c>
    </row>
    <row r="116" spans="1:69" x14ac:dyDescent="0.2">
      <c r="A116" s="14">
        <v>0.27003532251370299</v>
      </c>
      <c r="B116" s="14">
        <v>0.111642602055698</v>
      </c>
      <c r="C116" s="14">
        <v>0.938775510196039</v>
      </c>
      <c r="D116" s="14">
        <v>0</v>
      </c>
      <c r="E116" s="14">
        <v>6.1224489803567698E-2</v>
      </c>
      <c r="F116" s="14">
        <v>0</v>
      </c>
      <c r="G116" s="14">
        <v>0</v>
      </c>
      <c r="H116" s="14">
        <v>0</v>
      </c>
      <c r="I116" s="14">
        <v>0</v>
      </c>
      <c r="J116" s="14">
        <v>2.4284046995504102E-13</v>
      </c>
      <c r="AH116">
        <v>0.25886582479326498</v>
      </c>
      <c r="AI116">
        <v>0.112236162938982</v>
      </c>
      <c r="AJ116">
        <v>0.89291409506379904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4.6502838152942601E-2</v>
      </c>
      <c r="AQ116">
        <v>6.0583066782817101E-2</v>
      </c>
      <c r="AR116">
        <f t="shared" si="4"/>
        <v>0.89291409506379904</v>
      </c>
      <c r="AS116">
        <f t="shared" si="5"/>
        <v>0</v>
      </c>
      <c r="AT116" s="19">
        <f t="shared" si="6"/>
        <v>0.1070859049357597</v>
      </c>
      <c r="BH116">
        <v>0.269665117774119</v>
      </c>
      <c r="BI116">
        <v>0.111839949826173</v>
      </c>
      <c r="BJ116">
        <v>0.94356926329646296</v>
      </c>
      <c r="BK116">
        <v>0</v>
      </c>
      <c r="BL116">
        <v>5.6430736703532297E-2</v>
      </c>
      <c r="BM116">
        <v>0</v>
      </c>
      <c r="BN116">
        <v>0</v>
      </c>
      <c r="BO116">
        <v>0</v>
      </c>
      <c r="BP116">
        <v>0</v>
      </c>
      <c r="BQ116" s="15">
        <v>3.2265856653168602E-16</v>
      </c>
    </row>
    <row r="117" spans="1:69" x14ac:dyDescent="0.2">
      <c r="A117" s="14">
        <v>0.27569786550623698</v>
      </c>
      <c r="B117" s="14">
        <v>0.112710244453648</v>
      </c>
      <c r="C117" s="14">
        <v>0.95918367346117495</v>
      </c>
      <c r="D117" s="14">
        <v>0</v>
      </c>
      <c r="E117" s="14">
        <v>4.0816326538424E-2</v>
      </c>
      <c r="F117" s="14">
        <v>0</v>
      </c>
      <c r="G117" s="14">
        <v>0</v>
      </c>
      <c r="H117" s="14">
        <v>0</v>
      </c>
      <c r="I117" s="14">
        <v>0</v>
      </c>
      <c r="J117" s="14">
        <v>2.4805504872382801E-13</v>
      </c>
      <c r="AH117">
        <v>0.26820298005190901</v>
      </c>
      <c r="AI117">
        <v>0.113105951709272</v>
      </c>
      <c r="AJ117">
        <v>0.92256217846876598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5.04947550336724E-2</v>
      </c>
      <c r="AQ117">
        <v>2.6943066497103901E-2</v>
      </c>
      <c r="AR117">
        <f t="shared" si="4"/>
        <v>0.92256217846876598</v>
      </c>
      <c r="AS117">
        <f t="shared" si="5"/>
        <v>0</v>
      </c>
      <c r="AT117" s="19">
        <f t="shared" si="6"/>
        <v>7.7437821530776302E-2</v>
      </c>
      <c r="BH117">
        <v>0.275451926547507</v>
      </c>
      <c r="BI117">
        <v>0.112841809634114</v>
      </c>
      <c r="BJ117">
        <v>0.96237950886427803</v>
      </c>
      <c r="BK117">
        <v>0</v>
      </c>
      <c r="BL117">
        <v>3.76204911357172E-2</v>
      </c>
      <c r="BM117">
        <v>0</v>
      </c>
      <c r="BN117">
        <v>0</v>
      </c>
      <c r="BO117">
        <v>0</v>
      </c>
      <c r="BP117">
        <v>0</v>
      </c>
      <c r="BQ117" s="15">
        <v>3.2612801348363998E-16</v>
      </c>
    </row>
    <row r="118" spans="1:69" x14ac:dyDescent="0.2">
      <c r="A118" s="14">
        <v>0.28136282573487198</v>
      </c>
      <c r="B118" s="14">
        <v>0.113777886851598</v>
      </c>
      <c r="C118" s="14">
        <v>0.97959183672631001</v>
      </c>
      <c r="D118" s="14">
        <v>0</v>
      </c>
      <c r="E118" s="14">
        <v>2.0408163273280901E-2</v>
      </c>
      <c r="F118" s="14">
        <v>0</v>
      </c>
      <c r="G118" s="14">
        <v>0</v>
      </c>
      <c r="H118" s="14">
        <v>0</v>
      </c>
      <c r="I118" s="14">
        <v>0</v>
      </c>
      <c r="J118" s="14">
        <v>2.5330779140908502E-13</v>
      </c>
      <c r="AH118">
        <v>0.277554684933215</v>
      </c>
      <c r="AI118">
        <v>0.11397574047956099</v>
      </c>
      <c r="AJ118">
        <v>0.95522222753834596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4.4777772461177E-2</v>
      </c>
      <c r="AQ118">
        <v>0</v>
      </c>
      <c r="AR118">
        <f t="shared" si="4"/>
        <v>0.95522222753834596</v>
      </c>
      <c r="AS118">
        <f t="shared" si="5"/>
        <v>0</v>
      </c>
      <c r="AT118" s="19">
        <f t="shared" si="6"/>
        <v>4.4777772461177E-2</v>
      </c>
      <c r="BH118">
        <v>0.28124027163083198</v>
      </c>
      <c r="BI118">
        <v>0.113843669442054</v>
      </c>
      <c r="BJ118">
        <v>0.981189754432092</v>
      </c>
      <c r="BK118">
        <v>0</v>
      </c>
      <c r="BL118">
        <v>1.8810245567901999E-2</v>
      </c>
      <c r="BM118">
        <v>0</v>
      </c>
      <c r="BN118">
        <v>0</v>
      </c>
      <c r="BO118">
        <v>0</v>
      </c>
      <c r="BP118">
        <v>0</v>
      </c>
      <c r="BQ118" s="15">
        <v>3.5041414214731498E-16</v>
      </c>
    </row>
    <row r="119" spans="1:69" x14ac:dyDescent="0.2">
      <c r="A119" s="14">
        <v>0.28703006007890403</v>
      </c>
      <c r="B119" s="14">
        <v>0.11484552924999999</v>
      </c>
      <c r="C119" s="14">
        <v>1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AH119">
        <v>0.28703006007890403</v>
      </c>
      <c r="AI119">
        <v>0.11484552924999999</v>
      </c>
      <c r="AJ119">
        <v>1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f t="shared" si="4"/>
        <v>1</v>
      </c>
      <c r="AS119">
        <f t="shared" si="5"/>
        <v>0</v>
      </c>
      <c r="AT119" s="19">
        <f t="shared" si="6"/>
        <v>0</v>
      </c>
      <c r="BH119">
        <v>0.28703006007890403</v>
      </c>
      <c r="BI119">
        <v>0.11484552924999999</v>
      </c>
      <c r="BJ119">
        <v>1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</row>
    <row r="121" spans="1:69" x14ac:dyDescent="0.2">
      <c r="B121" t="s">
        <v>95</v>
      </c>
      <c r="BH121" t="s">
        <v>95</v>
      </c>
    </row>
    <row r="122" spans="1:69" ht="96" x14ac:dyDescent="0.2">
      <c r="A122" t="s">
        <v>16</v>
      </c>
      <c r="B122" t="s">
        <v>70</v>
      </c>
      <c r="C122" s="10" t="s">
        <v>71</v>
      </c>
      <c r="D122" s="10" t="s">
        <v>72</v>
      </c>
      <c r="E122" s="10" t="s">
        <v>73</v>
      </c>
      <c r="F122" s="1" t="s">
        <v>74</v>
      </c>
      <c r="G122" s="1" t="s">
        <v>75</v>
      </c>
      <c r="H122" s="1" t="s">
        <v>76</v>
      </c>
      <c r="I122" s="1" t="s">
        <v>85</v>
      </c>
      <c r="J122" s="1" t="s">
        <v>47</v>
      </c>
      <c r="K122" t="s">
        <v>71</v>
      </c>
      <c r="L122" t="s">
        <v>77</v>
      </c>
      <c r="M122" t="s">
        <v>78</v>
      </c>
      <c r="AH122" t="s">
        <v>16</v>
      </c>
      <c r="AI122" t="s">
        <v>70</v>
      </c>
      <c r="AJ122" s="10" t="s">
        <v>89</v>
      </c>
      <c r="AK122" s="10" t="s">
        <v>90</v>
      </c>
      <c r="AL122" s="10" t="s">
        <v>91</v>
      </c>
      <c r="AM122" s="10" t="s">
        <v>3</v>
      </c>
      <c r="AN122" t="s">
        <v>4</v>
      </c>
      <c r="AO122" s="10" t="s">
        <v>5</v>
      </c>
      <c r="AP122" t="s">
        <v>82</v>
      </c>
      <c r="AQ122" t="s">
        <v>6</v>
      </c>
      <c r="AR122" t="s">
        <v>71</v>
      </c>
      <c r="AS122" t="s">
        <v>77</v>
      </c>
      <c r="AT122" t="s">
        <v>78</v>
      </c>
      <c r="BH122" t="s">
        <v>16</v>
      </c>
      <c r="BI122" t="s">
        <v>70</v>
      </c>
      <c r="BJ122" s="10" t="s">
        <v>89</v>
      </c>
      <c r="BK122" s="10" t="s">
        <v>90</v>
      </c>
      <c r="BL122" s="10" t="s">
        <v>92</v>
      </c>
      <c r="BM122" s="10" t="s">
        <v>3</v>
      </c>
      <c r="BN122" t="s">
        <v>4</v>
      </c>
      <c r="BO122" s="10" t="s">
        <v>5</v>
      </c>
      <c r="BP122" t="s">
        <v>82</v>
      </c>
      <c r="BQ122" t="s">
        <v>6</v>
      </c>
    </row>
    <row r="123" spans="1:69" x14ac:dyDescent="0.2">
      <c r="A123" s="14">
        <v>2.86113261900332E-2</v>
      </c>
      <c r="B123" s="14">
        <v>6.8293920506529895E-2</v>
      </c>
      <c r="C123" s="14">
        <v>1.0034554499216699E-3</v>
      </c>
      <c r="D123" s="14">
        <v>0</v>
      </c>
      <c r="E123" s="14">
        <v>0.734002618236689</v>
      </c>
      <c r="F123" s="14">
        <v>1.5427529417603199E-2</v>
      </c>
      <c r="G123" s="14">
        <v>0</v>
      </c>
      <c r="H123" s="14">
        <v>0</v>
      </c>
      <c r="I123" s="14">
        <v>0</v>
      </c>
      <c r="J123" s="14">
        <v>0.249566396895786</v>
      </c>
      <c r="K123">
        <f t="shared" ref="K123:K172" si="7">C123</f>
        <v>1.0034554499216699E-3</v>
      </c>
      <c r="L123" s="14">
        <f>E123</f>
        <v>0.734002618236689</v>
      </c>
      <c r="M123" s="19">
        <f t="shared" ref="M123:M172" si="8">SUM(F123:J123)</f>
        <v>0.26499392631338919</v>
      </c>
      <c r="N123" s="19">
        <f>AVERAGE(M123:M172)</f>
        <v>0.4577701676259035</v>
      </c>
      <c r="O123" s="19">
        <f>MEDIAN(M123:M172)</f>
        <v>0.46975272264790946</v>
      </c>
      <c r="AH123">
        <v>2.0698276096981098E-2</v>
      </c>
      <c r="AI123">
        <v>7.4660275684237498E-2</v>
      </c>
      <c r="AJ123">
        <v>3.4700086861353002E-3</v>
      </c>
      <c r="AK123">
        <v>0</v>
      </c>
      <c r="AL123">
        <v>0.454287577973848</v>
      </c>
      <c r="AM123">
        <v>0.30498919371150102</v>
      </c>
      <c r="AN123">
        <v>0</v>
      </c>
      <c r="AO123">
        <v>0</v>
      </c>
      <c r="AP123">
        <v>0</v>
      </c>
      <c r="AQ123">
        <v>0.237253219628516</v>
      </c>
      <c r="AR123">
        <f t="shared" ref="AR123:AR172" si="9">AJ123</f>
        <v>3.4700086861353002E-3</v>
      </c>
      <c r="AS123">
        <f t="shared" ref="AS123:AS172" si="10">AL123</f>
        <v>0.454287577973848</v>
      </c>
      <c r="AT123" s="19">
        <f t="shared" ref="AT123:AT172" si="11">SUM(AM123:AQ123)</f>
        <v>0.54224241334001699</v>
      </c>
      <c r="AU123" s="19">
        <f>AVERAGE(AT123:AT172)</f>
        <v>0.56021162395169322</v>
      </c>
      <c r="AV123" s="19">
        <f>MEDIAN(AT123:AT172)</f>
        <v>0.60819402691510183</v>
      </c>
      <c r="BH123">
        <v>2.2171074372425999E-2</v>
      </c>
      <c r="BI123">
        <v>6.8704655476786294E-2</v>
      </c>
      <c r="BJ123">
        <v>4.1587547502847502E-2</v>
      </c>
      <c r="BK123">
        <v>0</v>
      </c>
      <c r="BL123">
        <v>0.67511493097899899</v>
      </c>
      <c r="BM123">
        <v>0.28329752151815402</v>
      </c>
      <c r="BN123">
        <v>0</v>
      </c>
      <c r="BO123">
        <v>0</v>
      </c>
      <c r="BP123">
        <v>0</v>
      </c>
      <c r="BQ123">
        <v>0</v>
      </c>
    </row>
    <row r="124" spans="1:69" x14ac:dyDescent="0.2">
      <c r="A124" s="14">
        <v>2.8779824769216901E-2</v>
      </c>
      <c r="B124" s="14">
        <v>6.9243953338027506E-2</v>
      </c>
      <c r="C124" s="14">
        <v>9.6079852665151601E-3</v>
      </c>
      <c r="D124" s="14">
        <v>0</v>
      </c>
      <c r="E124" s="14">
        <v>0.70375637977164096</v>
      </c>
      <c r="F124" s="14">
        <v>1.0591172809972601E-2</v>
      </c>
      <c r="G124" s="14">
        <v>0</v>
      </c>
      <c r="H124" s="14">
        <v>0</v>
      </c>
      <c r="I124" s="14">
        <v>0</v>
      </c>
      <c r="J124" s="14">
        <v>0.27604446215187101</v>
      </c>
      <c r="K124">
        <f t="shared" si="7"/>
        <v>9.6079852665151601E-3</v>
      </c>
      <c r="L124">
        <f t="shared" ref="L124:L172" si="12">E124</f>
        <v>0.70375637977164096</v>
      </c>
      <c r="M124" s="19">
        <f t="shared" si="8"/>
        <v>0.28663563496184363</v>
      </c>
      <c r="AH124">
        <v>2.0765257636193E-2</v>
      </c>
      <c r="AI124">
        <v>7.5480382899866E-2</v>
      </c>
      <c r="AJ124">
        <v>8.3646551919148004E-3</v>
      </c>
      <c r="AK124">
        <v>0</v>
      </c>
      <c r="AL124">
        <v>0.43439159426232898</v>
      </c>
      <c r="AM124">
        <v>0.27316311527041198</v>
      </c>
      <c r="AN124">
        <v>0</v>
      </c>
      <c r="AO124">
        <v>0</v>
      </c>
      <c r="AP124">
        <v>0</v>
      </c>
      <c r="AQ124">
        <v>0.284080635275344</v>
      </c>
      <c r="AR124">
        <f t="shared" si="9"/>
        <v>8.3646551919148004E-3</v>
      </c>
      <c r="AS124">
        <f t="shared" si="10"/>
        <v>0.43439159426232898</v>
      </c>
      <c r="AT124" s="19">
        <f t="shared" si="11"/>
        <v>0.55724375054575592</v>
      </c>
      <c r="BH124">
        <v>2.25776519234815E-2</v>
      </c>
      <c r="BI124">
        <v>6.9646305961953994E-2</v>
      </c>
      <c r="BJ124">
        <v>4.7719463072198501E-2</v>
      </c>
      <c r="BK124">
        <v>0</v>
      </c>
      <c r="BL124">
        <v>0.633462943629713</v>
      </c>
      <c r="BM124">
        <v>0.31881759329808901</v>
      </c>
      <c r="BN124">
        <v>0</v>
      </c>
      <c r="BO124">
        <v>0</v>
      </c>
      <c r="BP124">
        <v>0</v>
      </c>
      <c r="BQ124">
        <v>0</v>
      </c>
    </row>
    <row r="125" spans="1:69" x14ac:dyDescent="0.2">
      <c r="A125" s="14">
        <v>2.92795030000489E-2</v>
      </c>
      <c r="B125" s="14">
        <v>7.01939861695247E-2</v>
      </c>
      <c r="C125" s="14">
        <v>1.8212515083105799E-2</v>
      </c>
      <c r="D125" s="14">
        <v>0</v>
      </c>
      <c r="E125" s="14">
        <v>0.67351014130660403</v>
      </c>
      <c r="F125" s="14">
        <v>5.7548162023437202E-3</v>
      </c>
      <c r="G125" s="14">
        <v>0</v>
      </c>
      <c r="H125" s="14">
        <v>0</v>
      </c>
      <c r="I125" s="14">
        <v>0</v>
      </c>
      <c r="J125" s="14">
        <v>0.30252252740794799</v>
      </c>
      <c r="K125">
        <f t="shared" si="7"/>
        <v>1.8212515083105799E-2</v>
      </c>
      <c r="L125">
        <f t="shared" si="12"/>
        <v>0.67351014130660403</v>
      </c>
      <c r="M125" s="19">
        <f t="shared" si="8"/>
        <v>0.30827734361029169</v>
      </c>
      <c r="AH125">
        <v>2.0964918283391799E-2</v>
      </c>
      <c r="AI125">
        <v>7.6300490115494501E-2</v>
      </c>
      <c r="AJ125">
        <v>1.3259301697694299E-2</v>
      </c>
      <c r="AK125">
        <v>0</v>
      </c>
      <c r="AL125">
        <v>0.41449561055081102</v>
      </c>
      <c r="AM125">
        <v>0.241337036829323</v>
      </c>
      <c r="AN125">
        <v>0</v>
      </c>
      <c r="AO125">
        <v>0</v>
      </c>
      <c r="AP125">
        <v>0</v>
      </c>
      <c r="AQ125">
        <v>0.33090805092217301</v>
      </c>
      <c r="AR125">
        <f t="shared" si="9"/>
        <v>1.3259301697694299E-2</v>
      </c>
      <c r="AS125">
        <f t="shared" si="10"/>
        <v>0.41449561055081102</v>
      </c>
      <c r="AT125" s="19">
        <f t="shared" si="11"/>
        <v>0.57224508775149596</v>
      </c>
      <c r="BH125">
        <v>2.36420583300972E-2</v>
      </c>
      <c r="BI125">
        <v>7.0587956447121597E-2</v>
      </c>
      <c r="BJ125">
        <v>5.4826113485351699E-2</v>
      </c>
      <c r="BK125">
        <v>0</v>
      </c>
      <c r="BL125">
        <v>0.60385566871493701</v>
      </c>
      <c r="BM125">
        <v>0.30977086352002198</v>
      </c>
      <c r="BN125">
        <v>0</v>
      </c>
      <c r="BO125">
        <v>0</v>
      </c>
      <c r="BP125">
        <v>0</v>
      </c>
      <c r="BQ125">
        <v>3.1547354279689702E-2</v>
      </c>
    </row>
    <row r="126" spans="1:69" x14ac:dyDescent="0.2">
      <c r="A126" s="14">
        <v>3.0093868692835601E-2</v>
      </c>
      <c r="B126" s="14">
        <v>7.1144019001022296E-2</v>
      </c>
      <c r="C126" s="14">
        <v>2.6817044899699299E-2</v>
      </c>
      <c r="D126" s="14">
        <v>0</v>
      </c>
      <c r="E126" s="14">
        <v>0.64326390284155599</v>
      </c>
      <c r="F126" s="14">
        <v>9.1845959471320397E-4</v>
      </c>
      <c r="G126" s="14">
        <v>0</v>
      </c>
      <c r="H126" s="14">
        <v>0</v>
      </c>
      <c r="I126" s="14">
        <v>0</v>
      </c>
      <c r="J126" s="14">
        <v>0.32900059266403298</v>
      </c>
      <c r="K126">
        <f t="shared" si="7"/>
        <v>2.6817044899699299E-2</v>
      </c>
      <c r="L126">
        <f t="shared" si="12"/>
        <v>0.64326390284155599</v>
      </c>
      <c r="M126" s="19">
        <f t="shared" si="8"/>
        <v>0.32991905225874618</v>
      </c>
      <c r="AH126">
        <v>2.1293526133130899E-2</v>
      </c>
      <c r="AI126">
        <v>7.7120597331123003E-2</v>
      </c>
      <c r="AJ126">
        <v>1.81539482034738E-2</v>
      </c>
      <c r="AK126">
        <v>0</v>
      </c>
      <c r="AL126">
        <v>0.39459962683929201</v>
      </c>
      <c r="AM126">
        <v>0.209510958388234</v>
      </c>
      <c r="AN126">
        <v>0</v>
      </c>
      <c r="AO126">
        <v>0</v>
      </c>
      <c r="AP126">
        <v>0</v>
      </c>
      <c r="AQ126">
        <v>0.37773546656900198</v>
      </c>
      <c r="AR126">
        <f t="shared" si="9"/>
        <v>1.81539482034738E-2</v>
      </c>
      <c r="AS126">
        <f t="shared" si="10"/>
        <v>0.39459962683929201</v>
      </c>
      <c r="AT126" s="19">
        <f t="shared" si="11"/>
        <v>0.587246424957236</v>
      </c>
      <c r="BH126">
        <v>2.50526690641057E-2</v>
      </c>
      <c r="BI126">
        <v>7.1529606932289297E-2</v>
      </c>
      <c r="BJ126">
        <v>6.2192621378685399E-2</v>
      </c>
      <c r="BK126">
        <v>0</v>
      </c>
      <c r="BL126">
        <v>0.57745942974764397</v>
      </c>
      <c r="BM126">
        <v>0.28884293669010302</v>
      </c>
      <c r="BN126">
        <v>0</v>
      </c>
      <c r="BO126">
        <v>0</v>
      </c>
      <c r="BP126">
        <v>0</v>
      </c>
      <c r="BQ126">
        <v>7.1505012183568098E-2</v>
      </c>
    </row>
    <row r="127" spans="1:69" x14ac:dyDescent="0.2">
      <c r="A127" s="14">
        <v>3.1198634849222001E-2</v>
      </c>
      <c r="B127" s="14">
        <v>7.2094051832519698E-2</v>
      </c>
      <c r="C127" s="14">
        <v>3.5153576233234202E-2</v>
      </c>
      <c r="D127" s="14">
        <v>0</v>
      </c>
      <c r="E127" s="14">
        <v>0.61165915869263698</v>
      </c>
      <c r="F127" s="14">
        <v>0</v>
      </c>
      <c r="G127" s="14">
        <v>0</v>
      </c>
      <c r="H127" s="14">
        <v>0</v>
      </c>
      <c r="I127" s="14">
        <v>0</v>
      </c>
      <c r="J127" s="14">
        <v>0.35318726507413101</v>
      </c>
      <c r="K127">
        <f t="shared" si="7"/>
        <v>3.5153576233234202E-2</v>
      </c>
      <c r="L127">
        <f t="shared" si="12"/>
        <v>0.61165915869263698</v>
      </c>
      <c r="M127" s="19">
        <f t="shared" si="8"/>
        <v>0.35318726507413101</v>
      </c>
      <c r="AH127">
        <v>2.17452361301636E-2</v>
      </c>
      <c r="AI127">
        <v>7.7940704546751602E-2</v>
      </c>
      <c r="AJ127">
        <v>2.3048594709253301E-2</v>
      </c>
      <c r="AK127">
        <v>0</v>
      </c>
      <c r="AL127">
        <v>0.37470364312777399</v>
      </c>
      <c r="AM127">
        <v>0.17768487994714499</v>
      </c>
      <c r="AN127">
        <v>0</v>
      </c>
      <c r="AO127">
        <v>0</v>
      </c>
      <c r="AP127">
        <v>0</v>
      </c>
      <c r="AQ127">
        <v>0.42456288221583099</v>
      </c>
      <c r="AR127">
        <f t="shared" si="9"/>
        <v>2.3048594709253301E-2</v>
      </c>
      <c r="AS127">
        <f t="shared" si="10"/>
        <v>0.37470364312777399</v>
      </c>
      <c r="AT127" s="19">
        <f t="shared" si="11"/>
        <v>0.60224776216297604</v>
      </c>
      <c r="BH127">
        <v>2.67476272826499E-2</v>
      </c>
      <c r="BI127">
        <v>7.24712574174569E-2</v>
      </c>
      <c r="BJ127">
        <v>6.9559129272018197E-2</v>
      </c>
      <c r="BK127">
        <v>0</v>
      </c>
      <c r="BL127">
        <v>0.55106319078035404</v>
      </c>
      <c r="BM127">
        <v>0.26791500986018602</v>
      </c>
      <c r="BN127">
        <v>0</v>
      </c>
      <c r="BO127">
        <v>0</v>
      </c>
      <c r="BP127">
        <v>0</v>
      </c>
      <c r="BQ127">
        <v>0.111462670087442</v>
      </c>
    </row>
    <row r="128" spans="1:69" x14ac:dyDescent="0.2">
      <c r="A128" s="14">
        <v>3.2564919341962803E-2</v>
      </c>
      <c r="B128" s="14">
        <v>7.3044084664017003E-2</v>
      </c>
      <c r="C128" s="14">
        <v>4.3427281571770997E-2</v>
      </c>
      <c r="D128" s="14">
        <v>0</v>
      </c>
      <c r="E128" s="14">
        <v>0.57973594456461897</v>
      </c>
      <c r="F128" s="14">
        <v>0</v>
      </c>
      <c r="G128" s="14">
        <v>0</v>
      </c>
      <c r="H128" s="14">
        <v>0</v>
      </c>
      <c r="I128" s="14">
        <v>0</v>
      </c>
      <c r="J128" s="14">
        <v>0.37683677386361197</v>
      </c>
      <c r="K128">
        <f t="shared" si="7"/>
        <v>4.3427281571770997E-2</v>
      </c>
      <c r="L128">
        <f t="shared" si="12"/>
        <v>0.57973594456461897</v>
      </c>
      <c r="M128" s="19">
        <f t="shared" si="8"/>
        <v>0.37683677386361197</v>
      </c>
      <c r="AH128">
        <v>2.2312573050906299E-2</v>
      </c>
      <c r="AI128">
        <v>7.8760811762380104E-2</v>
      </c>
      <c r="AJ128">
        <v>2.7943241215032801E-2</v>
      </c>
      <c r="AK128">
        <v>0</v>
      </c>
      <c r="AL128">
        <v>0.35480765941625497</v>
      </c>
      <c r="AM128">
        <v>0.14585880150605501</v>
      </c>
      <c r="AN128">
        <v>0</v>
      </c>
      <c r="AO128">
        <v>0</v>
      </c>
      <c r="AP128">
        <v>0</v>
      </c>
      <c r="AQ128">
        <v>0.47139029786266001</v>
      </c>
      <c r="AR128">
        <f t="shared" si="9"/>
        <v>2.7943241215032801E-2</v>
      </c>
      <c r="AS128">
        <f t="shared" si="10"/>
        <v>0.35480765941625497</v>
      </c>
      <c r="AT128" s="19">
        <f t="shared" si="11"/>
        <v>0.61724909936871497</v>
      </c>
      <c r="BH128">
        <v>2.8676557257307202E-2</v>
      </c>
      <c r="BI128">
        <v>7.3412907902624502E-2</v>
      </c>
      <c r="BJ128">
        <v>7.6925637165351904E-2</v>
      </c>
      <c r="BK128">
        <v>0</v>
      </c>
      <c r="BL128">
        <v>0.524666951813061</v>
      </c>
      <c r="BM128">
        <v>0.24698708303026601</v>
      </c>
      <c r="BN128">
        <v>0</v>
      </c>
      <c r="BO128">
        <v>0</v>
      </c>
      <c r="BP128">
        <v>0</v>
      </c>
      <c r="BQ128">
        <v>0.15142032799132099</v>
      </c>
    </row>
    <row r="129" spans="1:69" x14ac:dyDescent="0.2">
      <c r="A129" s="14">
        <v>3.41613756364956E-2</v>
      </c>
      <c r="B129" s="14">
        <v>7.3994117495514503E-2</v>
      </c>
      <c r="C129" s="14">
        <v>5.1700986910308701E-2</v>
      </c>
      <c r="D129" s="14">
        <v>0</v>
      </c>
      <c r="E129" s="14">
        <v>0.54781273043659895</v>
      </c>
      <c r="F129" s="14">
        <v>0</v>
      </c>
      <c r="G129" s="14">
        <v>0</v>
      </c>
      <c r="H129" s="14">
        <v>0</v>
      </c>
      <c r="I129" s="14">
        <v>0</v>
      </c>
      <c r="J129" s="14">
        <v>0.40048628265309499</v>
      </c>
      <c r="K129">
        <f t="shared" si="7"/>
        <v>5.1700986910308701E-2</v>
      </c>
      <c r="L129">
        <f t="shared" si="12"/>
        <v>0.54781273043659895</v>
      </c>
      <c r="M129" s="19">
        <f t="shared" si="8"/>
        <v>0.40048628265309499</v>
      </c>
      <c r="AH129">
        <v>2.2986977195114E-2</v>
      </c>
      <c r="AI129">
        <v>7.9580918978008397E-2</v>
      </c>
      <c r="AJ129">
        <v>3.2837887720811101E-2</v>
      </c>
      <c r="AK129">
        <v>0</v>
      </c>
      <c r="AL129">
        <v>0.33491167570474201</v>
      </c>
      <c r="AM129">
        <v>0.114032723064974</v>
      </c>
      <c r="AN129">
        <v>0</v>
      </c>
      <c r="AO129">
        <v>0</v>
      </c>
      <c r="AP129">
        <v>0</v>
      </c>
      <c r="AQ129">
        <v>0.51821771350947698</v>
      </c>
      <c r="AR129">
        <f t="shared" si="9"/>
        <v>3.2837887720811101E-2</v>
      </c>
      <c r="AS129">
        <f t="shared" si="10"/>
        <v>0.33491167570474201</v>
      </c>
      <c r="AT129" s="19">
        <f t="shared" si="11"/>
        <v>0.63225043657445101</v>
      </c>
      <c r="BH129">
        <v>3.07955246728439E-2</v>
      </c>
      <c r="BI129">
        <v>7.4354558387791994E-2</v>
      </c>
      <c r="BJ129">
        <v>8.4292145058683904E-2</v>
      </c>
      <c r="BK129">
        <v>0</v>
      </c>
      <c r="BL129">
        <v>0.49827071284577401</v>
      </c>
      <c r="BM129">
        <v>0.226059156200352</v>
      </c>
      <c r="BN129">
        <v>0</v>
      </c>
      <c r="BO129">
        <v>0</v>
      </c>
      <c r="BP129">
        <v>0</v>
      </c>
      <c r="BQ129">
        <v>0.19137798589519001</v>
      </c>
    </row>
    <row r="130" spans="1:69" x14ac:dyDescent="0.2">
      <c r="A130" s="14">
        <v>3.5957358876073098E-2</v>
      </c>
      <c r="B130" s="14">
        <v>7.4944150327011905E-2</v>
      </c>
      <c r="C130" s="14">
        <v>5.9974692248846398E-2</v>
      </c>
      <c r="D130" s="14">
        <v>0</v>
      </c>
      <c r="E130" s="14">
        <v>0.51588951630857804</v>
      </c>
      <c r="F130" s="14">
        <v>0</v>
      </c>
      <c r="G130" s="14">
        <v>0</v>
      </c>
      <c r="H130" s="14">
        <v>0</v>
      </c>
      <c r="I130" s="14">
        <v>0</v>
      </c>
      <c r="J130" s="14">
        <v>0.42413579144257901</v>
      </c>
      <c r="K130">
        <f t="shared" si="7"/>
        <v>5.9974692248846398E-2</v>
      </c>
      <c r="L130">
        <f t="shared" si="12"/>
        <v>0.51588951630857804</v>
      </c>
      <c r="M130" s="19">
        <f t="shared" si="8"/>
        <v>0.42413579144257901</v>
      </c>
      <c r="AH130">
        <v>2.3759333063168499E-2</v>
      </c>
      <c r="AI130">
        <v>8.0401026193636996E-2</v>
      </c>
      <c r="AJ130">
        <v>3.7732534226591202E-2</v>
      </c>
      <c r="AK130">
        <v>0</v>
      </c>
      <c r="AL130">
        <v>0.31501569199322099</v>
      </c>
      <c r="AM130">
        <v>8.2206644623880804E-2</v>
      </c>
      <c r="AN130">
        <v>0</v>
      </c>
      <c r="AO130">
        <v>0</v>
      </c>
      <c r="AP130">
        <v>0</v>
      </c>
      <c r="AQ130">
        <v>0.565045129156311</v>
      </c>
      <c r="AR130">
        <f t="shared" si="9"/>
        <v>3.7732534226591202E-2</v>
      </c>
      <c r="AS130">
        <f t="shared" si="10"/>
        <v>0.31501569199322099</v>
      </c>
      <c r="AT130" s="19">
        <f t="shared" si="11"/>
        <v>0.64725177378019183</v>
      </c>
      <c r="BH130">
        <v>3.3068017425965997E-2</v>
      </c>
      <c r="BI130">
        <v>7.5296208872959805E-2</v>
      </c>
      <c r="BJ130">
        <v>9.1658652952018402E-2</v>
      </c>
      <c r="BK130">
        <v>0</v>
      </c>
      <c r="BL130">
        <v>0.47187447387847897</v>
      </c>
      <c r="BM130">
        <v>0.20513122937042999</v>
      </c>
      <c r="BN130">
        <v>0</v>
      </c>
      <c r="BO130">
        <v>0</v>
      </c>
      <c r="BP130">
        <v>0</v>
      </c>
      <c r="BQ130">
        <v>0.23133564379907301</v>
      </c>
    </row>
    <row r="131" spans="1:69" x14ac:dyDescent="0.2">
      <c r="A131" s="14">
        <v>3.7924532794002999E-2</v>
      </c>
      <c r="B131" s="14">
        <v>7.5894183158509196E-2</v>
      </c>
      <c r="C131" s="14">
        <v>6.82483975873832E-2</v>
      </c>
      <c r="D131" s="14">
        <v>0</v>
      </c>
      <c r="E131" s="14">
        <v>0.48396630218056003</v>
      </c>
      <c r="F131" s="14">
        <v>0</v>
      </c>
      <c r="G131" s="14">
        <v>0</v>
      </c>
      <c r="H131" s="14">
        <v>0</v>
      </c>
      <c r="I131" s="14">
        <v>0</v>
      </c>
      <c r="J131" s="14">
        <v>0.44778530023205998</v>
      </c>
      <c r="K131">
        <f t="shared" si="7"/>
        <v>6.82483975873832E-2</v>
      </c>
      <c r="L131">
        <f t="shared" si="12"/>
        <v>0.48396630218056003</v>
      </c>
      <c r="M131" s="19">
        <f t="shared" si="8"/>
        <v>0.44778530023205998</v>
      </c>
      <c r="AH131">
        <v>2.46204239863098E-2</v>
      </c>
      <c r="AI131">
        <v>8.12211334092654E-2</v>
      </c>
      <c r="AJ131">
        <v>4.2627180732370103E-2</v>
      </c>
      <c r="AK131">
        <v>0</v>
      </c>
      <c r="AL131">
        <v>0.29511970828170497</v>
      </c>
      <c r="AM131">
        <v>5.0380566182795503E-2</v>
      </c>
      <c r="AN131">
        <v>0</v>
      </c>
      <c r="AO131">
        <v>0</v>
      </c>
      <c r="AP131">
        <v>0</v>
      </c>
      <c r="AQ131">
        <v>0.61187254480313402</v>
      </c>
      <c r="AR131">
        <f t="shared" si="9"/>
        <v>4.2627180732370103E-2</v>
      </c>
      <c r="AS131">
        <f t="shared" si="10"/>
        <v>0.29511970828170497</v>
      </c>
      <c r="AT131" s="19">
        <f t="shared" si="11"/>
        <v>0.66225311098592954</v>
      </c>
      <c r="BH131">
        <v>3.5464535044975903E-2</v>
      </c>
      <c r="BI131">
        <v>7.6237859358127505E-2</v>
      </c>
      <c r="BJ131">
        <v>9.9025160845351998E-2</v>
      </c>
      <c r="BK131">
        <v>0</v>
      </c>
      <c r="BL131">
        <v>0.44547823491118599</v>
      </c>
      <c r="BM131">
        <v>0.18420330254051101</v>
      </c>
      <c r="BN131">
        <v>0</v>
      </c>
      <c r="BO131">
        <v>0</v>
      </c>
      <c r="BP131">
        <v>0</v>
      </c>
      <c r="BQ131">
        <v>0.27129330170295102</v>
      </c>
    </row>
    <row r="132" spans="1:69" x14ac:dyDescent="0.2">
      <c r="A132" s="14">
        <v>4.0037671963787602E-2</v>
      </c>
      <c r="B132" s="14">
        <v>7.6844215990006598E-2</v>
      </c>
      <c r="C132" s="14">
        <v>7.6522102925920904E-2</v>
      </c>
      <c r="D132" s="14">
        <v>0</v>
      </c>
      <c r="E132" s="14">
        <v>0.45204308805253901</v>
      </c>
      <c r="F132" s="14">
        <v>0</v>
      </c>
      <c r="G132" s="14">
        <v>0</v>
      </c>
      <c r="H132" s="14">
        <v>0</v>
      </c>
      <c r="I132" s="14">
        <v>0</v>
      </c>
      <c r="J132" s="14">
        <v>0.471434809021544</v>
      </c>
      <c r="K132">
        <f t="shared" si="7"/>
        <v>7.6522102925920904E-2</v>
      </c>
      <c r="L132">
        <f t="shared" si="12"/>
        <v>0.45204308805253901</v>
      </c>
      <c r="M132" s="19">
        <f t="shared" si="8"/>
        <v>0.471434809021544</v>
      </c>
      <c r="AH132">
        <v>2.55612838008181E-2</v>
      </c>
      <c r="AI132">
        <v>8.2041240624893999E-2</v>
      </c>
      <c r="AJ132">
        <v>4.7521827238150197E-2</v>
      </c>
      <c r="AK132">
        <v>0</v>
      </c>
      <c r="AL132">
        <v>0.27522372457018401</v>
      </c>
      <c r="AM132">
        <v>1.8554487741702302E-2</v>
      </c>
      <c r="AN132">
        <v>0</v>
      </c>
      <c r="AO132">
        <v>0</v>
      </c>
      <c r="AP132">
        <v>0</v>
      </c>
      <c r="AQ132">
        <v>0.65869996044996904</v>
      </c>
      <c r="AR132">
        <f t="shared" si="9"/>
        <v>4.7521827238150197E-2</v>
      </c>
      <c r="AS132">
        <f t="shared" si="10"/>
        <v>0.27522372457018401</v>
      </c>
      <c r="AT132" s="19">
        <f t="shared" si="11"/>
        <v>0.67725444819167135</v>
      </c>
      <c r="BH132">
        <v>3.7961595702666703E-2</v>
      </c>
      <c r="BI132">
        <v>7.7179509843295094E-2</v>
      </c>
      <c r="BJ132">
        <v>0.106391668738685</v>
      </c>
      <c r="BK132">
        <v>0</v>
      </c>
      <c r="BL132">
        <v>0.419081995943896</v>
      </c>
      <c r="BM132">
        <v>0.163275375710594</v>
      </c>
      <c r="BN132">
        <v>0</v>
      </c>
      <c r="BO132">
        <v>0</v>
      </c>
      <c r="BP132">
        <v>0</v>
      </c>
      <c r="BQ132">
        <v>0.31125095960682603</v>
      </c>
    </row>
    <row r="133" spans="1:69" x14ac:dyDescent="0.2">
      <c r="A133" s="14">
        <v>4.2274893533302597E-2</v>
      </c>
      <c r="B133" s="14">
        <v>7.7794248821504E-2</v>
      </c>
      <c r="C133" s="14">
        <v>8.4795808264458594E-2</v>
      </c>
      <c r="D133" s="14">
        <v>0</v>
      </c>
      <c r="E133" s="14">
        <v>0.42011987392451799</v>
      </c>
      <c r="F133" s="14">
        <v>0</v>
      </c>
      <c r="G133" s="14">
        <v>0</v>
      </c>
      <c r="H133" s="14">
        <v>0</v>
      </c>
      <c r="I133" s="14">
        <v>0</v>
      </c>
      <c r="J133" s="14">
        <v>0.49508431781102702</v>
      </c>
      <c r="K133">
        <f t="shared" si="7"/>
        <v>8.4795808264458594E-2</v>
      </c>
      <c r="L133">
        <f t="shared" si="12"/>
        <v>0.42011987392451799</v>
      </c>
      <c r="M133" s="19">
        <f t="shared" si="8"/>
        <v>0.49508431781102702</v>
      </c>
      <c r="AH133">
        <v>2.6574753337725E-2</v>
      </c>
      <c r="AI133">
        <v>8.2861347840522501E-2</v>
      </c>
      <c r="AJ133">
        <v>5.2075025974112697E-2</v>
      </c>
      <c r="AK133">
        <v>0</v>
      </c>
      <c r="AL133">
        <v>0.251920305909829</v>
      </c>
      <c r="AM133">
        <v>0</v>
      </c>
      <c r="AN133">
        <v>0</v>
      </c>
      <c r="AO133">
        <v>0</v>
      </c>
      <c r="AP133">
        <v>0</v>
      </c>
      <c r="AQ133">
        <v>0.69600466811606398</v>
      </c>
      <c r="AR133">
        <f t="shared" si="9"/>
        <v>5.2075025974112697E-2</v>
      </c>
      <c r="AS133">
        <f t="shared" si="10"/>
        <v>0.251920305909829</v>
      </c>
      <c r="AT133" s="19">
        <f t="shared" si="11"/>
        <v>0.69600466811606398</v>
      </c>
      <c r="BH133">
        <v>4.0540625099931997E-2</v>
      </c>
      <c r="BI133">
        <v>7.8121160328462794E-2</v>
      </c>
      <c r="BJ133">
        <v>0.113758176632019</v>
      </c>
      <c r="BK133">
        <v>0</v>
      </c>
      <c r="BL133">
        <v>0.39268575697660302</v>
      </c>
      <c r="BM133">
        <v>0.14234744888067399</v>
      </c>
      <c r="BN133">
        <v>0</v>
      </c>
      <c r="BO133">
        <v>0</v>
      </c>
      <c r="BP133">
        <v>0</v>
      </c>
      <c r="BQ133">
        <v>0.35120861751070398</v>
      </c>
    </row>
    <row r="134" spans="1:69" x14ac:dyDescent="0.2">
      <c r="A134" s="14">
        <v>4.4617536110367999E-2</v>
      </c>
      <c r="B134" s="14">
        <v>7.8744281653001402E-2</v>
      </c>
      <c r="C134" s="14">
        <v>9.3069513602995299E-2</v>
      </c>
      <c r="D134" s="14">
        <v>0</v>
      </c>
      <c r="E134" s="14">
        <v>0.38819665979650098</v>
      </c>
      <c r="F134" s="14">
        <v>0</v>
      </c>
      <c r="G134" s="14">
        <v>0</v>
      </c>
      <c r="H134" s="14">
        <v>0</v>
      </c>
      <c r="I134" s="14">
        <v>0</v>
      </c>
      <c r="J134" s="14">
        <v>0.51873382660050804</v>
      </c>
      <c r="K134">
        <f t="shared" si="7"/>
        <v>9.3069513602995299E-2</v>
      </c>
      <c r="L134">
        <f t="shared" si="12"/>
        <v>0.38819665979650098</v>
      </c>
      <c r="M134" s="19">
        <f t="shared" si="8"/>
        <v>0.51873382660050804</v>
      </c>
      <c r="AH134">
        <v>2.76636273524027E-2</v>
      </c>
      <c r="AI134">
        <v>8.3681455056151002E-2</v>
      </c>
      <c r="AJ134">
        <v>5.6150860044225502E-2</v>
      </c>
      <c r="AK134">
        <v>0</v>
      </c>
      <c r="AL134">
        <v>0.22385308678117699</v>
      </c>
      <c r="AM134">
        <v>0</v>
      </c>
      <c r="AN134">
        <v>0</v>
      </c>
      <c r="AO134">
        <v>0</v>
      </c>
      <c r="AP134">
        <v>0</v>
      </c>
      <c r="AQ134">
        <v>0.71999605317460402</v>
      </c>
      <c r="AR134">
        <f t="shared" si="9"/>
        <v>5.6150860044225502E-2</v>
      </c>
      <c r="AS134">
        <f t="shared" si="10"/>
        <v>0.22385308678117699</v>
      </c>
      <c r="AT134" s="19">
        <f t="shared" si="11"/>
        <v>0.71999605317460402</v>
      </c>
      <c r="BH134">
        <v>4.3186940752474902E-2</v>
      </c>
      <c r="BI134">
        <v>7.9062810813630299E-2</v>
      </c>
      <c r="BJ134">
        <v>0.121124684525351</v>
      </c>
      <c r="BK134">
        <v>0</v>
      </c>
      <c r="BL134">
        <v>0.36628951800931697</v>
      </c>
      <c r="BM134">
        <v>0.121419522050759</v>
      </c>
      <c r="BN134">
        <v>0</v>
      </c>
      <c r="BO134">
        <v>0</v>
      </c>
      <c r="BP134">
        <v>0</v>
      </c>
      <c r="BQ134">
        <v>0.39116627541457399</v>
      </c>
    </row>
    <row r="135" spans="1:69" x14ac:dyDescent="0.2">
      <c r="A135" s="14">
        <v>4.7049855389827699E-2</v>
      </c>
      <c r="B135" s="14">
        <v>7.9694314484498804E-2</v>
      </c>
      <c r="C135" s="14">
        <v>0.101343218941533</v>
      </c>
      <c r="D135" s="14">
        <v>0</v>
      </c>
      <c r="E135" s="14">
        <v>0.35627344566848002</v>
      </c>
      <c r="F135" s="14">
        <v>0</v>
      </c>
      <c r="G135" s="14">
        <v>0</v>
      </c>
      <c r="H135" s="14">
        <v>0</v>
      </c>
      <c r="I135" s="14">
        <v>0</v>
      </c>
      <c r="J135" s="14">
        <v>0.54238333538999195</v>
      </c>
      <c r="K135">
        <f t="shared" si="7"/>
        <v>0.101343218941533</v>
      </c>
      <c r="L135">
        <f t="shared" si="12"/>
        <v>0.35627344566848002</v>
      </c>
      <c r="M135" s="19">
        <f t="shared" si="8"/>
        <v>0.54238333538999195</v>
      </c>
      <c r="AH135">
        <v>2.8821725348033501E-2</v>
      </c>
      <c r="AI135">
        <v>8.4501562271779407E-2</v>
      </c>
      <c r="AJ135">
        <v>6.02266941143383E-2</v>
      </c>
      <c r="AK135">
        <v>0</v>
      </c>
      <c r="AL135">
        <v>0.19578586765252501</v>
      </c>
      <c r="AM135">
        <v>0</v>
      </c>
      <c r="AN135">
        <v>0</v>
      </c>
      <c r="AO135">
        <v>0</v>
      </c>
      <c r="AP135">
        <v>0</v>
      </c>
      <c r="AQ135">
        <v>0.74398743823314295</v>
      </c>
      <c r="AR135">
        <f t="shared" si="9"/>
        <v>6.02266941143383E-2</v>
      </c>
      <c r="AS135">
        <f t="shared" si="10"/>
        <v>0.19578586765252501</v>
      </c>
      <c r="AT135" s="19">
        <f t="shared" si="11"/>
        <v>0.74398743823314295</v>
      </c>
      <c r="BH135">
        <v>4.5888903369839203E-2</v>
      </c>
      <c r="BI135">
        <v>8.0004461298797805E-2</v>
      </c>
      <c r="BJ135">
        <v>0.12849119241868301</v>
      </c>
      <c r="BK135">
        <v>0</v>
      </c>
      <c r="BL135">
        <v>0.33989327904202699</v>
      </c>
      <c r="BM135">
        <v>0.100491595220842</v>
      </c>
      <c r="BN135">
        <v>0</v>
      </c>
      <c r="BO135">
        <v>0</v>
      </c>
      <c r="BP135">
        <v>0</v>
      </c>
      <c r="BQ135">
        <v>0.431123933318448</v>
      </c>
    </row>
    <row r="136" spans="1:69" x14ac:dyDescent="0.2">
      <c r="A136" s="14">
        <v>4.9558649236870499E-2</v>
      </c>
      <c r="B136" s="14">
        <v>8.0644347315996304E-2</v>
      </c>
      <c r="C136" s="14">
        <v>0.109616924280072</v>
      </c>
      <c r="D136" s="14">
        <v>0</v>
      </c>
      <c r="E136" s="14">
        <v>0.324350231540455</v>
      </c>
      <c r="F136" s="14">
        <v>0</v>
      </c>
      <c r="G136" s="14">
        <v>0</v>
      </c>
      <c r="H136" s="14">
        <v>0</v>
      </c>
      <c r="I136" s="14">
        <v>0</v>
      </c>
      <c r="J136" s="14">
        <v>0.56603284417947797</v>
      </c>
      <c r="K136">
        <f t="shared" si="7"/>
        <v>0.109616924280072</v>
      </c>
      <c r="L136">
        <f t="shared" si="12"/>
        <v>0.324350231540455</v>
      </c>
      <c r="M136" s="19">
        <f t="shared" si="8"/>
        <v>0.56603284417947797</v>
      </c>
      <c r="AH136">
        <v>3.00410425284404E-2</v>
      </c>
      <c r="AI136">
        <v>8.5321669487408103E-2</v>
      </c>
      <c r="AJ136">
        <v>6.4302528184452201E-2</v>
      </c>
      <c r="AK136">
        <v>0</v>
      </c>
      <c r="AL136">
        <v>0.167718648523867</v>
      </c>
      <c r="AM136">
        <v>0</v>
      </c>
      <c r="AN136">
        <v>0</v>
      </c>
      <c r="AO136">
        <v>0</v>
      </c>
      <c r="AP136">
        <v>0</v>
      </c>
      <c r="AQ136">
        <v>0.76797882329168898</v>
      </c>
      <c r="AR136">
        <f t="shared" si="9"/>
        <v>6.4302528184452201E-2</v>
      </c>
      <c r="AS136">
        <f t="shared" si="10"/>
        <v>0.167718648523867</v>
      </c>
      <c r="AT136" s="19">
        <f t="shared" si="11"/>
        <v>0.76797882329168898</v>
      </c>
      <c r="BH136">
        <v>4.8637239706620601E-2</v>
      </c>
      <c r="BI136">
        <v>8.0946111783965699E-2</v>
      </c>
      <c r="BJ136">
        <v>0.13585770031201899</v>
      </c>
      <c r="BK136">
        <v>0</v>
      </c>
      <c r="BL136">
        <v>0.31349704007472801</v>
      </c>
      <c r="BM136">
        <v>7.9563668390918496E-2</v>
      </c>
      <c r="BN136">
        <v>0</v>
      </c>
      <c r="BO136">
        <v>0</v>
      </c>
      <c r="BP136">
        <v>0</v>
      </c>
      <c r="BQ136">
        <v>0.47108159122233501</v>
      </c>
    </row>
    <row r="137" spans="1:69" x14ac:dyDescent="0.2">
      <c r="A137" s="14">
        <v>5.21328782487437E-2</v>
      </c>
      <c r="B137" s="14">
        <v>8.1594380147493595E-2</v>
      </c>
      <c r="C137" s="14">
        <v>0.11789062961860799</v>
      </c>
      <c r="D137" s="14">
        <v>0</v>
      </c>
      <c r="E137" s="14">
        <v>0.29242701741243798</v>
      </c>
      <c r="F137" s="14">
        <v>0</v>
      </c>
      <c r="G137" s="14">
        <v>0</v>
      </c>
      <c r="H137" s="14">
        <v>0</v>
      </c>
      <c r="I137" s="14">
        <v>0</v>
      </c>
      <c r="J137" s="14">
        <v>0.58968235296895899</v>
      </c>
      <c r="K137">
        <f t="shared" si="7"/>
        <v>0.11789062961860799</v>
      </c>
      <c r="L137">
        <f t="shared" si="12"/>
        <v>0.29242701741243798</v>
      </c>
      <c r="M137" s="19">
        <f t="shared" si="8"/>
        <v>0.58968235296895899</v>
      </c>
      <c r="AH137">
        <v>3.1314428475813498E-2</v>
      </c>
      <c r="AI137">
        <v>8.6141776703036493E-2</v>
      </c>
      <c r="AJ137">
        <v>6.8378362254565006E-2</v>
      </c>
      <c r="AK137">
        <v>0</v>
      </c>
      <c r="AL137">
        <v>0.13965142939521499</v>
      </c>
      <c r="AM137">
        <v>0</v>
      </c>
      <c r="AN137">
        <v>0</v>
      </c>
      <c r="AO137">
        <v>0</v>
      </c>
      <c r="AP137">
        <v>0</v>
      </c>
      <c r="AQ137">
        <v>0.79197020835022902</v>
      </c>
      <c r="AR137">
        <f t="shared" si="9"/>
        <v>6.8378362254565006E-2</v>
      </c>
      <c r="AS137">
        <f t="shared" si="10"/>
        <v>0.13965142939521499</v>
      </c>
      <c r="AT137" s="19">
        <f t="shared" si="11"/>
        <v>0.79197020835022902</v>
      </c>
      <c r="BH137">
        <v>5.1424515096752103E-2</v>
      </c>
      <c r="BI137">
        <v>8.1887762269133205E-2</v>
      </c>
      <c r="BJ137">
        <v>0.14322420820535101</v>
      </c>
      <c r="BK137">
        <v>0</v>
      </c>
      <c r="BL137">
        <v>0.28710080110744102</v>
      </c>
      <c r="BM137">
        <v>5.86357415610037E-2</v>
      </c>
      <c r="BN137">
        <v>0</v>
      </c>
      <c r="BO137">
        <v>0</v>
      </c>
      <c r="BP137">
        <v>0</v>
      </c>
      <c r="BQ137">
        <v>0.51103924912620502</v>
      </c>
    </row>
    <row r="138" spans="1:69" x14ac:dyDescent="0.2">
      <c r="A138" s="14">
        <v>5.47633155784897E-2</v>
      </c>
      <c r="B138" s="14">
        <v>8.25444129789909E-2</v>
      </c>
      <c r="C138" s="14">
        <v>0.12616433495714499</v>
      </c>
      <c r="D138" s="14">
        <v>0</v>
      </c>
      <c r="E138" s="14">
        <v>0.26050380328442102</v>
      </c>
      <c r="F138" s="14">
        <v>0</v>
      </c>
      <c r="G138" s="14">
        <v>0</v>
      </c>
      <c r="H138" s="14">
        <v>0</v>
      </c>
      <c r="I138" s="14">
        <v>0</v>
      </c>
      <c r="J138" s="14">
        <v>0.61333186175844001</v>
      </c>
      <c r="K138">
        <f t="shared" si="7"/>
        <v>0.12616433495714499</v>
      </c>
      <c r="L138">
        <f t="shared" si="12"/>
        <v>0.26050380328442102</v>
      </c>
      <c r="M138" s="19">
        <f t="shared" si="8"/>
        <v>0.61333186175844001</v>
      </c>
      <c r="AH138">
        <v>3.2635554779279097E-2</v>
      </c>
      <c r="AI138">
        <v>8.6961883918665106E-2</v>
      </c>
      <c r="AJ138">
        <v>7.2454196324678297E-2</v>
      </c>
      <c r="AK138">
        <v>0</v>
      </c>
      <c r="AL138">
        <v>0.111584210266559</v>
      </c>
      <c r="AM138">
        <v>0</v>
      </c>
      <c r="AN138">
        <v>0</v>
      </c>
      <c r="AO138">
        <v>0</v>
      </c>
      <c r="AP138">
        <v>0</v>
      </c>
      <c r="AQ138">
        <v>0.81596159340877095</v>
      </c>
      <c r="AR138">
        <f t="shared" si="9"/>
        <v>7.2454196324678297E-2</v>
      </c>
      <c r="AS138">
        <f t="shared" si="10"/>
        <v>0.111584210266559</v>
      </c>
      <c r="AT138" s="19">
        <f t="shared" si="11"/>
        <v>0.81596159340877095</v>
      </c>
      <c r="BH138">
        <v>5.4244727416192899E-2</v>
      </c>
      <c r="BI138">
        <v>8.2829412754301002E-2</v>
      </c>
      <c r="BJ138">
        <v>0.15059071609868499</v>
      </c>
      <c r="BK138">
        <v>0</v>
      </c>
      <c r="BL138">
        <v>0.26070456214014598</v>
      </c>
      <c r="BM138">
        <v>3.7707814731082097E-2</v>
      </c>
      <c r="BN138">
        <v>0</v>
      </c>
      <c r="BO138">
        <v>0</v>
      </c>
      <c r="BP138">
        <v>0</v>
      </c>
      <c r="BQ138">
        <v>0.55099690703008697</v>
      </c>
    </row>
    <row r="139" spans="1:69" x14ac:dyDescent="0.2">
      <c r="A139" s="14">
        <v>5.7442239947062899E-2</v>
      </c>
      <c r="B139" s="14">
        <v>8.3494445810488302E-2</v>
      </c>
      <c r="C139" s="14">
        <v>0.13443804029568299</v>
      </c>
      <c r="D139" s="14">
        <v>0</v>
      </c>
      <c r="E139" s="14">
        <v>0.22858058915639901</v>
      </c>
      <c r="F139" s="14">
        <v>0</v>
      </c>
      <c r="G139" s="14">
        <v>0</v>
      </c>
      <c r="H139" s="14">
        <v>0</v>
      </c>
      <c r="I139" s="14">
        <v>0</v>
      </c>
      <c r="J139" s="14">
        <v>0.63698137054792403</v>
      </c>
      <c r="K139">
        <f t="shared" si="7"/>
        <v>0.13443804029568299</v>
      </c>
      <c r="L139">
        <f t="shared" si="12"/>
        <v>0.22858058915639901</v>
      </c>
      <c r="M139" s="19">
        <f t="shared" si="8"/>
        <v>0.63698137054792403</v>
      </c>
      <c r="AH139">
        <v>3.39988566153187E-2</v>
      </c>
      <c r="AI139">
        <v>8.7781991134293594E-2</v>
      </c>
      <c r="AJ139">
        <v>7.6530030394791101E-2</v>
      </c>
      <c r="AK139">
        <v>0</v>
      </c>
      <c r="AL139">
        <v>8.3516991137907698E-2</v>
      </c>
      <c r="AM139">
        <v>0</v>
      </c>
      <c r="AN139">
        <v>0</v>
      </c>
      <c r="AO139">
        <v>0</v>
      </c>
      <c r="AP139">
        <v>0</v>
      </c>
      <c r="AQ139">
        <v>0.83995297846731098</v>
      </c>
      <c r="AR139">
        <f t="shared" si="9"/>
        <v>7.6530030394791101E-2</v>
      </c>
      <c r="AS139">
        <f t="shared" si="10"/>
        <v>8.3516991137907698E-2</v>
      </c>
      <c r="AT139" s="19">
        <f t="shared" si="11"/>
        <v>0.83995297846731098</v>
      </c>
      <c r="BH139">
        <v>5.7092995935071798E-2</v>
      </c>
      <c r="BI139">
        <v>8.3771063239468702E-2</v>
      </c>
      <c r="BJ139">
        <v>0.157957223992019</v>
      </c>
      <c r="BK139">
        <v>0</v>
      </c>
      <c r="BL139">
        <v>0.23430832317285299</v>
      </c>
      <c r="BM139">
        <v>1.67798879011627E-2</v>
      </c>
      <c r="BN139">
        <v>0</v>
      </c>
      <c r="BO139">
        <v>0</v>
      </c>
      <c r="BP139">
        <v>0</v>
      </c>
      <c r="BQ139">
        <v>0.59095456493396603</v>
      </c>
    </row>
    <row r="140" spans="1:69" x14ac:dyDescent="0.2">
      <c r="A140" s="14">
        <v>6.0163174662399503E-2</v>
      </c>
      <c r="B140" s="14">
        <v>8.4444478641985801E-2</v>
      </c>
      <c r="C140" s="14">
        <v>0.14271174563422101</v>
      </c>
      <c r="D140" s="14">
        <v>0</v>
      </c>
      <c r="E140" s="14">
        <v>0.19665737502837899</v>
      </c>
      <c r="F140" s="14">
        <v>0</v>
      </c>
      <c r="G140" s="14">
        <v>0</v>
      </c>
      <c r="H140" s="14">
        <v>0</v>
      </c>
      <c r="I140" s="14">
        <v>0</v>
      </c>
      <c r="J140" s="14">
        <v>0.66063087933740705</v>
      </c>
      <c r="K140">
        <f t="shared" si="7"/>
        <v>0.14271174563422101</v>
      </c>
      <c r="L140">
        <f t="shared" si="12"/>
        <v>0.19665737502837899</v>
      </c>
      <c r="M140" s="19">
        <f t="shared" si="8"/>
        <v>0.66063087933740705</v>
      </c>
      <c r="AH140">
        <v>3.5399461534886399E-2</v>
      </c>
      <c r="AI140">
        <v>8.8602098349922206E-2</v>
      </c>
      <c r="AJ140">
        <v>8.0605864464904906E-2</v>
      </c>
      <c r="AK140">
        <v>0</v>
      </c>
      <c r="AL140">
        <v>5.5449772009248902E-2</v>
      </c>
      <c r="AM140">
        <v>0</v>
      </c>
      <c r="AN140">
        <v>0</v>
      </c>
      <c r="AO140">
        <v>0</v>
      </c>
      <c r="AP140">
        <v>0</v>
      </c>
      <c r="AQ140">
        <v>0.86394436352585702</v>
      </c>
      <c r="AR140">
        <f t="shared" si="9"/>
        <v>8.0605864464904906E-2</v>
      </c>
      <c r="AS140">
        <f t="shared" si="10"/>
        <v>5.5449772009248902E-2</v>
      </c>
      <c r="AT140" s="19">
        <f t="shared" si="11"/>
        <v>0.86394436352585702</v>
      </c>
      <c r="BH140">
        <v>5.9965624280752097E-2</v>
      </c>
      <c r="BI140">
        <v>8.4712713724636096E-2</v>
      </c>
      <c r="BJ140">
        <v>0.16494978713119901</v>
      </c>
      <c r="BK140">
        <v>0</v>
      </c>
      <c r="BL140">
        <v>0.20641310566242699</v>
      </c>
      <c r="BM140">
        <v>0</v>
      </c>
      <c r="BN140">
        <v>0</v>
      </c>
      <c r="BO140">
        <v>0</v>
      </c>
      <c r="BP140">
        <v>0</v>
      </c>
      <c r="BQ140">
        <v>0.628637107206373</v>
      </c>
    </row>
    <row r="141" spans="1:69" x14ac:dyDescent="0.2">
      <c r="A141" s="14">
        <v>6.2920669887697303E-2</v>
      </c>
      <c r="B141" s="14">
        <v>8.5394511473483203E-2</v>
      </c>
      <c r="C141" s="14">
        <v>0.15098545097275801</v>
      </c>
      <c r="D141" s="14">
        <v>0</v>
      </c>
      <c r="E141" s="14">
        <v>0.164734160900358</v>
      </c>
      <c r="F141" s="14">
        <v>0</v>
      </c>
      <c r="G141" s="14">
        <v>0</v>
      </c>
      <c r="H141" s="14">
        <v>0</v>
      </c>
      <c r="I141" s="14">
        <v>0</v>
      </c>
      <c r="J141" s="14">
        <v>0.68428038812689096</v>
      </c>
      <c r="K141">
        <f t="shared" si="7"/>
        <v>0.15098545097275801</v>
      </c>
      <c r="L141">
        <f t="shared" si="12"/>
        <v>0.164734160900358</v>
      </c>
      <c r="M141" s="19">
        <f t="shared" si="8"/>
        <v>0.68428038812689096</v>
      </c>
      <c r="AH141">
        <v>3.6833114356296E-2</v>
      </c>
      <c r="AI141">
        <v>8.9422205565550694E-2</v>
      </c>
      <c r="AJ141">
        <v>8.4681698535017697E-2</v>
      </c>
      <c r="AK141">
        <v>0</v>
      </c>
      <c r="AL141">
        <v>2.7382552880596999E-2</v>
      </c>
      <c r="AM141">
        <v>0</v>
      </c>
      <c r="AN141">
        <v>0</v>
      </c>
      <c r="AO141">
        <v>0</v>
      </c>
      <c r="AP141">
        <v>0</v>
      </c>
      <c r="AQ141">
        <v>0.88793574858439595</v>
      </c>
      <c r="AR141">
        <f t="shared" si="9"/>
        <v>8.4681698535017697E-2</v>
      </c>
      <c r="AS141">
        <f t="shared" si="10"/>
        <v>2.7382552880596999E-2</v>
      </c>
      <c r="AT141" s="19">
        <f t="shared" si="11"/>
        <v>0.88793574858439595</v>
      </c>
      <c r="BH141">
        <v>6.2868916668238406E-2</v>
      </c>
      <c r="BI141">
        <v>8.5654364209803699E-2</v>
      </c>
      <c r="BJ141">
        <v>0.170429647240431</v>
      </c>
      <c r="BK141">
        <v>0</v>
      </c>
      <c r="BL141">
        <v>0.17245413312167401</v>
      </c>
      <c r="BM141">
        <v>0</v>
      </c>
      <c r="BN141">
        <v>0</v>
      </c>
      <c r="BO141">
        <v>0</v>
      </c>
      <c r="BP141">
        <v>0</v>
      </c>
      <c r="BQ141">
        <v>0.65711621963789602</v>
      </c>
    </row>
    <row r="142" spans="1:69" x14ac:dyDescent="0.2">
      <c r="A142" s="14">
        <v>6.5710123048967603E-2</v>
      </c>
      <c r="B142" s="14">
        <v>8.6344544304980494E-2</v>
      </c>
      <c r="C142" s="14">
        <v>0.159259156311295</v>
      </c>
      <c r="D142" s="14">
        <v>0</v>
      </c>
      <c r="E142" s="14">
        <v>0.13281094677234001</v>
      </c>
      <c r="F142" s="14">
        <v>0</v>
      </c>
      <c r="G142" s="14">
        <v>0</v>
      </c>
      <c r="H142" s="14">
        <v>0</v>
      </c>
      <c r="I142" s="14">
        <v>0</v>
      </c>
      <c r="J142" s="14">
        <v>0.70792989691637198</v>
      </c>
      <c r="K142">
        <f t="shared" si="7"/>
        <v>0.159259156311295</v>
      </c>
      <c r="L142">
        <f t="shared" si="12"/>
        <v>0.13281094677234001</v>
      </c>
      <c r="M142" s="19">
        <f t="shared" si="8"/>
        <v>0.70792989691637198</v>
      </c>
      <c r="AH142">
        <v>3.82967472140118E-2</v>
      </c>
      <c r="AI142">
        <v>9.0242312781179598E-2</v>
      </c>
      <c r="AJ142">
        <v>8.9398541962788805E-2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0.91060145803722303</v>
      </c>
      <c r="AR142">
        <f t="shared" si="9"/>
        <v>8.9398541962788805E-2</v>
      </c>
      <c r="AS142">
        <f t="shared" si="10"/>
        <v>0</v>
      </c>
      <c r="AT142" s="19">
        <f t="shared" si="11"/>
        <v>0.91060145803722303</v>
      </c>
      <c r="BH142">
        <v>6.5803308681269504E-2</v>
      </c>
      <c r="BI142">
        <v>8.6596014694971496E-2</v>
      </c>
      <c r="BJ142">
        <v>0.17590950734966199</v>
      </c>
      <c r="BK142">
        <v>0</v>
      </c>
      <c r="BL142">
        <v>0.13849516058091599</v>
      </c>
      <c r="BM142">
        <v>0</v>
      </c>
      <c r="BN142">
        <v>0</v>
      </c>
      <c r="BO142">
        <v>0</v>
      </c>
      <c r="BP142">
        <v>0</v>
      </c>
      <c r="BQ142">
        <v>0.68559533206942203</v>
      </c>
    </row>
    <row r="143" spans="1:69" x14ac:dyDescent="0.2">
      <c r="A143" s="14">
        <v>6.85276316637322E-2</v>
      </c>
      <c r="B143" s="14">
        <v>8.7294577136477897E-2</v>
      </c>
      <c r="C143" s="14">
        <v>0.167532861649833</v>
      </c>
      <c r="D143" s="14">
        <v>0</v>
      </c>
      <c r="E143" s="14">
        <v>0.10088773264431899</v>
      </c>
      <c r="F143" s="14">
        <v>0</v>
      </c>
      <c r="G143" s="14">
        <v>0</v>
      </c>
      <c r="H143" s="14">
        <v>0</v>
      </c>
      <c r="I143" s="14">
        <v>0</v>
      </c>
      <c r="J143" s="14">
        <v>0.731579405705856</v>
      </c>
      <c r="K143">
        <f t="shared" si="7"/>
        <v>0.167532861649833</v>
      </c>
      <c r="L143">
        <f t="shared" si="12"/>
        <v>0.10088773264431899</v>
      </c>
      <c r="M143" s="19">
        <f t="shared" si="8"/>
        <v>0.731579405705856</v>
      </c>
      <c r="AH143">
        <v>4.0862938392407497E-2</v>
      </c>
      <c r="AI143">
        <v>9.1062419996827307E-2</v>
      </c>
      <c r="AJ143">
        <v>0.119751923898055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0.88024807610197398</v>
      </c>
      <c r="AR143">
        <f t="shared" si="9"/>
        <v>0.119751923898055</v>
      </c>
      <c r="AS143">
        <f t="shared" si="10"/>
        <v>0</v>
      </c>
      <c r="AT143" s="19">
        <f t="shared" si="11"/>
        <v>0.88024807610197398</v>
      </c>
      <c r="BH143">
        <v>6.8764819104493793E-2</v>
      </c>
      <c r="BI143">
        <v>8.7537665180139002E-2</v>
      </c>
      <c r="BJ143">
        <v>0.181389367458892</v>
      </c>
      <c r="BK143">
        <v>0</v>
      </c>
      <c r="BL143">
        <v>0.104536188040169</v>
      </c>
      <c r="BM143">
        <v>0</v>
      </c>
      <c r="BN143">
        <v>0</v>
      </c>
      <c r="BO143">
        <v>0</v>
      </c>
      <c r="BP143">
        <v>0</v>
      </c>
      <c r="BQ143">
        <v>0.71407444450093804</v>
      </c>
    </row>
    <row r="144" spans="1:69" x14ac:dyDescent="0.2">
      <c r="A144" s="14">
        <v>7.1369873126590197E-2</v>
      </c>
      <c r="B144" s="14">
        <v>8.8244609967975299E-2</v>
      </c>
      <c r="C144" s="14">
        <v>0.17580656698837099</v>
      </c>
      <c r="D144" s="14">
        <v>0</v>
      </c>
      <c r="E144" s="14">
        <v>6.8964518516298201E-2</v>
      </c>
      <c r="F144" s="14">
        <v>0</v>
      </c>
      <c r="G144" s="14">
        <v>0</v>
      </c>
      <c r="H144" s="14">
        <v>0</v>
      </c>
      <c r="I144" s="14">
        <v>0</v>
      </c>
      <c r="J144" s="14">
        <v>0.75522891449533902</v>
      </c>
      <c r="K144">
        <f t="shared" si="7"/>
        <v>0.17580656698837099</v>
      </c>
      <c r="L144">
        <f t="shared" si="12"/>
        <v>6.8964518516298201E-2</v>
      </c>
      <c r="M144" s="19">
        <f t="shared" si="8"/>
        <v>0.75522891449533902</v>
      </c>
      <c r="AH144">
        <v>4.5220914906118098E-2</v>
      </c>
      <c r="AI144">
        <v>9.1882527212474793E-2</v>
      </c>
      <c r="AJ144">
        <v>0.15010530583331499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0.84989469416673302</v>
      </c>
      <c r="AR144">
        <f t="shared" si="9"/>
        <v>0.15010530583331499</v>
      </c>
      <c r="AS144">
        <f t="shared" si="10"/>
        <v>0</v>
      </c>
      <c r="AT144" s="19">
        <f t="shared" si="11"/>
        <v>0.84989469416673302</v>
      </c>
      <c r="BH144">
        <v>7.1750090050481205E-2</v>
      </c>
      <c r="BI144">
        <v>8.8479315665306896E-2</v>
      </c>
      <c r="BJ144">
        <v>0.18686922756812499</v>
      </c>
      <c r="BK144">
        <v>0</v>
      </c>
      <c r="BL144">
        <v>7.0577215499408194E-2</v>
      </c>
      <c r="BM144">
        <v>0</v>
      </c>
      <c r="BN144">
        <v>0</v>
      </c>
      <c r="BO144">
        <v>0</v>
      </c>
      <c r="BP144">
        <v>0</v>
      </c>
      <c r="BQ144">
        <v>0.74255355693246705</v>
      </c>
    </row>
    <row r="145" spans="1:69" x14ac:dyDescent="0.2">
      <c r="A145" s="14">
        <v>7.4234006608202993E-2</v>
      </c>
      <c r="B145" s="14">
        <v>8.9194642799472604E-2</v>
      </c>
      <c r="C145" s="14">
        <v>0.18408027232690699</v>
      </c>
      <c r="D145" s="14">
        <v>0</v>
      </c>
      <c r="E145" s="14">
        <v>3.7041304388280898E-2</v>
      </c>
      <c r="F145" s="14">
        <v>0</v>
      </c>
      <c r="G145" s="14">
        <v>0</v>
      </c>
      <c r="H145" s="14">
        <v>0</v>
      </c>
      <c r="I145" s="14">
        <v>0</v>
      </c>
      <c r="J145" s="14">
        <v>0.77887842328482004</v>
      </c>
      <c r="K145">
        <f t="shared" si="7"/>
        <v>0.18408027232690699</v>
      </c>
      <c r="L145">
        <f t="shared" si="12"/>
        <v>3.7041304388280898E-2</v>
      </c>
      <c r="M145" s="19">
        <f t="shared" si="8"/>
        <v>0.77887842328482004</v>
      </c>
      <c r="AH145">
        <v>5.0912622008967998E-2</v>
      </c>
      <c r="AI145">
        <v>9.2702634428122405E-2</v>
      </c>
      <c r="AJ145">
        <v>0.18045868776857801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0.81954131223148796</v>
      </c>
      <c r="AR145">
        <f t="shared" si="9"/>
        <v>0.18045868776857801</v>
      </c>
      <c r="AS145">
        <f t="shared" si="10"/>
        <v>0</v>
      </c>
      <c r="AT145" s="19">
        <f t="shared" si="11"/>
        <v>0.81954131223148796</v>
      </c>
      <c r="BH145">
        <v>7.47562750592701E-2</v>
      </c>
      <c r="BI145">
        <v>8.9420966150474304E-2</v>
      </c>
      <c r="BJ145">
        <v>0.19234908767735401</v>
      </c>
      <c r="BK145">
        <v>0</v>
      </c>
      <c r="BL145">
        <v>3.6618242958665399E-2</v>
      </c>
      <c r="BM145">
        <v>0</v>
      </c>
      <c r="BN145">
        <v>0</v>
      </c>
      <c r="BO145">
        <v>0</v>
      </c>
      <c r="BP145">
        <v>0</v>
      </c>
      <c r="BQ145">
        <v>0.77103266936398096</v>
      </c>
    </row>
    <row r="146" spans="1:69" x14ac:dyDescent="0.2">
      <c r="A146" s="14">
        <v>7.7117592950271097E-2</v>
      </c>
      <c r="B146" s="14">
        <v>9.01446756309702E-2</v>
      </c>
      <c r="C146" s="14">
        <v>0.19235397766544601</v>
      </c>
      <c r="D146" s="14">
        <v>0</v>
      </c>
      <c r="E146" s="14">
        <v>5.1180902602562797E-3</v>
      </c>
      <c r="F146" s="14">
        <v>0</v>
      </c>
      <c r="G146" s="14">
        <v>0</v>
      </c>
      <c r="H146" s="14">
        <v>0</v>
      </c>
      <c r="I146" s="14">
        <v>0</v>
      </c>
      <c r="J146" s="14">
        <v>0.80252793207430595</v>
      </c>
      <c r="K146">
        <f t="shared" si="7"/>
        <v>0.19235397766544601</v>
      </c>
      <c r="L146">
        <f t="shared" si="12"/>
        <v>5.1180902602562797E-3</v>
      </c>
      <c r="M146" s="19">
        <f t="shared" si="8"/>
        <v>0.80252793207430595</v>
      </c>
      <c r="AH146">
        <v>5.7543648986718002E-2</v>
      </c>
      <c r="AI146">
        <v>9.3522741643769794E-2</v>
      </c>
      <c r="AJ146">
        <v>0.21081206970383701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0.78918793029624701</v>
      </c>
      <c r="AR146">
        <f t="shared" si="9"/>
        <v>0.21081206970383701</v>
      </c>
      <c r="AS146">
        <f t="shared" si="10"/>
        <v>0</v>
      </c>
      <c r="AT146" s="19">
        <f t="shared" si="11"/>
        <v>0.78918793029624701</v>
      </c>
      <c r="BH146">
        <v>7.7780949222347406E-2</v>
      </c>
      <c r="BI146">
        <v>9.0362616635642004E-2</v>
      </c>
      <c r="BJ146">
        <v>0.197828947786585</v>
      </c>
      <c r="BK146">
        <v>0</v>
      </c>
      <c r="BL146">
        <v>2.6592704179116702E-3</v>
      </c>
      <c r="BM146">
        <v>0</v>
      </c>
      <c r="BN146">
        <v>0</v>
      </c>
      <c r="BO146">
        <v>0</v>
      </c>
      <c r="BP146">
        <v>0</v>
      </c>
      <c r="BQ146">
        <v>0.79951178179550297</v>
      </c>
    </row>
    <row r="147" spans="1:69" x14ac:dyDescent="0.2">
      <c r="A147" s="14">
        <v>8.0402155623758007E-2</v>
      </c>
      <c r="B147" s="14">
        <v>9.1094708462453905E-2</v>
      </c>
      <c r="C147" s="14">
        <v>0.21988227288767101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0.78011772711233895</v>
      </c>
      <c r="K147">
        <f t="shared" si="7"/>
        <v>0.21988227288767101</v>
      </c>
      <c r="L147">
        <f t="shared" si="12"/>
        <v>0</v>
      </c>
      <c r="M147" s="19">
        <f t="shared" si="8"/>
        <v>0.78011772711233895</v>
      </c>
      <c r="AH147">
        <v>6.4826387540741007E-2</v>
      </c>
      <c r="AI147">
        <v>9.4342848859417502E-2</v>
      </c>
      <c r="AJ147">
        <v>0.241165451639103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0.75883454836099795</v>
      </c>
      <c r="AR147">
        <f t="shared" si="9"/>
        <v>0.241165451639103</v>
      </c>
      <c r="AS147">
        <f t="shared" si="10"/>
        <v>0</v>
      </c>
      <c r="AT147" s="19">
        <f t="shared" si="11"/>
        <v>0.75883454836099795</v>
      </c>
      <c r="BH147">
        <v>8.1266533824553802E-2</v>
      </c>
      <c r="BI147">
        <v>9.1304267120809496E-2</v>
      </c>
      <c r="BJ147">
        <v>0.22676542129403701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0.77323457870596202</v>
      </c>
    </row>
    <row r="148" spans="1:69" x14ac:dyDescent="0.2">
      <c r="A148" s="14">
        <v>8.4697259301623598E-2</v>
      </c>
      <c r="B148" s="14">
        <v>9.2044741293934806E-2</v>
      </c>
      <c r="C148" s="14">
        <v>0.251086981971472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0.74891301802853805</v>
      </c>
      <c r="K148">
        <f t="shared" si="7"/>
        <v>0.251086981971472</v>
      </c>
      <c r="L148">
        <f t="shared" si="12"/>
        <v>0</v>
      </c>
      <c r="M148" s="19">
        <f t="shared" si="8"/>
        <v>0.74891301802853805</v>
      </c>
      <c r="AH148">
        <v>7.2564881509273205E-2</v>
      </c>
      <c r="AI148">
        <v>9.5162956075064906E-2</v>
      </c>
      <c r="AJ148">
        <v>0.27151883357436402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0.728481166425754</v>
      </c>
      <c r="AR148">
        <f t="shared" si="9"/>
        <v>0.27151883357436402</v>
      </c>
      <c r="AS148">
        <f t="shared" si="10"/>
        <v>0</v>
      </c>
      <c r="AT148" s="19">
        <f t="shared" si="11"/>
        <v>0.728481166425754</v>
      </c>
      <c r="BH148">
        <v>8.5724408421291101E-2</v>
      </c>
      <c r="BI148">
        <v>9.2245917605976696E-2</v>
      </c>
      <c r="BJ148">
        <v>0.257694804442263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0.742305195557736</v>
      </c>
    </row>
    <row r="149" spans="1:69" x14ac:dyDescent="0.2">
      <c r="A149" s="14">
        <v>8.9870596273944905E-2</v>
      </c>
      <c r="B149" s="14">
        <v>9.2994774125415999E-2</v>
      </c>
      <c r="C149" s="14">
        <v>0.28229169105528501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0.71770830894472704</v>
      </c>
      <c r="K149">
        <f t="shared" si="7"/>
        <v>0.28229169105528501</v>
      </c>
      <c r="L149">
        <f t="shared" si="12"/>
        <v>0</v>
      </c>
      <c r="M149" s="19">
        <f t="shared" si="8"/>
        <v>0.71770830894472704</v>
      </c>
      <c r="AH149">
        <v>8.06280103892206E-2</v>
      </c>
      <c r="AI149">
        <v>9.5983063290712406E-2</v>
      </c>
      <c r="AJ149">
        <v>0.30187221550962401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0.69812778449051305</v>
      </c>
      <c r="AR149">
        <f t="shared" si="9"/>
        <v>0.30187221550962401</v>
      </c>
      <c r="AS149">
        <f t="shared" si="10"/>
        <v>0</v>
      </c>
      <c r="AT149" s="19">
        <f t="shared" si="11"/>
        <v>0.69812778449051305</v>
      </c>
      <c r="BH149">
        <v>9.10146701075705E-2</v>
      </c>
      <c r="BI149">
        <v>9.3187568091144105E-2</v>
      </c>
      <c r="BJ149">
        <v>0.28862418759049502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0.71137581240950398</v>
      </c>
    </row>
    <row r="150" spans="1:69" x14ac:dyDescent="0.2">
      <c r="A150" s="14">
        <v>9.5779964779856105E-2</v>
      </c>
      <c r="B150" s="14">
        <v>9.3944806956897095E-2</v>
      </c>
      <c r="C150" s="14">
        <v>0.31349640013909302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0.68650359986091902</v>
      </c>
      <c r="K150">
        <f t="shared" si="7"/>
        <v>0.31349640013909302</v>
      </c>
      <c r="L150">
        <f t="shared" si="12"/>
        <v>0</v>
      </c>
      <c r="M150" s="19">
        <f t="shared" si="8"/>
        <v>0.68650359986091902</v>
      </c>
      <c r="AH150">
        <v>8.8927513257657201E-2</v>
      </c>
      <c r="AI150">
        <v>9.6803170506360003E-2</v>
      </c>
      <c r="AJ150">
        <v>0.332225597444887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0.66777440255526699</v>
      </c>
      <c r="AR150">
        <f t="shared" si="9"/>
        <v>0.332225597444887</v>
      </c>
      <c r="AS150">
        <f t="shared" si="10"/>
        <v>0</v>
      </c>
      <c r="AT150" s="19">
        <f t="shared" si="11"/>
        <v>0.66777440255526699</v>
      </c>
      <c r="BH150">
        <v>9.7001223944267995E-2</v>
      </c>
      <c r="BI150">
        <v>9.4129218576311596E-2</v>
      </c>
      <c r="BJ150">
        <v>0.31955357073873097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0.68044642926126697</v>
      </c>
    </row>
    <row r="151" spans="1:69" x14ac:dyDescent="0.2">
      <c r="A151" s="14">
        <v>0.102297890833558</v>
      </c>
      <c r="B151" s="14">
        <v>9.4894839788378094E-2</v>
      </c>
      <c r="C151" s="14">
        <v>0.34470110922289898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0.65529889077711501</v>
      </c>
      <c r="K151">
        <f t="shared" si="7"/>
        <v>0.34470110922289898</v>
      </c>
      <c r="L151">
        <f t="shared" si="12"/>
        <v>0</v>
      </c>
      <c r="M151" s="19">
        <f t="shared" si="8"/>
        <v>0.65529889077711501</v>
      </c>
      <c r="AH151">
        <v>9.7393818687560502E-2</v>
      </c>
      <c r="AI151">
        <v>9.7623277722007198E-2</v>
      </c>
      <c r="AJ151">
        <v>0.35920063780106198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1.2235066251047E-2</v>
      </c>
      <c r="AQ151">
        <v>0.62856429594806196</v>
      </c>
      <c r="AR151">
        <f t="shared" si="9"/>
        <v>0.35920063780106198</v>
      </c>
      <c r="AS151">
        <f t="shared" si="10"/>
        <v>0</v>
      </c>
      <c r="AT151" s="19">
        <f t="shared" si="11"/>
        <v>0.64079936219910894</v>
      </c>
      <c r="BH151">
        <v>0.103563391287019</v>
      </c>
      <c r="BI151">
        <v>9.5070869061478797E-2</v>
      </c>
      <c r="BJ151">
        <v>0.35048295388695699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0.64951704611304095</v>
      </c>
    </row>
    <row r="152" spans="1:69" x14ac:dyDescent="0.2">
      <c r="A152" s="14">
        <v>0.10931557309883699</v>
      </c>
      <c r="B152" s="14">
        <v>9.5844872619859203E-2</v>
      </c>
      <c r="C152" s="14">
        <v>0.375905818306707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0.62409418169330699</v>
      </c>
      <c r="K152">
        <f t="shared" si="7"/>
        <v>0.375905818306707</v>
      </c>
      <c r="L152">
        <f t="shared" si="12"/>
        <v>0</v>
      </c>
      <c r="M152" s="19">
        <f t="shared" si="8"/>
        <v>0.62409418169330699</v>
      </c>
      <c r="AH152">
        <v>0.10597531078756001</v>
      </c>
      <c r="AI152">
        <v>9.8443384937654393E-2</v>
      </c>
      <c r="AJ152">
        <v>0.38585970833296102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2.5614454839801501E-2</v>
      </c>
      <c r="AQ152">
        <v>0.58852583682742599</v>
      </c>
      <c r="AR152">
        <f t="shared" si="9"/>
        <v>0.38585970833296102</v>
      </c>
      <c r="AS152">
        <f t="shared" si="10"/>
        <v>0</v>
      </c>
      <c r="AT152" s="19">
        <f t="shared" si="11"/>
        <v>0.6141402916672275</v>
      </c>
      <c r="BH152">
        <v>0.11059876074955401</v>
      </c>
      <c r="BI152">
        <v>9.6012519546646302E-2</v>
      </c>
      <c r="BJ152">
        <v>0.38141233703518801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0.61858766296481205</v>
      </c>
    </row>
    <row r="153" spans="1:69" x14ac:dyDescent="0.2">
      <c r="A153" s="14">
        <v>0.116742921892625</v>
      </c>
      <c r="B153" s="14">
        <v>9.6794905451340299E-2</v>
      </c>
      <c r="C153" s="14">
        <v>0.40711052739051301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0.59288947260950198</v>
      </c>
      <c r="K153">
        <f t="shared" si="7"/>
        <v>0.40711052739051301</v>
      </c>
      <c r="L153">
        <f t="shared" si="12"/>
        <v>0</v>
      </c>
      <c r="M153" s="19">
        <f t="shared" si="8"/>
        <v>0.59288947260950198</v>
      </c>
      <c r="AH153">
        <v>0.11464605848892701</v>
      </c>
      <c r="AI153">
        <v>9.9263492153301505E-2</v>
      </c>
      <c r="AJ153">
        <v>0.41251877886485699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3.8993843428554303E-2</v>
      </c>
      <c r="AQ153">
        <v>0.54848737770679501</v>
      </c>
      <c r="AR153">
        <f t="shared" si="9"/>
        <v>0.41251877886485699</v>
      </c>
      <c r="AS153">
        <f t="shared" si="10"/>
        <v>0</v>
      </c>
      <c r="AT153" s="19">
        <f t="shared" si="11"/>
        <v>0.58748122113534929</v>
      </c>
      <c r="BH153">
        <v>0.118022739504268</v>
      </c>
      <c r="BI153">
        <v>9.6954170031813697E-2</v>
      </c>
      <c r="BJ153">
        <v>0.41234172018341703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0.58765827981658303</v>
      </c>
    </row>
    <row r="154" spans="1:69" x14ac:dyDescent="0.2">
      <c r="A154" s="14">
        <v>0.124506643755651</v>
      </c>
      <c r="B154" s="14">
        <v>9.7744938282821395E-2</v>
      </c>
      <c r="C154" s="14">
        <v>0.43831523647432102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0.56168476352569396</v>
      </c>
      <c r="K154">
        <f t="shared" si="7"/>
        <v>0.43831523647432102</v>
      </c>
      <c r="L154">
        <f t="shared" si="12"/>
        <v>0</v>
      </c>
      <c r="M154" s="19">
        <f t="shared" si="8"/>
        <v>0.56168476352569396</v>
      </c>
      <c r="AH154">
        <v>0.123387246545683</v>
      </c>
      <c r="AI154">
        <v>0.10008359936894901</v>
      </c>
      <c r="AJ154">
        <v>0.43917784939675297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5.2373232017307002E-2</v>
      </c>
      <c r="AQ154">
        <v>0.50844891858616403</v>
      </c>
      <c r="AR154">
        <f t="shared" si="9"/>
        <v>0.43917784939675297</v>
      </c>
      <c r="AS154">
        <f t="shared" si="10"/>
        <v>0</v>
      </c>
      <c r="AT154" s="19">
        <f t="shared" si="11"/>
        <v>0.56082215060347107</v>
      </c>
      <c r="BH154">
        <v>0.12576652772949601</v>
      </c>
      <c r="BI154">
        <v>9.7895820516980994E-2</v>
      </c>
      <c r="BJ154">
        <v>0.44327110333164998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0.55672889666834902</v>
      </c>
    </row>
    <row r="155" spans="1:69" x14ac:dyDescent="0.2">
      <c r="A155" s="14">
        <v>0.132547644655549</v>
      </c>
      <c r="B155" s="14">
        <v>9.8694971114302504E-2</v>
      </c>
      <c r="C155" s="14">
        <v>0.46951994555812998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0.53048005444188695</v>
      </c>
      <c r="K155">
        <f t="shared" si="7"/>
        <v>0.46951994555812998</v>
      </c>
      <c r="L155">
        <f t="shared" si="12"/>
        <v>0</v>
      </c>
      <c r="M155" s="19">
        <f t="shared" si="8"/>
        <v>0.53048005444188695</v>
      </c>
      <c r="AH155">
        <v>0.13218490135320499</v>
      </c>
      <c r="AI155">
        <v>0.10090370658459601</v>
      </c>
      <c r="AJ155">
        <v>0.465836919928655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6.5752620606063197E-2</v>
      </c>
      <c r="AQ155">
        <v>0.46841045946552301</v>
      </c>
      <c r="AR155">
        <f t="shared" si="9"/>
        <v>0.465836919928655</v>
      </c>
      <c r="AS155">
        <f t="shared" si="10"/>
        <v>0</v>
      </c>
      <c r="AT155" s="19">
        <f t="shared" si="11"/>
        <v>0.53416308007158619</v>
      </c>
      <c r="BH155">
        <v>0.13377459867427099</v>
      </c>
      <c r="BI155">
        <v>9.8837471002148403E-2</v>
      </c>
      <c r="BJ155">
        <v>0.474200486479882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0.525799513520117</v>
      </c>
    </row>
    <row r="156" spans="1:69" x14ac:dyDescent="0.2">
      <c r="A156" s="14">
        <v>0.14081843311633099</v>
      </c>
      <c r="B156" s="14">
        <v>9.9645003945783503E-2</v>
      </c>
      <c r="C156" s="14">
        <v>0.50072465464193605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0.49927534535808199</v>
      </c>
      <c r="K156">
        <f t="shared" si="7"/>
        <v>0.50072465464193605</v>
      </c>
      <c r="L156">
        <f t="shared" si="12"/>
        <v>0</v>
      </c>
      <c r="M156" s="19">
        <f t="shared" si="8"/>
        <v>0.49927534535808199</v>
      </c>
      <c r="AH156">
        <v>0.14102845575960801</v>
      </c>
      <c r="AI156">
        <v>0.10172381380024299</v>
      </c>
      <c r="AJ156">
        <v>0.49249599046055398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7.9132009194817596E-2</v>
      </c>
      <c r="AQ156">
        <v>0.42837200034488698</v>
      </c>
      <c r="AR156">
        <f t="shared" si="9"/>
        <v>0.49249599046055398</v>
      </c>
      <c r="AS156">
        <f t="shared" si="10"/>
        <v>0</v>
      </c>
      <c r="AT156" s="19">
        <f t="shared" si="11"/>
        <v>0.50750400953970454</v>
      </c>
      <c r="BH156">
        <v>0.142002247517695</v>
      </c>
      <c r="BI156">
        <v>9.97791214873157E-2</v>
      </c>
      <c r="BJ156">
        <v>0.50512986962811102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0.49487013037188798</v>
      </c>
    </row>
    <row r="157" spans="1:69" x14ac:dyDescent="0.2">
      <c r="A157" s="14">
        <v>0.149280820416128</v>
      </c>
      <c r="B157" s="14">
        <v>0.100595036777265</v>
      </c>
      <c r="C157" s="14">
        <v>0.53192936372574395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0.46807063627427498</v>
      </c>
      <c r="K157">
        <f t="shared" si="7"/>
        <v>0.53192936372574395</v>
      </c>
      <c r="L157">
        <f t="shared" si="12"/>
        <v>0</v>
      </c>
      <c r="M157" s="19">
        <f t="shared" si="8"/>
        <v>0.46807063627427498</v>
      </c>
      <c r="AH157">
        <v>0.14990978678750499</v>
      </c>
      <c r="AI157">
        <v>0.10254392101588999</v>
      </c>
      <c r="AJ157">
        <v>0.51915506099245401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9.2511397783572202E-2</v>
      </c>
      <c r="AQ157">
        <v>0.38833354122425101</v>
      </c>
      <c r="AR157">
        <f t="shared" si="9"/>
        <v>0.51915506099245401</v>
      </c>
      <c r="AS157">
        <f t="shared" si="10"/>
        <v>0</v>
      </c>
      <c r="AT157" s="19">
        <f t="shared" si="11"/>
        <v>0.48084493900782321</v>
      </c>
      <c r="BH157">
        <v>0.15041344569544901</v>
      </c>
      <c r="BI157">
        <v>0.100720771972483</v>
      </c>
      <c r="BJ157">
        <v>0.53605925277634303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0.46394074722365602</v>
      </c>
    </row>
    <row r="158" spans="1:69" x14ac:dyDescent="0.2">
      <c r="A158" s="14">
        <v>0.15790400507920599</v>
      </c>
      <c r="B158" s="14">
        <v>0.101545069608746</v>
      </c>
      <c r="C158" s="14">
        <v>0.56313407280955297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0.43686592719046702</v>
      </c>
      <c r="K158">
        <f t="shared" si="7"/>
        <v>0.56313407280955297</v>
      </c>
      <c r="L158">
        <f t="shared" si="12"/>
        <v>0</v>
      </c>
      <c r="M158" s="19">
        <f t="shared" si="8"/>
        <v>0.43686592719046702</v>
      </c>
      <c r="AH158">
        <v>0.15882255717612201</v>
      </c>
      <c r="AI158">
        <v>0.10336402823153699</v>
      </c>
      <c r="AJ158">
        <v>0.54581413152435199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0.105890786372327</v>
      </c>
      <c r="AQ158">
        <v>0.34829508210361498</v>
      </c>
      <c r="AR158">
        <f t="shared" si="9"/>
        <v>0.54581413152435199</v>
      </c>
      <c r="AS158">
        <f t="shared" si="10"/>
        <v>0</v>
      </c>
      <c r="AT158" s="19">
        <f t="shared" si="11"/>
        <v>0.454185868475942</v>
      </c>
      <c r="BH158">
        <v>0.15897906242070101</v>
      </c>
      <c r="BI158">
        <v>0.10166242245765</v>
      </c>
      <c r="BJ158">
        <v>0.56698863592457205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0.43301136407542601</v>
      </c>
    </row>
    <row r="159" spans="1:69" x14ac:dyDescent="0.2">
      <c r="A159" s="14">
        <v>0.16666302989314699</v>
      </c>
      <c r="B159" s="14">
        <v>0.102495102440227</v>
      </c>
      <c r="C159" s="14">
        <v>0.59433878189336198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0.40566121810665901</v>
      </c>
      <c r="K159">
        <f t="shared" si="7"/>
        <v>0.59433878189336198</v>
      </c>
      <c r="L159">
        <f t="shared" si="12"/>
        <v>0</v>
      </c>
      <c r="M159" s="19">
        <f t="shared" si="8"/>
        <v>0.40566121810665901</v>
      </c>
      <c r="AH159">
        <v>0.16776175611205901</v>
      </c>
      <c r="AI159">
        <v>0.10418413544718499</v>
      </c>
      <c r="AJ159">
        <v>0.57247320205624797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0.119270174961079</v>
      </c>
      <c r="AQ159">
        <v>0.30825662298298401</v>
      </c>
      <c r="AR159">
        <f t="shared" si="9"/>
        <v>0.57247320205624797</v>
      </c>
      <c r="AS159">
        <f t="shared" si="10"/>
        <v>0</v>
      </c>
      <c r="AT159" s="19">
        <f t="shared" si="11"/>
        <v>0.42752679794406301</v>
      </c>
      <c r="BH159">
        <v>0.16767543417757699</v>
      </c>
      <c r="BI159">
        <v>0.10260407294281799</v>
      </c>
      <c r="BJ159">
        <v>0.59791801907280395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0.40208198092719399</v>
      </c>
    </row>
    <row r="160" spans="1:69" x14ac:dyDescent="0.2">
      <c r="A160" s="14">
        <v>0.175537561460338</v>
      </c>
      <c r="B160" s="14">
        <v>0.103445135271708</v>
      </c>
      <c r="C160" s="14">
        <v>0.62554349097716999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0.37445650902285099</v>
      </c>
      <c r="K160">
        <f t="shared" si="7"/>
        <v>0.62554349097716999</v>
      </c>
      <c r="L160">
        <f t="shared" si="12"/>
        <v>0</v>
      </c>
      <c r="M160" s="19">
        <f t="shared" si="8"/>
        <v>0.37445650902285099</v>
      </c>
      <c r="AH160">
        <v>0.17672337313494599</v>
      </c>
      <c r="AI160">
        <v>0.105004242662832</v>
      </c>
      <c r="AJ160">
        <v>0.59913227258814405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0.13264956354983201</v>
      </c>
      <c r="AQ160">
        <v>0.26821816386235298</v>
      </c>
      <c r="AR160">
        <f t="shared" si="9"/>
        <v>0.59913227258814405</v>
      </c>
      <c r="AS160">
        <f t="shared" si="10"/>
        <v>0</v>
      </c>
      <c r="AT160" s="19">
        <f t="shared" si="11"/>
        <v>0.40086772741218502</v>
      </c>
      <c r="BH160">
        <v>0.17648323280527101</v>
      </c>
      <c r="BI160">
        <v>0.103545723427985</v>
      </c>
      <c r="BJ160">
        <v>0.62884740222103597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0.37115259777896198</v>
      </c>
    </row>
    <row r="161" spans="1:69" x14ac:dyDescent="0.2">
      <c r="A161" s="14">
        <v>0.18451093374347</v>
      </c>
      <c r="B161" s="14">
        <v>0.104395168103189</v>
      </c>
      <c r="C161" s="14">
        <v>0.65674820006096601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0.34325179993905502</v>
      </c>
      <c r="K161">
        <f t="shared" si="7"/>
        <v>0.65674820006096601</v>
      </c>
      <c r="L161">
        <f t="shared" si="12"/>
        <v>0</v>
      </c>
      <c r="M161" s="19">
        <f t="shared" si="8"/>
        <v>0.34325179993905502</v>
      </c>
      <c r="AH161">
        <v>0.185704162751237</v>
      </c>
      <c r="AI161">
        <v>0.105824349878479</v>
      </c>
      <c r="AJ161">
        <v>0.62579134312004603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0.14602895213858799</v>
      </c>
      <c r="AQ161">
        <v>0.22817970474171201</v>
      </c>
      <c r="AR161">
        <f t="shared" si="9"/>
        <v>0.62579134312004603</v>
      </c>
      <c r="AS161">
        <f t="shared" si="10"/>
        <v>0</v>
      </c>
      <c r="AT161" s="19">
        <f t="shared" si="11"/>
        <v>0.37420865688030003</v>
      </c>
      <c r="BH161">
        <v>0.185386577163629</v>
      </c>
      <c r="BI161">
        <v>0.10448737391315301</v>
      </c>
      <c r="BJ161">
        <v>0.65977678536926498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0.34022321463073202</v>
      </c>
    </row>
    <row r="162" spans="1:69" x14ac:dyDescent="0.2">
      <c r="A162" s="14">
        <v>0.19356940123764901</v>
      </c>
      <c r="B162" s="14">
        <v>0.10534520093466999</v>
      </c>
      <c r="C162" s="14">
        <v>0.68795290914477703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0.31204709085524401</v>
      </c>
      <c r="K162">
        <f t="shared" si="7"/>
        <v>0.68795290914477703</v>
      </c>
      <c r="L162">
        <f t="shared" si="12"/>
        <v>0</v>
      </c>
      <c r="M162" s="19">
        <f t="shared" si="8"/>
        <v>0.31204709085524401</v>
      </c>
      <c r="AH162">
        <v>0.19470147191696699</v>
      </c>
      <c r="AI162">
        <v>0.106644457094126</v>
      </c>
      <c r="AJ162">
        <v>0.65245041365194201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0.159408340727341</v>
      </c>
      <c r="AQ162">
        <v>0.188141245621081</v>
      </c>
      <c r="AR162">
        <f t="shared" si="9"/>
        <v>0.65245041365194201</v>
      </c>
      <c r="AS162">
        <f t="shared" si="10"/>
        <v>0</v>
      </c>
      <c r="AT162" s="19">
        <f t="shared" si="11"/>
        <v>0.34754958634842203</v>
      </c>
      <c r="BH162">
        <v>0.194372338103391</v>
      </c>
      <c r="BI162">
        <v>0.10542902439832</v>
      </c>
      <c r="BJ162">
        <v>0.690706168517493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0.309293831482506</v>
      </c>
    </row>
    <row r="163" spans="1:69" x14ac:dyDescent="0.2">
      <c r="A163" s="14">
        <v>0.202701555882743</v>
      </c>
      <c r="B163" s="14">
        <v>0.10629523376615101</v>
      </c>
      <c r="C163" s="14">
        <v>0.71915761822858504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0.280842381771437</v>
      </c>
      <c r="K163">
        <f t="shared" si="7"/>
        <v>0.71915761822858504</v>
      </c>
      <c r="L163">
        <f t="shared" si="12"/>
        <v>0</v>
      </c>
      <c r="M163" s="19">
        <f t="shared" si="8"/>
        <v>0.280842381771437</v>
      </c>
      <c r="AH163">
        <v>0.203713111808449</v>
      </c>
      <c r="AI163">
        <v>0.107464564309773</v>
      </c>
      <c r="AJ163">
        <v>0.67910948418384098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0.17278772931609501</v>
      </c>
      <c r="AQ163">
        <v>0.14810278650044501</v>
      </c>
      <c r="AR163">
        <f t="shared" si="9"/>
        <v>0.67910948418384098</v>
      </c>
      <c r="AS163">
        <f t="shared" si="10"/>
        <v>0</v>
      </c>
      <c r="AT163" s="19">
        <f t="shared" si="11"/>
        <v>0.32089051581654005</v>
      </c>
      <c r="BH163">
        <v>0.20342959456135701</v>
      </c>
      <c r="BI163">
        <v>0.106370674883487</v>
      </c>
      <c r="BJ163">
        <v>0.72163555166572202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0.27836444833427698</v>
      </c>
    </row>
    <row r="164" spans="1:69" x14ac:dyDescent="0.2">
      <c r="A164" s="14">
        <v>0.21189787081571901</v>
      </c>
      <c r="B164" s="14">
        <v>0.10724526659763201</v>
      </c>
      <c r="C164" s="14">
        <v>0.75036232731239005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0.24963767268763201</v>
      </c>
      <c r="K164">
        <f t="shared" si="7"/>
        <v>0.75036232731239005</v>
      </c>
      <c r="L164">
        <f t="shared" si="12"/>
        <v>0</v>
      </c>
      <c r="M164" s="19">
        <f t="shared" si="8"/>
        <v>0.24963767268763201</v>
      </c>
      <c r="AH164">
        <v>0.21273726126676001</v>
      </c>
      <c r="AI164">
        <v>0.10828467152542</v>
      </c>
      <c r="AJ164">
        <v>0.70576855471573696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0.186167117904848</v>
      </c>
      <c r="AQ164">
        <v>0.108064327379814</v>
      </c>
      <c r="AR164">
        <f t="shared" si="9"/>
        <v>0.70576855471573696</v>
      </c>
      <c r="AS164">
        <f t="shared" si="10"/>
        <v>0</v>
      </c>
      <c r="AT164" s="19">
        <f t="shared" si="11"/>
        <v>0.294231445284662</v>
      </c>
      <c r="BH164">
        <v>0.21254920692231299</v>
      </c>
      <c r="BI164">
        <v>0.107312325368655</v>
      </c>
      <c r="BJ164">
        <v>0.75256493481395403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0.24743506518604499</v>
      </c>
    </row>
    <row r="165" spans="1:69" x14ac:dyDescent="0.2">
      <c r="A165" s="14">
        <v>0.22115034205796499</v>
      </c>
      <c r="B165" s="14">
        <v>0.108195299429113</v>
      </c>
      <c r="C165" s="14">
        <v>0.78156703639620195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0.218432963603821</v>
      </c>
      <c r="K165">
        <f t="shared" si="7"/>
        <v>0.78156703639620195</v>
      </c>
      <c r="L165">
        <f t="shared" si="12"/>
        <v>0</v>
      </c>
      <c r="M165" s="19">
        <f t="shared" si="8"/>
        <v>0.218432963603821</v>
      </c>
      <c r="AH165">
        <v>0.221772393215285</v>
      </c>
      <c r="AI165">
        <v>0.109104778741068</v>
      </c>
      <c r="AJ165">
        <v>0.73242762524763905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0.199546506493604</v>
      </c>
      <c r="AQ165">
        <v>6.80258682591732E-2</v>
      </c>
      <c r="AR165">
        <f t="shared" si="9"/>
        <v>0.73242762524763905</v>
      </c>
      <c r="AS165">
        <f t="shared" si="10"/>
        <v>0</v>
      </c>
      <c r="AT165" s="19">
        <f t="shared" si="11"/>
        <v>0.26757237475277718</v>
      </c>
      <c r="BH165">
        <v>0.221723481118931</v>
      </c>
      <c r="BI165">
        <v>0.108253975853822</v>
      </c>
      <c r="BJ165">
        <v>0.78349431796218605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0.21650568203781301</v>
      </c>
    </row>
    <row r="166" spans="1:69" x14ac:dyDescent="0.2">
      <c r="A166" s="14">
        <v>0.230452205816394</v>
      </c>
      <c r="B166" s="14">
        <v>0.109145332260594</v>
      </c>
      <c r="C166" s="14">
        <v>0.81277174548000697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0.18722825452001701</v>
      </c>
      <c r="K166">
        <f t="shared" si="7"/>
        <v>0.81277174548000697</v>
      </c>
      <c r="L166">
        <f t="shared" si="12"/>
        <v>0</v>
      </c>
      <c r="M166" s="19">
        <f t="shared" si="8"/>
        <v>0.18722825452001701</v>
      </c>
      <c r="AH166">
        <v>0.23081721795858101</v>
      </c>
      <c r="AI166">
        <v>0.109924885956715</v>
      </c>
      <c r="AJ166">
        <v>0.75908669577953503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0.21292589508235699</v>
      </c>
      <c r="AQ166">
        <v>2.7987409138542099E-2</v>
      </c>
      <c r="AR166">
        <f t="shared" si="9"/>
        <v>0.75908669577953503</v>
      </c>
      <c r="AS166">
        <f t="shared" si="10"/>
        <v>0</v>
      </c>
      <c r="AT166" s="19">
        <f t="shared" si="11"/>
        <v>0.24091330422089907</v>
      </c>
      <c r="BH166">
        <v>0.230945902955598</v>
      </c>
      <c r="BI166">
        <v>0.10919562633899001</v>
      </c>
      <c r="BJ166">
        <v>0.81442370111041995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0.18557629888957899</v>
      </c>
    </row>
    <row r="167" spans="1:69" x14ac:dyDescent="0.2">
      <c r="A167" s="14">
        <v>0.23979771428455399</v>
      </c>
      <c r="B167" s="14">
        <v>0.110095365092075</v>
      </c>
      <c r="C167" s="14">
        <v>0.84397645456381198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0.156023545436213</v>
      </c>
      <c r="K167">
        <f t="shared" si="7"/>
        <v>0.84397645456381198</v>
      </c>
      <c r="L167">
        <f t="shared" si="12"/>
        <v>0</v>
      </c>
      <c r="M167" s="19">
        <f t="shared" si="8"/>
        <v>0.156023545436213</v>
      </c>
      <c r="AH167">
        <v>0.23987753058571101</v>
      </c>
      <c r="AI167">
        <v>0.110744993172363</v>
      </c>
      <c r="AJ167">
        <v>0.79034256306579498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0.20965743693465599</v>
      </c>
      <c r="AQ167">
        <v>0</v>
      </c>
      <c r="AR167">
        <f t="shared" si="9"/>
        <v>0.79034256306579498</v>
      </c>
      <c r="AS167">
        <f t="shared" si="10"/>
        <v>0</v>
      </c>
      <c r="AT167" s="19">
        <f t="shared" si="11"/>
        <v>0.20965743693465599</v>
      </c>
      <c r="BH167">
        <v>0.24021092689705401</v>
      </c>
      <c r="BI167">
        <v>0.110137276824157</v>
      </c>
      <c r="BJ167">
        <v>0.84535308425865197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0.15464691574134701</v>
      </c>
    </row>
    <row r="168" spans="1:69" x14ac:dyDescent="0.2">
      <c r="A168" s="14">
        <v>0.24918195685827699</v>
      </c>
      <c r="B168" s="14">
        <v>0.111045397923556</v>
      </c>
      <c r="C168" s="14">
        <v>0.87518116364762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0.124818836352405</v>
      </c>
      <c r="K168">
        <f t="shared" si="7"/>
        <v>0.87518116364762</v>
      </c>
      <c r="L168">
        <f t="shared" si="12"/>
        <v>0</v>
      </c>
      <c r="M168" s="19">
        <f t="shared" si="8"/>
        <v>0.124818836352405</v>
      </c>
      <c r="AH168">
        <v>0.24905575872634</v>
      </c>
      <c r="AI168">
        <v>0.111565100388012</v>
      </c>
      <c r="AJ168">
        <v>0.83227405045834402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0.167725949542124</v>
      </c>
      <c r="AQ168">
        <v>0</v>
      </c>
      <c r="AR168">
        <f t="shared" si="9"/>
        <v>0.83227405045834402</v>
      </c>
      <c r="AS168">
        <f t="shared" si="10"/>
        <v>0</v>
      </c>
      <c r="AT168" s="19">
        <f t="shared" si="11"/>
        <v>0.167725949542124</v>
      </c>
      <c r="BH168">
        <v>0.24951380724479599</v>
      </c>
      <c r="BI168">
        <v>0.111078927309324</v>
      </c>
      <c r="BJ168">
        <v>0.87628246740688098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0.123717532593118</v>
      </c>
    </row>
    <row r="169" spans="1:69" x14ac:dyDescent="0.2">
      <c r="A169" s="14">
        <v>0.25860071675947299</v>
      </c>
      <c r="B169" s="14">
        <v>0.111995430755037</v>
      </c>
      <c r="C169" s="14">
        <v>0.90638587273143201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9.3614127268594194E-2</v>
      </c>
      <c r="K169">
        <f t="shared" si="7"/>
        <v>0.90638587273143201</v>
      </c>
      <c r="L169">
        <f t="shared" si="12"/>
        <v>0</v>
      </c>
      <c r="M169" s="19">
        <f t="shared" si="8"/>
        <v>9.3614127268594194E-2</v>
      </c>
      <c r="AH169">
        <v>0.25837384574190603</v>
      </c>
      <c r="AI169">
        <v>0.112385207603661</v>
      </c>
      <c r="AJ169">
        <v>0.87420553785090305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0.12579446214958101</v>
      </c>
      <c r="AQ169">
        <v>0</v>
      </c>
      <c r="AR169">
        <f t="shared" si="9"/>
        <v>0.87420553785090305</v>
      </c>
      <c r="AS169">
        <f t="shared" si="10"/>
        <v>0</v>
      </c>
      <c r="AT169" s="19">
        <f t="shared" si="11"/>
        <v>0.12579446214958101</v>
      </c>
      <c r="BH169">
        <v>0.25885046244334198</v>
      </c>
      <c r="BI169">
        <v>0.112020577794492</v>
      </c>
      <c r="BJ169">
        <v>0.907211850555113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9.2788149444885698E-2</v>
      </c>
    </row>
    <row r="170" spans="1:69" x14ac:dyDescent="0.2">
      <c r="A170" s="14">
        <v>0.268050355400757</v>
      </c>
      <c r="B170" s="14">
        <v>0.112945463586518</v>
      </c>
      <c r="C170" s="14">
        <v>0.93759058181523403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6.2409418184793598E-2</v>
      </c>
      <c r="K170">
        <f t="shared" si="7"/>
        <v>0.93759058181523403</v>
      </c>
      <c r="L170">
        <f t="shared" si="12"/>
        <v>0</v>
      </c>
      <c r="M170" s="19">
        <f t="shared" si="8"/>
        <v>6.2409418184793598E-2</v>
      </c>
      <c r="AH170">
        <v>0.26781719382075703</v>
      </c>
      <c r="AI170">
        <v>0.113205314819311</v>
      </c>
      <c r="AJ170">
        <v>0.91613702524346097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8.3862974757038397E-2</v>
      </c>
      <c r="AQ170">
        <v>0</v>
      </c>
      <c r="AR170">
        <f t="shared" si="9"/>
        <v>0.91613702524346097</v>
      </c>
      <c r="AS170">
        <f t="shared" si="10"/>
        <v>0</v>
      </c>
      <c r="AT170" s="19">
        <f t="shared" si="11"/>
        <v>8.3862974757038397E-2</v>
      </c>
      <c r="BH170">
        <v>0.26821736540492003</v>
      </c>
      <c r="BI170">
        <v>0.112962228279659</v>
      </c>
      <c r="BJ170">
        <v>0.93814123370334601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6.1858766296653399E-2</v>
      </c>
    </row>
    <row r="171" spans="1:69" x14ac:dyDescent="0.2">
      <c r="A171" s="14">
        <v>0.27752771859690101</v>
      </c>
      <c r="B171" s="14">
        <v>0.113895496417999</v>
      </c>
      <c r="C171" s="14">
        <v>0.96879529089904204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3.1204709100986199E-2</v>
      </c>
      <c r="K171">
        <f t="shared" si="7"/>
        <v>0.96879529089904204</v>
      </c>
      <c r="L171">
        <f t="shared" si="12"/>
        <v>0</v>
      </c>
      <c r="M171" s="19">
        <f t="shared" si="8"/>
        <v>3.1204709100986199E-2</v>
      </c>
      <c r="AH171">
        <v>0.27737300946999399</v>
      </c>
      <c r="AI171">
        <v>0.11402542203495999</v>
      </c>
      <c r="AJ171">
        <v>0.958068512636015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4.1931487364501203E-2</v>
      </c>
      <c r="AQ171">
        <v>0</v>
      </c>
      <c r="AR171">
        <f t="shared" si="9"/>
        <v>0.958068512636015</v>
      </c>
      <c r="AS171">
        <f t="shared" si="10"/>
        <v>0</v>
      </c>
      <c r="AT171" s="19">
        <f t="shared" si="11"/>
        <v>4.1931487364501203E-2</v>
      </c>
      <c r="BH171">
        <v>0.277611454372235</v>
      </c>
      <c r="BI171">
        <v>0.11390387876482699</v>
      </c>
      <c r="BJ171">
        <v>0.96907061685157503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3.0929383148424298E-2</v>
      </c>
    </row>
    <row r="172" spans="1:69" x14ac:dyDescent="0.2">
      <c r="A172" s="14">
        <v>0.28703006007890403</v>
      </c>
      <c r="B172" s="14">
        <v>0.11484552924999999</v>
      </c>
      <c r="C172" s="14">
        <v>1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>
        <f t="shared" si="7"/>
        <v>1</v>
      </c>
      <c r="L172">
        <f t="shared" si="12"/>
        <v>0</v>
      </c>
      <c r="M172" s="19">
        <f t="shared" si="8"/>
        <v>0</v>
      </c>
      <c r="AH172">
        <v>0.28703006007890403</v>
      </c>
      <c r="AI172">
        <v>0.11484552924999999</v>
      </c>
      <c r="AJ172">
        <v>1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f t="shared" si="9"/>
        <v>1</v>
      </c>
      <c r="AS172">
        <f t="shared" si="10"/>
        <v>0</v>
      </c>
      <c r="AT172" s="19">
        <f t="shared" si="11"/>
        <v>0</v>
      </c>
      <c r="BH172">
        <v>0.28703006007890403</v>
      </c>
      <c r="BI172">
        <v>0.11484552924999999</v>
      </c>
      <c r="BJ172">
        <v>1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</row>
    <row r="174" spans="1:69" x14ac:dyDescent="0.2">
      <c r="B174" t="s">
        <v>96</v>
      </c>
      <c r="BH174" t="s">
        <v>96</v>
      </c>
    </row>
    <row r="175" spans="1:69" ht="96" x14ac:dyDescent="0.2">
      <c r="A175" t="s">
        <v>16</v>
      </c>
      <c r="B175" t="s">
        <v>70</v>
      </c>
      <c r="C175" s="10" t="s">
        <v>71</v>
      </c>
      <c r="D175" s="10" t="s">
        <v>72</v>
      </c>
      <c r="E175" s="10" t="s">
        <v>73</v>
      </c>
      <c r="F175" s="1" t="s">
        <v>74</v>
      </c>
      <c r="G175" s="1" t="s">
        <v>75</v>
      </c>
      <c r="H175" s="1" t="s">
        <v>76</v>
      </c>
      <c r="I175" s="1" t="s">
        <v>85</v>
      </c>
      <c r="J175" s="1" t="s">
        <v>47</v>
      </c>
      <c r="BH175" t="s">
        <v>16</v>
      </c>
      <c r="BI175" t="s">
        <v>70</v>
      </c>
      <c r="BJ175" s="10" t="s">
        <v>89</v>
      </c>
      <c r="BK175" s="10" t="s">
        <v>90</v>
      </c>
      <c r="BL175" s="10" t="s">
        <v>92</v>
      </c>
      <c r="BM175" s="10" t="s">
        <v>3</v>
      </c>
      <c r="BN175" t="s">
        <v>4</v>
      </c>
      <c r="BO175" s="10" t="s">
        <v>5</v>
      </c>
      <c r="BP175" t="s">
        <v>82</v>
      </c>
      <c r="BQ175" t="s">
        <v>6</v>
      </c>
    </row>
    <row r="176" spans="1:69" x14ac:dyDescent="0.2">
      <c r="A176" s="14">
        <v>3.95193104827282E-2</v>
      </c>
      <c r="B176" s="14">
        <v>6.2531051749999803E-2</v>
      </c>
      <c r="C176" s="14">
        <v>0</v>
      </c>
      <c r="D176" s="14">
        <v>0</v>
      </c>
      <c r="E176" s="14">
        <v>0.999999999999997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BH176">
        <v>3.0760230577614799E-2</v>
      </c>
      <c r="BI176">
        <v>6.5754398660913399E-2</v>
      </c>
      <c r="BJ176">
        <v>7.8297967176971295E-2</v>
      </c>
      <c r="BK176">
        <v>0</v>
      </c>
      <c r="BL176">
        <v>0.92170203282302898</v>
      </c>
      <c r="BM176">
        <v>0</v>
      </c>
      <c r="BN176">
        <v>0</v>
      </c>
      <c r="BO176">
        <v>0</v>
      </c>
      <c r="BP176">
        <v>0</v>
      </c>
      <c r="BQ176">
        <v>0</v>
      </c>
    </row>
    <row r="177" spans="1:69" x14ac:dyDescent="0.2">
      <c r="A177" s="14">
        <v>4.0490968936293802E-2</v>
      </c>
      <c r="B177" s="14">
        <v>6.35986941479421E-2</v>
      </c>
      <c r="C177" s="14">
        <v>2.0408163264984801E-2</v>
      </c>
      <c r="D177" s="14">
        <v>0</v>
      </c>
      <c r="E177" s="14">
        <v>0.97959183673500005</v>
      </c>
      <c r="F177" s="14">
        <v>0</v>
      </c>
      <c r="G177" s="14">
        <v>0</v>
      </c>
      <c r="H177" s="14">
        <v>0</v>
      </c>
      <c r="I177" s="14">
        <v>0</v>
      </c>
      <c r="J177" s="14">
        <v>7.7898841890910992E-15</v>
      </c>
      <c r="BH177">
        <v>3.1306724709105498E-2</v>
      </c>
      <c r="BI177">
        <v>6.6756258468853705E-2</v>
      </c>
      <c r="BJ177">
        <v>9.7108212744784303E-2</v>
      </c>
      <c r="BK177">
        <v>0</v>
      </c>
      <c r="BL177">
        <v>0.90289178725521602</v>
      </c>
      <c r="BM177">
        <v>0</v>
      </c>
      <c r="BN177">
        <v>0</v>
      </c>
      <c r="BO177">
        <v>0</v>
      </c>
      <c r="BP177">
        <v>0</v>
      </c>
      <c r="BQ177">
        <v>0</v>
      </c>
    </row>
    <row r="178" spans="1:69" x14ac:dyDescent="0.2">
      <c r="A178" s="14">
        <v>4.2222627239086999E-2</v>
      </c>
      <c r="B178" s="14">
        <v>6.4666336545892197E-2</v>
      </c>
      <c r="C178" s="14">
        <v>4.0816326530119497E-2</v>
      </c>
      <c r="D178" s="14">
        <v>0</v>
      </c>
      <c r="E178" s="14">
        <v>0.959183673469857</v>
      </c>
      <c r="F178" s="14">
        <v>0</v>
      </c>
      <c r="G178" s="14">
        <v>0</v>
      </c>
      <c r="H178" s="14">
        <v>0</v>
      </c>
      <c r="I178" s="14">
        <v>0</v>
      </c>
      <c r="J178" s="14">
        <v>1.3003920856791101E-14</v>
      </c>
      <c r="BH178">
        <v>3.2891772413215697E-2</v>
      </c>
      <c r="BI178">
        <v>6.7758118276793997E-2</v>
      </c>
      <c r="BJ178">
        <v>0.11591845831259701</v>
      </c>
      <c r="BK178">
        <v>0</v>
      </c>
      <c r="BL178">
        <v>0.88408154168740305</v>
      </c>
      <c r="BM178">
        <v>0</v>
      </c>
      <c r="BN178">
        <v>0</v>
      </c>
      <c r="BO178">
        <v>0</v>
      </c>
      <c r="BP178">
        <v>0</v>
      </c>
      <c r="BQ178">
        <v>0</v>
      </c>
    </row>
    <row r="179" spans="1:69" x14ac:dyDescent="0.2">
      <c r="A179" s="14">
        <v>4.4625900077677402E-2</v>
      </c>
      <c r="B179" s="14">
        <v>6.5733978943842294E-2</v>
      </c>
      <c r="C179" s="14">
        <v>6.1224489795252197E-2</v>
      </c>
      <c r="D179" s="14">
        <v>0</v>
      </c>
      <c r="E179" s="14">
        <v>0.93877551020471595</v>
      </c>
      <c r="F179" s="14">
        <v>0</v>
      </c>
      <c r="G179" s="14">
        <v>0</v>
      </c>
      <c r="H179" s="14">
        <v>0</v>
      </c>
      <c r="I179" s="14">
        <v>0</v>
      </c>
      <c r="J179" s="14">
        <v>1.82182827851429E-14</v>
      </c>
      <c r="BH179">
        <v>3.5376048770336399E-2</v>
      </c>
      <c r="BI179">
        <v>6.8759978084734302E-2</v>
      </c>
      <c r="BJ179">
        <v>0.13472870388041</v>
      </c>
      <c r="BK179">
        <v>0</v>
      </c>
      <c r="BL179">
        <v>0.86527129611958997</v>
      </c>
      <c r="BM179">
        <v>0</v>
      </c>
      <c r="BN179">
        <v>0</v>
      </c>
      <c r="BO179">
        <v>0</v>
      </c>
      <c r="BP179">
        <v>0</v>
      </c>
      <c r="BQ179">
        <v>0</v>
      </c>
    </row>
    <row r="180" spans="1:69" x14ac:dyDescent="0.2">
      <c r="A180" s="14">
        <v>4.7599166859471603E-2</v>
      </c>
      <c r="B180" s="14">
        <v>6.6801621341792405E-2</v>
      </c>
      <c r="C180" s="14">
        <v>8.1632653060387E-2</v>
      </c>
      <c r="D180" s="14">
        <v>0</v>
      </c>
      <c r="E180" s="14">
        <v>0.918367346939573</v>
      </c>
      <c r="F180" s="14">
        <v>0</v>
      </c>
      <c r="G180" s="14">
        <v>0</v>
      </c>
      <c r="H180" s="14">
        <v>0</v>
      </c>
      <c r="I180" s="14">
        <v>0</v>
      </c>
      <c r="J180" s="14">
        <v>2.3460833969979299E-14</v>
      </c>
      <c r="BH180">
        <v>3.8586259398483203E-2</v>
      </c>
      <c r="BI180">
        <v>6.9761837892674705E-2</v>
      </c>
      <c r="BJ180">
        <v>0.153538949448222</v>
      </c>
      <c r="BK180">
        <v>0</v>
      </c>
      <c r="BL180">
        <v>0.84646105055177701</v>
      </c>
      <c r="BM180">
        <v>0</v>
      </c>
      <c r="BN180">
        <v>0</v>
      </c>
      <c r="BO180">
        <v>0</v>
      </c>
      <c r="BP180">
        <v>0</v>
      </c>
      <c r="BQ180">
        <v>0</v>
      </c>
    </row>
    <row r="181" spans="1:69" x14ac:dyDescent="0.2">
      <c r="A181" s="14">
        <v>5.1042917578149702E-2</v>
      </c>
      <c r="B181" s="14">
        <v>6.7869263739742502E-2</v>
      </c>
      <c r="C181" s="14">
        <v>0.102040816325522</v>
      </c>
      <c r="D181" s="14">
        <v>0</v>
      </c>
      <c r="E181" s="14">
        <v>0.89795918367442995</v>
      </c>
      <c r="F181" s="14">
        <v>0</v>
      </c>
      <c r="G181" s="14">
        <v>0</v>
      </c>
      <c r="H181" s="14">
        <v>0</v>
      </c>
      <c r="I181" s="14">
        <v>0</v>
      </c>
      <c r="J181" s="14">
        <v>2.8674111696158601E-14</v>
      </c>
      <c r="BH181">
        <v>4.23576729268762E-2</v>
      </c>
      <c r="BI181">
        <v>7.0763697700614997E-2</v>
      </c>
      <c r="BJ181">
        <v>0.17234919501603499</v>
      </c>
      <c r="BK181">
        <v>0</v>
      </c>
      <c r="BL181">
        <v>0.82765080498396404</v>
      </c>
      <c r="BM181">
        <v>0</v>
      </c>
      <c r="BN181">
        <v>0</v>
      </c>
      <c r="BO181">
        <v>0</v>
      </c>
      <c r="BP181">
        <v>0</v>
      </c>
      <c r="BQ181">
        <v>0</v>
      </c>
    </row>
    <row r="182" spans="1:69" x14ac:dyDescent="0.2">
      <c r="A182" s="14">
        <v>5.4868635897612303E-2</v>
      </c>
      <c r="B182" s="14">
        <v>6.8936906137692697E-2</v>
      </c>
      <c r="C182" s="14">
        <v>0.122448979590656</v>
      </c>
      <c r="D182" s="14">
        <v>0</v>
      </c>
      <c r="E182" s="14">
        <v>0.87755102040928701</v>
      </c>
      <c r="F182" s="14">
        <v>0</v>
      </c>
      <c r="G182" s="14">
        <v>0</v>
      </c>
      <c r="H182" s="14">
        <v>0</v>
      </c>
      <c r="I182" s="14">
        <v>0</v>
      </c>
      <c r="J182" s="14">
        <v>3.3889124145813903E-14</v>
      </c>
      <c r="BH182">
        <v>4.6554097036037398E-2</v>
      </c>
      <c r="BI182">
        <v>7.1765557508555303E-2</v>
      </c>
      <c r="BJ182">
        <v>0.19115944058384801</v>
      </c>
      <c r="BK182">
        <v>0</v>
      </c>
      <c r="BL182">
        <v>0.80884055941615196</v>
      </c>
      <c r="BM182">
        <v>0</v>
      </c>
      <c r="BN182">
        <v>0</v>
      </c>
      <c r="BO182">
        <v>0</v>
      </c>
      <c r="BP182">
        <v>0</v>
      </c>
      <c r="BQ182">
        <v>0</v>
      </c>
    </row>
    <row r="183" spans="1:69" x14ac:dyDescent="0.2">
      <c r="A183" s="14">
        <v>5.90020677336031E-2</v>
      </c>
      <c r="B183" s="14">
        <v>7.0004548535642794E-2</v>
      </c>
      <c r="C183" s="14">
        <v>0.14285714285579099</v>
      </c>
      <c r="D183" s="14">
        <v>0</v>
      </c>
      <c r="E183" s="14">
        <v>0.85714285714414395</v>
      </c>
      <c r="F183" s="14">
        <v>0</v>
      </c>
      <c r="G183" s="14">
        <v>0</v>
      </c>
      <c r="H183" s="14">
        <v>0</v>
      </c>
      <c r="I183" s="14">
        <v>0</v>
      </c>
      <c r="J183" s="14">
        <v>3.9159647746700399E-14</v>
      </c>
      <c r="BH183">
        <v>5.1070871341193397E-2</v>
      </c>
      <c r="BI183">
        <v>7.2767417316495595E-2</v>
      </c>
      <c r="BJ183">
        <v>0.20996968615166001</v>
      </c>
      <c r="BK183">
        <v>0</v>
      </c>
      <c r="BL183">
        <v>0.79003031384833899</v>
      </c>
      <c r="BM183">
        <v>0</v>
      </c>
      <c r="BN183">
        <v>0</v>
      </c>
      <c r="BO183">
        <v>0</v>
      </c>
      <c r="BP183">
        <v>0</v>
      </c>
      <c r="BQ183">
        <v>0</v>
      </c>
    </row>
    <row r="184" spans="1:69" x14ac:dyDescent="0.2">
      <c r="A184" s="14">
        <v>6.3383040394238602E-2</v>
      </c>
      <c r="B184" s="14">
        <v>7.1072190933593002E-2</v>
      </c>
      <c r="C184" s="14">
        <v>0.16326530612092599</v>
      </c>
      <c r="D184" s="14">
        <v>0</v>
      </c>
      <c r="E184" s="14">
        <v>0.83673469387900001</v>
      </c>
      <c r="F184" s="14">
        <v>0</v>
      </c>
      <c r="G184" s="14">
        <v>0</v>
      </c>
      <c r="H184" s="14">
        <v>0</v>
      </c>
      <c r="I184" s="14">
        <v>0</v>
      </c>
      <c r="J184" s="14">
        <v>4.4345603578133102E-14</v>
      </c>
      <c r="BH184">
        <v>5.5830299138586399E-2</v>
      </c>
      <c r="BI184">
        <v>7.37692771244359E-2</v>
      </c>
      <c r="BJ184">
        <v>0.228779931719473</v>
      </c>
      <c r="BK184">
        <v>0</v>
      </c>
      <c r="BL184">
        <v>0.77122006828052603</v>
      </c>
      <c r="BM184">
        <v>0</v>
      </c>
      <c r="BN184">
        <v>0</v>
      </c>
      <c r="BO184">
        <v>0</v>
      </c>
      <c r="BP184">
        <v>0</v>
      </c>
      <c r="BQ184">
        <v>0</v>
      </c>
    </row>
    <row r="185" spans="1:69" x14ac:dyDescent="0.2">
      <c r="A185" s="14">
        <v>6.7963700926271201E-2</v>
      </c>
      <c r="B185" s="14">
        <v>7.2139833331543099E-2</v>
      </c>
      <c r="C185" s="14">
        <v>0.18367346938606099</v>
      </c>
      <c r="D185" s="14">
        <v>0</v>
      </c>
      <c r="E185" s="14">
        <v>0.81632653061385696</v>
      </c>
      <c r="F185" s="14">
        <v>0</v>
      </c>
      <c r="G185" s="14">
        <v>0</v>
      </c>
      <c r="H185" s="14">
        <v>0</v>
      </c>
      <c r="I185" s="14">
        <v>0</v>
      </c>
      <c r="J185" s="14">
        <v>4.9560182346919403E-14</v>
      </c>
      <c r="BH185">
        <v>6.0775399282166298E-2</v>
      </c>
      <c r="BI185">
        <v>7.4771136932376206E-2</v>
      </c>
      <c r="BJ185">
        <v>0.247590177287286</v>
      </c>
      <c r="BK185">
        <v>0</v>
      </c>
      <c r="BL185">
        <v>0.75240982271271295</v>
      </c>
      <c r="BM185">
        <v>0</v>
      </c>
      <c r="BN185">
        <v>0</v>
      </c>
      <c r="BO185">
        <v>0</v>
      </c>
      <c r="BP185">
        <v>0</v>
      </c>
      <c r="BQ185">
        <v>0</v>
      </c>
    </row>
    <row r="186" spans="1:69" x14ac:dyDescent="0.2">
      <c r="A186" s="14">
        <v>7.2706316773541599E-2</v>
      </c>
      <c r="B186" s="14">
        <v>7.3207475729493196E-2</v>
      </c>
      <c r="C186" s="14">
        <v>0.204081632651196</v>
      </c>
      <c r="D186" s="14">
        <v>0</v>
      </c>
      <c r="E186" s="14">
        <v>0.79591836734871402</v>
      </c>
      <c r="F186" s="14">
        <v>0</v>
      </c>
      <c r="G186" s="14">
        <v>0</v>
      </c>
      <c r="H186" s="14">
        <v>0</v>
      </c>
      <c r="I186" s="14">
        <v>0</v>
      </c>
      <c r="J186" s="14">
        <v>5.4800781967845299E-14</v>
      </c>
      <c r="BH186">
        <v>6.5864364170291706E-2</v>
      </c>
      <c r="BI186">
        <v>7.5772996740316498E-2</v>
      </c>
      <c r="BJ186">
        <v>0.26640042285509802</v>
      </c>
      <c r="BK186">
        <v>0</v>
      </c>
      <c r="BL186">
        <v>0.73359957714489998</v>
      </c>
      <c r="BM186">
        <v>0</v>
      </c>
      <c r="BN186">
        <v>0</v>
      </c>
      <c r="BO186">
        <v>0</v>
      </c>
      <c r="BP186">
        <v>0</v>
      </c>
      <c r="BQ186">
        <v>0</v>
      </c>
    </row>
    <row r="187" spans="1:69" x14ac:dyDescent="0.2">
      <c r="A187" s="14">
        <v>7.7581192148319905E-2</v>
      </c>
      <c r="B187" s="14">
        <v>7.4275118127443404E-2</v>
      </c>
      <c r="C187" s="14">
        <v>0.224489795916331</v>
      </c>
      <c r="D187" s="14">
        <v>0</v>
      </c>
      <c r="E187" s="14">
        <v>0.77551020408357096</v>
      </c>
      <c r="F187" s="14">
        <v>0</v>
      </c>
      <c r="G187" s="14">
        <v>0</v>
      </c>
      <c r="H187" s="14">
        <v>0</v>
      </c>
      <c r="I187" s="14">
        <v>0</v>
      </c>
      <c r="J187" s="14">
        <v>6.0014493374893606E-14</v>
      </c>
      <c r="BH187">
        <v>7.1066294618857495E-2</v>
      </c>
      <c r="BI187">
        <v>7.6774856548256804E-2</v>
      </c>
      <c r="BJ187">
        <v>0.28521066842291098</v>
      </c>
      <c r="BK187">
        <v>0</v>
      </c>
      <c r="BL187">
        <v>0.71478933157708702</v>
      </c>
      <c r="BM187">
        <v>0</v>
      </c>
      <c r="BN187">
        <v>0</v>
      </c>
      <c r="BO187">
        <v>0</v>
      </c>
      <c r="BP187">
        <v>0</v>
      </c>
      <c r="BQ187">
        <v>0</v>
      </c>
    </row>
    <row r="188" spans="1:69" x14ac:dyDescent="0.2">
      <c r="A188" s="14">
        <v>8.2564903395664899E-2</v>
      </c>
      <c r="B188" s="14">
        <v>7.5342760525393501E-2</v>
      </c>
      <c r="C188" s="14">
        <v>0.24489795918146501</v>
      </c>
      <c r="D188" s="14">
        <v>0</v>
      </c>
      <c r="E188" s="14">
        <v>0.75510204081842802</v>
      </c>
      <c r="F188" s="14">
        <v>0</v>
      </c>
      <c r="G188" s="14">
        <v>0</v>
      </c>
      <c r="H188" s="14">
        <v>0</v>
      </c>
      <c r="I188" s="14">
        <v>0</v>
      </c>
      <c r="J188" s="14">
        <v>6.5227337420203898E-14</v>
      </c>
      <c r="BH188">
        <v>7.6358106627909303E-2</v>
      </c>
      <c r="BI188">
        <v>7.7776716356197206E-2</v>
      </c>
      <c r="BJ188">
        <v>0.304020913990726</v>
      </c>
      <c r="BK188">
        <v>0</v>
      </c>
      <c r="BL188">
        <v>0.69597908600927205</v>
      </c>
      <c r="BM188">
        <v>0</v>
      </c>
      <c r="BN188">
        <v>0</v>
      </c>
      <c r="BO188">
        <v>0</v>
      </c>
      <c r="BP188">
        <v>0</v>
      </c>
      <c r="BQ188">
        <v>0</v>
      </c>
    </row>
    <row r="189" spans="1:69" x14ac:dyDescent="0.2">
      <c r="A189" s="14">
        <v>8.7638885156746102E-2</v>
      </c>
      <c r="B189" s="14">
        <v>7.6410402923343501E-2</v>
      </c>
      <c r="C189" s="14">
        <v>0.26530612244659801</v>
      </c>
      <c r="D189" s="14">
        <v>0</v>
      </c>
      <c r="E189" s="14">
        <v>0.73469387755328597</v>
      </c>
      <c r="F189" s="14">
        <v>0</v>
      </c>
      <c r="G189" s="14">
        <v>0</v>
      </c>
      <c r="H189" s="14">
        <v>0</v>
      </c>
      <c r="I189" s="14">
        <v>0</v>
      </c>
      <c r="J189" s="14">
        <v>7.0469671764605797E-14</v>
      </c>
      <c r="BH189">
        <v>8.1722341611038404E-2</v>
      </c>
      <c r="BI189">
        <v>7.8778576164137401E-2</v>
      </c>
      <c r="BJ189">
        <v>0.32283115955853597</v>
      </c>
      <c r="BK189">
        <v>0</v>
      </c>
      <c r="BL189">
        <v>0.67716884044146097</v>
      </c>
      <c r="BM189">
        <v>0</v>
      </c>
      <c r="BN189">
        <v>0</v>
      </c>
      <c r="BO189">
        <v>0</v>
      </c>
      <c r="BP189">
        <v>0</v>
      </c>
      <c r="BQ189">
        <v>0</v>
      </c>
    </row>
    <row r="190" spans="1:69" x14ac:dyDescent="0.2">
      <c r="A190" s="14">
        <v>9.27883297160816E-2</v>
      </c>
      <c r="B190" s="14">
        <v>7.7478045321293695E-2</v>
      </c>
      <c r="C190" s="14">
        <v>0.28571428571173302</v>
      </c>
      <c r="D190" s="14">
        <v>0</v>
      </c>
      <c r="E190" s="14">
        <v>0.71428571428814303</v>
      </c>
      <c r="F190" s="14">
        <v>0</v>
      </c>
      <c r="G190" s="14">
        <v>0</v>
      </c>
      <c r="H190" s="14">
        <v>0</v>
      </c>
      <c r="I190" s="14">
        <v>0</v>
      </c>
      <c r="J190" s="14">
        <v>7.5684250533392104E-14</v>
      </c>
      <c r="BH190">
        <v>8.7145626640875898E-2</v>
      </c>
      <c r="BI190">
        <v>7.9780435972077804E-2</v>
      </c>
      <c r="BJ190">
        <v>0.34164140512635099</v>
      </c>
      <c r="BK190">
        <v>0</v>
      </c>
      <c r="BL190">
        <v>0.65835859487364601</v>
      </c>
      <c r="BM190">
        <v>0</v>
      </c>
      <c r="BN190">
        <v>0</v>
      </c>
      <c r="BO190">
        <v>0</v>
      </c>
      <c r="BP190">
        <v>0</v>
      </c>
      <c r="BQ190">
        <v>0</v>
      </c>
    </row>
    <row r="191" spans="1:69" x14ac:dyDescent="0.2">
      <c r="A191" s="14">
        <v>9.8001342300420596E-2</v>
      </c>
      <c r="B191" s="14">
        <v>7.8545687719243806E-2</v>
      </c>
      <c r="C191" s="14">
        <v>0.30612244897686802</v>
      </c>
      <c r="D191" s="14">
        <v>0</v>
      </c>
      <c r="E191" s="14">
        <v>0.69387755102299897</v>
      </c>
      <c r="F191" s="14">
        <v>0</v>
      </c>
      <c r="G191" s="14">
        <v>0</v>
      </c>
      <c r="H191" s="14">
        <v>0</v>
      </c>
      <c r="I191" s="14">
        <v>0</v>
      </c>
      <c r="J191" s="14">
        <v>8.0924850154318101E-14</v>
      </c>
      <c r="BH191">
        <v>9.2617589153020999E-2</v>
      </c>
      <c r="BI191">
        <v>8.0782295780017999E-2</v>
      </c>
      <c r="BJ191">
        <v>0.36045165069416202</v>
      </c>
      <c r="BK191">
        <v>0</v>
      </c>
      <c r="BL191">
        <v>0.63954834930583604</v>
      </c>
      <c r="BM191">
        <v>0</v>
      </c>
      <c r="BN191">
        <v>0</v>
      </c>
      <c r="BO191">
        <v>0</v>
      </c>
      <c r="BP191">
        <v>0</v>
      </c>
      <c r="BQ191">
        <v>0</v>
      </c>
    </row>
    <row r="192" spans="1:69" x14ac:dyDescent="0.2">
      <c r="A192" s="14">
        <v>0.10326829656321999</v>
      </c>
      <c r="B192" s="14">
        <v>7.9613330117193903E-2</v>
      </c>
      <c r="C192" s="14">
        <v>0.32653061224200303</v>
      </c>
      <c r="D192" s="14">
        <v>0</v>
      </c>
      <c r="E192" s="14">
        <v>0.67346938775785603</v>
      </c>
      <c r="F192" s="14">
        <v>0</v>
      </c>
      <c r="G192" s="14">
        <v>0</v>
      </c>
      <c r="H192" s="14">
        <v>0</v>
      </c>
      <c r="I192" s="14">
        <v>0</v>
      </c>
      <c r="J192" s="14">
        <v>8.6142898370056299E-14</v>
      </c>
      <c r="BH192">
        <v>9.8130086375444597E-2</v>
      </c>
      <c r="BI192">
        <v>8.1784155587958401E-2</v>
      </c>
      <c r="BJ192">
        <v>0.37926189626197598</v>
      </c>
      <c r="BK192">
        <v>0</v>
      </c>
      <c r="BL192">
        <v>0.62073810373802096</v>
      </c>
      <c r="BM192">
        <v>0</v>
      </c>
      <c r="BN192">
        <v>0</v>
      </c>
      <c r="BO192">
        <v>0</v>
      </c>
      <c r="BP192">
        <v>0</v>
      </c>
      <c r="BQ192">
        <v>0</v>
      </c>
    </row>
    <row r="193" spans="1:69" x14ac:dyDescent="0.2">
      <c r="A193" s="14">
        <v>0.108581343142618</v>
      </c>
      <c r="B193" s="14">
        <v>8.0680972515144098E-2</v>
      </c>
      <c r="C193" s="14">
        <v>0.34693877550713798</v>
      </c>
      <c r="D193" s="14">
        <v>0</v>
      </c>
      <c r="E193" s="14">
        <v>0.65306122449271298</v>
      </c>
      <c r="F193" s="14">
        <v>0</v>
      </c>
      <c r="G193" s="14">
        <v>0</v>
      </c>
      <c r="H193" s="14">
        <v>0</v>
      </c>
      <c r="I193" s="14">
        <v>0</v>
      </c>
      <c r="J193" s="14">
        <v>9.1357477138842594E-14</v>
      </c>
      <c r="BH193">
        <v>0.10367665280685801</v>
      </c>
      <c r="BI193">
        <v>8.2786015395898596E-2</v>
      </c>
      <c r="BJ193">
        <v>0.39807214182978701</v>
      </c>
      <c r="BK193">
        <v>0</v>
      </c>
      <c r="BL193">
        <v>0.60192785817021</v>
      </c>
      <c r="BM193">
        <v>0</v>
      </c>
      <c r="BN193">
        <v>0</v>
      </c>
      <c r="BO193">
        <v>0</v>
      </c>
      <c r="BP193">
        <v>0</v>
      </c>
      <c r="BQ193">
        <v>0</v>
      </c>
    </row>
    <row r="194" spans="1:69" x14ac:dyDescent="0.2">
      <c r="A194" s="14">
        <v>0.113934033999688</v>
      </c>
      <c r="B194" s="14">
        <v>8.1748614913094195E-2</v>
      </c>
      <c r="C194" s="14">
        <v>0.36734693877227198</v>
      </c>
      <c r="D194" s="14">
        <v>0</v>
      </c>
      <c r="E194" s="14">
        <v>0.63265306122757003</v>
      </c>
      <c r="F194" s="14">
        <v>0</v>
      </c>
      <c r="G194" s="14">
        <v>0</v>
      </c>
      <c r="H194" s="14">
        <v>0</v>
      </c>
      <c r="I194" s="14">
        <v>0</v>
      </c>
      <c r="J194" s="14">
        <v>9.6599811483244505E-14</v>
      </c>
      <c r="BH194">
        <v>0.109252099641439</v>
      </c>
      <c r="BI194">
        <v>8.3787875203838999E-2</v>
      </c>
      <c r="BJ194">
        <v>0.41688238739760097</v>
      </c>
      <c r="BK194">
        <v>0</v>
      </c>
      <c r="BL194">
        <v>0.58311761260239503</v>
      </c>
      <c r="BM194">
        <v>0</v>
      </c>
      <c r="BN194">
        <v>0</v>
      </c>
      <c r="BO194">
        <v>0</v>
      </c>
      <c r="BP194">
        <v>0</v>
      </c>
      <c r="BQ194">
        <v>0</v>
      </c>
    </row>
    <row r="195" spans="1:69" x14ac:dyDescent="0.2">
      <c r="A195" s="14">
        <v>0.11932103397737499</v>
      </c>
      <c r="B195" s="14">
        <v>8.2816257311044403E-2</v>
      </c>
      <c r="C195" s="14">
        <v>0.38775510203740698</v>
      </c>
      <c r="D195" s="14">
        <v>0</v>
      </c>
      <c r="E195" s="14">
        <v>0.61224489796242698</v>
      </c>
      <c r="F195" s="14">
        <v>0</v>
      </c>
      <c r="G195" s="14">
        <v>0</v>
      </c>
      <c r="H195" s="14">
        <v>0</v>
      </c>
      <c r="I195" s="14">
        <v>0</v>
      </c>
      <c r="J195" s="14">
        <v>1.01842145827646E-13</v>
      </c>
      <c r="BH195">
        <v>0.114852220999593</v>
      </c>
      <c r="BI195">
        <v>8.4789735011779194E-2</v>
      </c>
      <c r="BJ195">
        <v>0.435692632965412</v>
      </c>
      <c r="BK195">
        <v>0</v>
      </c>
      <c r="BL195">
        <v>0.56430736703458395</v>
      </c>
      <c r="BM195">
        <v>0</v>
      </c>
      <c r="BN195">
        <v>0</v>
      </c>
      <c r="BO195">
        <v>0</v>
      </c>
      <c r="BP195">
        <v>0</v>
      </c>
      <c r="BQ195">
        <v>0</v>
      </c>
    </row>
    <row r="196" spans="1:69" x14ac:dyDescent="0.2">
      <c r="A196" s="14">
        <v>0.124737898076802</v>
      </c>
      <c r="B196" s="14">
        <v>8.3883899708994403E-2</v>
      </c>
      <c r="C196" s="14">
        <v>0.40816326530253999</v>
      </c>
      <c r="D196" s="14">
        <v>0</v>
      </c>
      <c r="E196" s="14">
        <v>0.59183673469728504</v>
      </c>
      <c r="F196" s="14">
        <v>0</v>
      </c>
      <c r="G196" s="14">
        <v>0</v>
      </c>
      <c r="H196" s="14">
        <v>0</v>
      </c>
      <c r="I196" s="14">
        <v>0</v>
      </c>
      <c r="J196" s="14">
        <v>1.07030703744293E-13</v>
      </c>
      <c r="BH196">
        <v>0.120473576001807</v>
      </c>
      <c r="BI196">
        <v>8.5791594819719597E-2</v>
      </c>
      <c r="BJ196">
        <v>0.45450287853322702</v>
      </c>
      <c r="BK196">
        <v>0</v>
      </c>
      <c r="BL196">
        <v>0.54549712146676999</v>
      </c>
      <c r="BM196">
        <v>0</v>
      </c>
      <c r="BN196">
        <v>0</v>
      </c>
      <c r="BO196">
        <v>0</v>
      </c>
      <c r="BP196">
        <v>0</v>
      </c>
      <c r="BQ196">
        <v>0</v>
      </c>
    </row>
    <row r="197" spans="1:69" x14ac:dyDescent="0.2">
      <c r="A197" s="14">
        <v>0.13018089838762301</v>
      </c>
      <c r="B197" s="14">
        <v>8.49515421069445E-2</v>
      </c>
      <c r="C197" s="14">
        <v>0.42857142856767499</v>
      </c>
      <c r="D197" s="14">
        <v>0</v>
      </c>
      <c r="E197" s="14">
        <v>0.57142857143214298</v>
      </c>
      <c r="F197" s="14">
        <v>0</v>
      </c>
      <c r="G197" s="14">
        <v>0</v>
      </c>
      <c r="H197" s="14">
        <v>0</v>
      </c>
      <c r="I197" s="14">
        <v>0</v>
      </c>
      <c r="J197" s="14">
        <v>1.12267833918267E-13</v>
      </c>
      <c r="BH197">
        <v>0.12611332528497701</v>
      </c>
      <c r="BI197">
        <v>8.6793454627659805E-2</v>
      </c>
      <c r="BJ197">
        <v>0.47331312410103699</v>
      </c>
      <c r="BK197">
        <v>0</v>
      </c>
      <c r="BL197">
        <v>0.52668687589895902</v>
      </c>
      <c r="BM197">
        <v>0</v>
      </c>
      <c r="BN197">
        <v>0</v>
      </c>
      <c r="BO197">
        <v>0</v>
      </c>
      <c r="BP197">
        <v>0</v>
      </c>
      <c r="BQ197">
        <v>0</v>
      </c>
    </row>
    <row r="198" spans="1:69" x14ac:dyDescent="0.2">
      <c r="A198" s="14">
        <v>0.135646888702246</v>
      </c>
      <c r="B198" s="14">
        <v>8.6019184504894694E-2</v>
      </c>
      <c r="C198" s="14">
        <v>0.44897959183281</v>
      </c>
      <c r="D198" s="14">
        <v>0</v>
      </c>
      <c r="E198" s="14">
        <v>0.55102040816699904</v>
      </c>
      <c r="F198" s="14">
        <v>0</v>
      </c>
      <c r="G198" s="14">
        <v>0</v>
      </c>
      <c r="H198" s="14">
        <v>0</v>
      </c>
      <c r="I198" s="14">
        <v>0</v>
      </c>
      <c r="J198" s="14">
        <v>1.1748241268705301E-13</v>
      </c>
      <c r="BH198">
        <v>0.13176910703140199</v>
      </c>
      <c r="BI198">
        <v>8.7795314435600194E-2</v>
      </c>
      <c r="BJ198">
        <v>0.49212336966885201</v>
      </c>
      <c r="BK198">
        <v>0</v>
      </c>
      <c r="BL198">
        <v>0.50787663033114405</v>
      </c>
      <c r="BM198">
        <v>0</v>
      </c>
      <c r="BN198">
        <v>0</v>
      </c>
      <c r="BO198">
        <v>0</v>
      </c>
      <c r="BP198">
        <v>0</v>
      </c>
      <c r="BQ198">
        <v>0</v>
      </c>
    </row>
    <row r="199" spans="1:69" x14ac:dyDescent="0.2">
      <c r="A199" s="14">
        <v>0.14113319788551301</v>
      </c>
      <c r="B199" s="14">
        <v>8.7086826902844805E-2</v>
      </c>
      <c r="C199" s="14">
        <v>0.469387755097945</v>
      </c>
      <c r="D199" s="14">
        <v>0</v>
      </c>
      <c r="E199" s="14">
        <v>0.53061224490185599</v>
      </c>
      <c r="F199" s="14">
        <v>0</v>
      </c>
      <c r="G199" s="14">
        <v>0</v>
      </c>
      <c r="H199" s="14">
        <v>0</v>
      </c>
      <c r="I199" s="14">
        <v>0</v>
      </c>
      <c r="J199" s="14">
        <v>1.2269178728541199E-13</v>
      </c>
      <c r="BH199">
        <v>0.13743894198850301</v>
      </c>
      <c r="BI199">
        <v>8.8797174243540597E-2</v>
      </c>
      <c r="BJ199">
        <v>0.51093361523666503</v>
      </c>
      <c r="BK199">
        <v>0</v>
      </c>
      <c r="BL199">
        <v>0.48906638476333097</v>
      </c>
      <c r="BM199">
        <v>0</v>
      </c>
      <c r="BN199">
        <v>0</v>
      </c>
      <c r="BO199">
        <v>0</v>
      </c>
      <c r="BP199">
        <v>0</v>
      </c>
      <c r="BQ199">
        <v>0</v>
      </c>
    </row>
    <row r="200" spans="1:69" x14ac:dyDescent="0.2">
      <c r="A200" s="14">
        <v>0.14663754531969</v>
      </c>
      <c r="B200" s="14">
        <v>8.8154469300794902E-2</v>
      </c>
      <c r="C200" s="14">
        <v>0.48979591836307901</v>
      </c>
      <c r="D200" s="14">
        <v>0</v>
      </c>
      <c r="E200" s="14">
        <v>0.51020408163671305</v>
      </c>
      <c r="F200" s="14">
        <v>0</v>
      </c>
      <c r="G200" s="14">
        <v>0</v>
      </c>
      <c r="H200" s="14">
        <v>0</v>
      </c>
      <c r="I200" s="14">
        <v>0</v>
      </c>
      <c r="J200" s="14">
        <v>1.2794626469414501E-13</v>
      </c>
      <c r="BH200">
        <v>0.14312115998562999</v>
      </c>
      <c r="BI200">
        <v>8.9799034051480903E-2</v>
      </c>
      <c r="BJ200">
        <v>0.529743860804477</v>
      </c>
      <c r="BK200">
        <v>0</v>
      </c>
      <c r="BL200">
        <v>0.47025613919551801</v>
      </c>
      <c r="BM200">
        <v>0</v>
      </c>
      <c r="BN200">
        <v>0</v>
      </c>
      <c r="BO200">
        <v>0</v>
      </c>
      <c r="BP200">
        <v>0</v>
      </c>
      <c r="BQ200">
        <v>0</v>
      </c>
    </row>
    <row r="201" spans="1:69" x14ac:dyDescent="0.2">
      <c r="A201" s="14">
        <v>0.15215797340454501</v>
      </c>
      <c r="B201" s="14">
        <v>8.9222111698745096E-2</v>
      </c>
      <c r="C201" s="14">
        <v>0.51020408162821496</v>
      </c>
      <c r="D201" s="14">
        <v>0</v>
      </c>
      <c r="E201" s="14">
        <v>0.48979591837156899</v>
      </c>
      <c r="F201" s="14">
        <v>0</v>
      </c>
      <c r="G201" s="14">
        <v>0</v>
      </c>
      <c r="H201" s="14">
        <v>0</v>
      </c>
      <c r="I201" s="14">
        <v>0</v>
      </c>
      <c r="J201" s="14">
        <v>1.3315390456902801E-13</v>
      </c>
      <c r="BH201">
        <v>0.14881434255471801</v>
      </c>
      <c r="BI201">
        <v>9.0800893859421097E-2</v>
      </c>
      <c r="BJ201">
        <v>0.54855410637228996</v>
      </c>
      <c r="BK201">
        <v>0</v>
      </c>
      <c r="BL201">
        <v>0.45144589362770499</v>
      </c>
      <c r="BM201">
        <v>0</v>
      </c>
      <c r="BN201">
        <v>0</v>
      </c>
      <c r="BO201">
        <v>0</v>
      </c>
      <c r="BP201">
        <v>0</v>
      </c>
      <c r="BQ201">
        <v>0</v>
      </c>
    </row>
    <row r="202" spans="1:69" x14ac:dyDescent="0.2">
      <c r="A202" s="14">
        <v>0.15769279331971101</v>
      </c>
      <c r="B202" s="14">
        <v>9.0289754096695193E-2</v>
      </c>
      <c r="C202" s="14">
        <v>0.53061224489334902</v>
      </c>
      <c r="D202" s="14">
        <v>0</v>
      </c>
      <c r="E202" s="14">
        <v>0.469387755106426</v>
      </c>
      <c r="F202" s="14">
        <v>0</v>
      </c>
      <c r="G202" s="14">
        <v>0</v>
      </c>
      <c r="H202" s="14">
        <v>0</v>
      </c>
      <c r="I202" s="14">
        <v>0</v>
      </c>
      <c r="J202" s="14">
        <v>1.3837195278476599E-13</v>
      </c>
      <c r="BH202">
        <v>0.15451727773294899</v>
      </c>
      <c r="BI202">
        <v>9.1802753667361403E-2</v>
      </c>
      <c r="BJ202">
        <v>0.56736435194010304</v>
      </c>
      <c r="BK202">
        <v>0</v>
      </c>
      <c r="BL202">
        <v>0.43263564805989202</v>
      </c>
      <c r="BM202">
        <v>0</v>
      </c>
      <c r="BN202">
        <v>0</v>
      </c>
      <c r="BO202">
        <v>0</v>
      </c>
      <c r="BP202">
        <v>0</v>
      </c>
      <c r="BQ202">
        <v>0</v>
      </c>
    </row>
    <row r="203" spans="1:69" x14ac:dyDescent="0.2">
      <c r="A203" s="14">
        <v>0.163240541167227</v>
      </c>
      <c r="B203" s="14">
        <v>9.1357396494645401E-2</v>
      </c>
      <c r="C203" s="14">
        <v>0.55102040815848397</v>
      </c>
      <c r="D203" s="14">
        <v>0</v>
      </c>
      <c r="E203" s="14">
        <v>0.448979591841283</v>
      </c>
      <c r="F203" s="14">
        <v>0</v>
      </c>
      <c r="G203" s="14">
        <v>0</v>
      </c>
      <c r="H203" s="14">
        <v>0</v>
      </c>
      <c r="I203" s="14">
        <v>0</v>
      </c>
      <c r="J203" s="14">
        <v>1.435830621066E-13</v>
      </c>
      <c r="BH203">
        <v>0.16022892416683901</v>
      </c>
      <c r="BI203">
        <v>9.2804613475305303E-2</v>
      </c>
      <c r="BJ203">
        <v>0.58617459750797896</v>
      </c>
      <c r="BK203">
        <v>0</v>
      </c>
      <c r="BL203">
        <v>0.41382540249201799</v>
      </c>
      <c r="BM203">
        <v>0</v>
      </c>
      <c r="BN203">
        <v>0</v>
      </c>
      <c r="BO203">
        <v>0</v>
      </c>
      <c r="BP203">
        <v>0</v>
      </c>
      <c r="BQ203" s="15">
        <v>1.6306400674181999E-16</v>
      </c>
    </row>
    <row r="204" spans="1:69" x14ac:dyDescent="0.2">
      <c r="A204" s="14">
        <v>0.168799942290766</v>
      </c>
      <c r="B204" s="14">
        <v>9.2425038892595499E-2</v>
      </c>
      <c r="C204" s="14">
        <v>0.57142857142361903</v>
      </c>
      <c r="D204" s="14">
        <v>0</v>
      </c>
      <c r="E204" s="14">
        <v>0.42857142857614</v>
      </c>
      <c r="F204" s="14">
        <v>0</v>
      </c>
      <c r="G204" s="14">
        <v>0</v>
      </c>
      <c r="H204" s="14">
        <v>0</v>
      </c>
      <c r="I204" s="14">
        <v>0</v>
      </c>
      <c r="J204" s="14">
        <v>1.4882539645100201E-13</v>
      </c>
      <c r="BH204">
        <v>0.16594838238128701</v>
      </c>
      <c r="BI204">
        <v>9.3806473283245706E-2</v>
      </c>
      <c r="BJ204">
        <v>0.60498484307579303</v>
      </c>
      <c r="BK204">
        <v>0</v>
      </c>
      <c r="BL204">
        <v>0.39501515692420403</v>
      </c>
      <c r="BM204">
        <v>0</v>
      </c>
      <c r="BN204">
        <v>0</v>
      </c>
      <c r="BO204">
        <v>0</v>
      </c>
      <c r="BP204">
        <v>0</v>
      </c>
      <c r="BQ204" s="15">
        <v>1.8041124150158801E-16</v>
      </c>
    </row>
    <row r="205" spans="1:69" x14ac:dyDescent="0.2">
      <c r="A205" s="14">
        <v>0.174369882076474</v>
      </c>
      <c r="B205" s="14">
        <v>9.3492681290545498E-2</v>
      </c>
      <c r="C205" s="14">
        <v>0.59183673468875098</v>
      </c>
      <c r="D205" s="14">
        <v>0</v>
      </c>
      <c r="E205" s="14">
        <v>0.408163265310999</v>
      </c>
      <c r="F205" s="14">
        <v>0</v>
      </c>
      <c r="G205" s="14">
        <v>0</v>
      </c>
      <c r="H205" s="14">
        <v>0</v>
      </c>
      <c r="I205" s="14">
        <v>0</v>
      </c>
      <c r="J205" s="14">
        <v>1.54074669689308E-13</v>
      </c>
      <c r="BH205">
        <v>0.17167487161467901</v>
      </c>
      <c r="BI205">
        <v>9.4808333091186095E-2</v>
      </c>
      <c r="BJ205">
        <v>0.623795088643608</v>
      </c>
      <c r="BK205">
        <v>0</v>
      </c>
      <c r="BL205">
        <v>0.376204911356389</v>
      </c>
      <c r="BM205">
        <v>0</v>
      </c>
      <c r="BN205">
        <v>0</v>
      </c>
      <c r="BO205">
        <v>0</v>
      </c>
      <c r="BP205">
        <v>0</v>
      </c>
      <c r="BQ205" s="15">
        <v>1.9775847626135601E-16</v>
      </c>
    </row>
    <row r="206" spans="1:69" x14ac:dyDescent="0.2">
      <c r="A206" s="14">
        <v>0.17994938192325799</v>
      </c>
      <c r="B206" s="14">
        <v>9.4560323688495707E-2</v>
      </c>
      <c r="C206" s="14">
        <v>0.61224489795388604</v>
      </c>
      <c r="D206" s="14">
        <v>0</v>
      </c>
      <c r="E206" s="14">
        <v>0.387755102045855</v>
      </c>
      <c r="F206" s="14">
        <v>0</v>
      </c>
      <c r="G206" s="14">
        <v>0</v>
      </c>
      <c r="H206" s="14">
        <v>0</v>
      </c>
      <c r="I206" s="14">
        <v>0</v>
      </c>
      <c r="J206" s="14">
        <v>1.5927884011723799E-13</v>
      </c>
      <c r="BH206">
        <v>0.17740771101199301</v>
      </c>
      <c r="BI206">
        <v>9.5810192899126498E-2</v>
      </c>
      <c r="BJ206">
        <v>0.64260533421142296</v>
      </c>
      <c r="BK206">
        <v>0</v>
      </c>
      <c r="BL206">
        <v>0.35739466578857298</v>
      </c>
      <c r="BM206">
        <v>0</v>
      </c>
      <c r="BN206">
        <v>0</v>
      </c>
      <c r="BO206">
        <v>0</v>
      </c>
      <c r="BP206">
        <v>0</v>
      </c>
      <c r="BQ206" s="15">
        <v>2.0122792321330999E-16</v>
      </c>
    </row>
    <row r="207" spans="1:69" x14ac:dyDescent="0.2">
      <c r="A207" s="14">
        <v>0.18553757936052301</v>
      </c>
      <c r="B207" s="14">
        <v>9.5627966086445804E-2</v>
      </c>
      <c r="C207" s="14">
        <v>0.63265306121902098</v>
      </c>
      <c r="D207" s="14">
        <v>0</v>
      </c>
      <c r="E207" s="14">
        <v>0.36734693878071201</v>
      </c>
      <c r="F207" s="14">
        <v>0</v>
      </c>
      <c r="G207" s="14">
        <v>0</v>
      </c>
      <c r="H207" s="14">
        <v>0</v>
      </c>
      <c r="I207" s="14">
        <v>0</v>
      </c>
      <c r="J207" s="14">
        <v>1.6449341888602501E-13</v>
      </c>
      <c r="BH207">
        <v>0.183146304256352</v>
      </c>
      <c r="BI207">
        <v>9.6812052707066998E-2</v>
      </c>
      <c r="BJ207">
        <v>0.66141557977923804</v>
      </c>
      <c r="BK207">
        <v>0</v>
      </c>
      <c r="BL207">
        <v>0.33858442022075802</v>
      </c>
      <c r="BM207">
        <v>0</v>
      </c>
      <c r="BN207">
        <v>0</v>
      </c>
      <c r="BO207">
        <v>0</v>
      </c>
      <c r="BP207">
        <v>0</v>
      </c>
      <c r="BQ207" s="15">
        <v>2.0122792321330999E-16</v>
      </c>
    </row>
    <row r="208" spans="1:69" x14ac:dyDescent="0.2">
      <c r="A208" s="14">
        <v>0.19113371151255101</v>
      </c>
      <c r="B208" s="14">
        <v>9.6695608484395998E-2</v>
      </c>
      <c r="C208" s="14">
        <v>0.65306122448415604</v>
      </c>
      <c r="D208" s="14">
        <v>0</v>
      </c>
      <c r="E208" s="14">
        <v>0.34693877551556901</v>
      </c>
      <c r="F208" s="14">
        <v>0</v>
      </c>
      <c r="G208" s="14">
        <v>0</v>
      </c>
      <c r="H208" s="14">
        <v>0</v>
      </c>
      <c r="I208" s="14">
        <v>0</v>
      </c>
      <c r="J208" s="14">
        <v>1.69701058760907E-13</v>
      </c>
      <c r="BH208">
        <v>0.18889012693270399</v>
      </c>
      <c r="BI208">
        <v>9.7813912515007401E-2</v>
      </c>
      <c r="BJ208">
        <v>0.680225825347053</v>
      </c>
      <c r="BK208">
        <v>0</v>
      </c>
      <c r="BL208">
        <v>0.319774174652943</v>
      </c>
      <c r="BM208">
        <v>0</v>
      </c>
      <c r="BN208">
        <v>0</v>
      </c>
      <c r="BO208">
        <v>0</v>
      </c>
      <c r="BP208">
        <v>0</v>
      </c>
      <c r="BQ208" s="15">
        <v>2.08166817117217E-16</v>
      </c>
    </row>
    <row r="209" spans="1:69" x14ac:dyDescent="0.2">
      <c r="A209" s="14">
        <v>0.19673710127824101</v>
      </c>
      <c r="B209" s="14">
        <v>9.7763250882346095E-2</v>
      </c>
      <c r="C209" s="14">
        <v>0.67346938774929099</v>
      </c>
      <c r="D209" s="14">
        <v>0</v>
      </c>
      <c r="E209" s="14">
        <v>0.32653061225042601</v>
      </c>
      <c r="F209" s="14">
        <v>0</v>
      </c>
      <c r="G209" s="14">
        <v>0</v>
      </c>
      <c r="H209" s="14">
        <v>0</v>
      </c>
      <c r="I209" s="14">
        <v>0</v>
      </c>
      <c r="J209" s="14">
        <v>1.74953801446165E-13</v>
      </c>
      <c r="BH209">
        <v>0.19463871607723199</v>
      </c>
      <c r="BI209">
        <v>9.8815772322947901E-2</v>
      </c>
      <c r="BJ209">
        <v>0.69903607091486797</v>
      </c>
      <c r="BK209">
        <v>0</v>
      </c>
      <c r="BL209">
        <v>0.30096392908512798</v>
      </c>
      <c r="BM209">
        <v>0</v>
      </c>
      <c r="BN209">
        <v>0</v>
      </c>
      <c r="BO209">
        <v>0</v>
      </c>
      <c r="BP209">
        <v>0</v>
      </c>
      <c r="BQ209" s="15">
        <v>2.2204460492503101E-16</v>
      </c>
    </row>
    <row r="210" spans="1:69" x14ac:dyDescent="0.2">
      <c r="A210" s="14">
        <v>0.202347145725775</v>
      </c>
      <c r="B210" s="14">
        <v>9.8830893280296206E-2</v>
      </c>
      <c r="C210" s="14">
        <v>0.69387755101442605</v>
      </c>
      <c r="D210" s="14">
        <v>0</v>
      </c>
      <c r="E210" s="14">
        <v>0.30612244898528201</v>
      </c>
      <c r="F210" s="14">
        <v>0</v>
      </c>
      <c r="G210" s="14">
        <v>0</v>
      </c>
      <c r="H210" s="14">
        <v>0</v>
      </c>
      <c r="I210" s="14">
        <v>0</v>
      </c>
      <c r="J210" s="14">
        <v>1.8019613579056699E-13</v>
      </c>
      <c r="BH210">
        <v>0.200391661486652</v>
      </c>
      <c r="BI210">
        <v>9.9817632130888304E-2</v>
      </c>
      <c r="BJ210">
        <v>0.71784631648268304</v>
      </c>
      <c r="BK210">
        <v>0</v>
      </c>
      <c r="BL210">
        <v>0.28215368351731301</v>
      </c>
      <c r="BM210">
        <v>0</v>
      </c>
      <c r="BN210">
        <v>0</v>
      </c>
      <c r="BO210">
        <v>0</v>
      </c>
      <c r="BP210">
        <v>0</v>
      </c>
      <c r="BQ210" s="15">
        <v>2.2551405187698502E-16</v>
      </c>
    </row>
    <row r="211" spans="1:69" x14ac:dyDescent="0.2">
      <c r="A211" s="14">
        <v>0.20796330630323201</v>
      </c>
      <c r="B211" s="14">
        <v>9.98985356782464E-2</v>
      </c>
      <c r="C211" s="14">
        <v>0.71428571427956</v>
      </c>
      <c r="D211" s="14">
        <v>0</v>
      </c>
      <c r="E211" s="14">
        <v>0.28571428572013902</v>
      </c>
      <c r="F211" s="14">
        <v>0</v>
      </c>
      <c r="G211" s="14">
        <v>0</v>
      </c>
      <c r="H211" s="14">
        <v>0</v>
      </c>
      <c r="I211" s="14">
        <v>0</v>
      </c>
      <c r="J211" s="14">
        <v>1.8540377566544901E-13</v>
      </c>
      <c r="BH211">
        <v>0.206148598453194</v>
      </c>
      <c r="BI211">
        <v>0.100819491938829</v>
      </c>
      <c r="BJ211">
        <v>0.73665656205049801</v>
      </c>
      <c r="BK211">
        <v>0</v>
      </c>
      <c r="BL211">
        <v>0.26334343794949799</v>
      </c>
      <c r="BM211">
        <v>0</v>
      </c>
      <c r="BN211">
        <v>0</v>
      </c>
      <c r="BO211">
        <v>0</v>
      </c>
      <c r="BP211">
        <v>0</v>
      </c>
      <c r="BQ211" s="15">
        <v>2.3592239273284601E-16</v>
      </c>
    </row>
    <row r="212" spans="1:69" x14ac:dyDescent="0.2">
      <c r="A212" s="14">
        <v>0.213585100545371</v>
      </c>
      <c r="B212" s="14">
        <v>0.100966178076196</v>
      </c>
      <c r="C212" s="14">
        <v>0.73469387754469295</v>
      </c>
      <c r="D212" s="14">
        <v>0</v>
      </c>
      <c r="E212" s="14">
        <v>0.26530612245499802</v>
      </c>
      <c r="F212" s="14">
        <v>0</v>
      </c>
      <c r="G212" s="14">
        <v>0</v>
      </c>
      <c r="H212" s="14">
        <v>0</v>
      </c>
      <c r="I212" s="14">
        <v>0</v>
      </c>
      <c r="J212" s="14">
        <v>1.90614884987284E-13</v>
      </c>
      <c r="BH212">
        <v>0.21190920166122701</v>
      </c>
      <c r="BI212">
        <v>0.101821351746769</v>
      </c>
      <c r="BJ212">
        <v>0.75546680761831297</v>
      </c>
      <c r="BK212">
        <v>0</v>
      </c>
      <c r="BL212">
        <v>0.244533192381683</v>
      </c>
      <c r="BM212">
        <v>0</v>
      </c>
      <c r="BN212">
        <v>0</v>
      </c>
      <c r="BO212">
        <v>0</v>
      </c>
      <c r="BP212">
        <v>0</v>
      </c>
      <c r="BQ212" s="15">
        <v>2.3939183968479898E-16</v>
      </c>
    </row>
    <row r="213" spans="1:69" x14ac:dyDescent="0.2">
      <c r="A213" s="14">
        <v>0.219212095018916</v>
      </c>
      <c r="B213" s="14">
        <v>0.102033820474147</v>
      </c>
      <c r="C213" s="14">
        <v>0.75510204080982801</v>
      </c>
      <c r="D213" s="14">
        <v>0</v>
      </c>
      <c r="E213" s="14">
        <v>0.24489795918985499</v>
      </c>
      <c r="F213" s="14">
        <v>0</v>
      </c>
      <c r="G213" s="14">
        <v>0</v>
      </c>
      <c r="H213" s="14">
        <v>0</v>
      </c>
      <c r="I213" s="14">
        <v>0</v>
      </c>
      <c r="J213" s="14">
        <v>1.9587109711949299E-13</v>
      </c>
      <c r="BH213">
        <v>0.21767318003564001</v>
      </c>
      <c r="BI213">
        <v>0.10282321155471</v>
      </c>
      <c r="BJ213">
        <v>0.77427705318612805</v>
      </c>
      <c r="BK213">
        <v>0</v>
      </c>
      <c r="BL213">
        <v>0.22572294681386801</v>
      </c>
      <c r="BM213">
        <v>0</v>
      </c>
      <c r="BN213">
        <v>0</v>
      </c>
      <c r="BO213">
        <v>0</v>
      </c>
      <c r="BP213">
        <v>0</v>
      </c>
      <c r="BQ213" s="15">
        <v>2.4980018054066002E-16</v>
      </c>
    </row>
    <row r="214" spans="1:69" x14ac:dyDescent="0.2">
      <c r="A214" s="14">
        <v>0.224843899297689</v>
      </c>
      <c r="B214" s="14">
        <v>0.103101462872097</v>
      </c>
      <c r="C214" s="14">
        <v>0.77551020407496296</v>
      </c>
      <c r="D214" s="14">
        <v>0</v>
      </c>
      <c r="E214" s="14">
        <v>0.22448979592471099</v>
      </c>
      <c r="F214" s="14">
        <v>0</v>
      </c>
      <c r="G214" s="14">
        <v>0</v>
      </c>
      <c r="H214" s="14">
        <v>0</v>
      </c>
      <c r="I214" s="14">
        <v>0</v>
      </c>
      <c r="J214" s="14">
        <v>2.0105098141875999E-13</v>
      </c>
      <c r="BH214">
        <v>0.22344027237408501</v>
      </c>
      <c r="BI214">
        <v>0.10382507136265</v>
      </c>
      <c r="BJ214">
        <v>0.79308729875394302</v>
      </c>
      <c r="BK214">
        <v>0</v>
      </c>
      <c r="BL214">
        <v>0.20691270124605299</v>
      </c>
      <c r="BM214">
        <v>0</v>
      </c>
      <c r="BN214">
        <v>0</v>
      </c>
      <c r="BO214">
        <v>0</v>
      </c>
      <c r="BP214">
        <v>0</v>
      </c>
      <c r="BQ214" s="15">
        <v>2.5326962749261398E-16</v>
      </c>
    </row>
    <row r="215" spans="1:69" x14ac:dyDescent="0.2">
      <c r="A215" s="14">
        <v>0.23048016079783701</v>
      </c>
      <c r="B215" s="14">
        <v>0.104169105270047</v>
      </c>
      <c r="C215" s="14">
        <v>0.79591836734009802</v>
      </c>
      <c r="D215" s="14">
        <v>0</v>
      </c>
      <c r="E215" s="14">
        <v>0.204081632659568</v>
      </c>
      <c r="F215" s="14">
        <v>0</v>
      </c>
      <c r="G215" s="14">
        <v>0</v>
      </c>
      <c r="H215" s="14">
        <v>0</v>
      </c>
      <c r="I215" s="14">
        <v>0</v>
      </c>
      <c r="J215" s="14">
        <v>2.06293315763162E-13</v>
      </c>
      <c r="BH215">
        <v>0.22921024362805001</v>
      </c>
      <c r="BI215">
        <v>0.10482693117059</v>
      </c>
      <c r="BJ215">
        <v>0.81189754432175798</v>
      </c>
      <c r="BK215">
        <v>0</v>
      </c>
      <c r="BL215">
        <v>0.188102455678238</v>
      </c>
      <c r="BM215">
        <v>0</v>
      </c>
      <c r="BN215">
        <v>0</v>
      </c>
      <c r="BO215">
        <v>0</v>
      </c>
      <c r="BP215">
        <v>0</v>
      </c>
      <c r="BQ215" s="15">
        <v>2.7755575615628899E-16</v>
      </c>
    </row>
    <row r="216" spans="1:69" x14ac:dyDescent="0.2">
      <c r="A216" s="14">
        <v>0.236120560334347</v>
      </c>
      <c r="B216" s="14">
        <v>0.105236747667997</v>
      </c>
      <c r="C216" s="14">
        <v>0.81632653060523297</v>
      </c>
      <c r="D216" s="14">
        <v>0</v>
      </c>
      <c r="E216" s="14">
        <v>0.183673469394425</v>
      </c>
      <c r="F216" s="14">
        <v>0</v>
      </c>
      <c r="G216" s="14">
        <v>0</v>
      </c>
      <c r="H216" s="14">
        <v>0</v>
      </c>
      <c r="I216" s="14">
        <v>0</v>
      </c>
      <c r="J216" s="14">
        <v>2.11504425084996E-13</v>
      </c>
      <c r="BH216">
        <v>0.23498288172354601</v>
      </c>
      <c r="BI216">
        <v>0.105828790978531</v>
      </c>
      <c r="BJ216">
        <v>0.83070778988957295</v>
      </c>
      <c r="BK216">
        <v>0</v>
      </c>
      <c r="BL216">
        <v>0.169292210110423</v>
      </c>
      <c r="BM216">
        <v>0</v>
      </c>
      <c r="BN216">
        <v>0</v>
      </c>
      <c r="BO216">
        <v>0</v>
      </c>
      <c r="BP216">
        <v>0</v>
      </c>
      <c r="BQ216" s="15">
        <v>2.7755575615628899E-16</v>
      </c>
    </row>
    <row r="217" spans="1:69" x14ac:dyDescent="0.2">
      <c r="A217" s="14">
        <v>0.24176480828486099</v>
      </c>
      <c r="B217" s="14">
        <v>0.106304390065947</v>
      </c>
      <c r="C217" s="14">
        <v>0.83673469387036803</v>
      </c>
      <c r="D217" s="14">
        <v>0</v>
      </c>
      <c r="E217" s="14">
        <v>0.163265306129281</v>
      </c>
      <c r="F217" s="14">
        <v>0</v>
      </c>
      <c r="G217" s="14">
        <v>0</v>
      </c>
      <c r="H217" s="14">
        <v>0</v>
      </c>
      <c r="I217" s="14">
        <v>0</v>
      </c>
      <c r="J217" s="14">
        <v>2.1672594274768599E-13</v>
      </c>
      <c r="BH217">
        <v>0.24075799483261501</v>
      </c>
      <c r="BI217">
        <v>0.106830650786471</v>
      </c>
      <c r="BJ217">
        <v>0.84951803545738802</v>
      </c>
      <c r="BK217">
        <v>0</v>
      </c>
      <c r="BL217">
        <v>0.15048196454260801</v>
      </c>
      <c r="BM217">
        <v>0</v>
      </c>
      <c r="BN217">
        <v>0</v>
      </c>
      <c r="BO217">
        <v>0</v>
      </c>
      <c r="BP217">
        <v>0</v>
      </c>
      <c r="BQ217" s="15">
        <v>2.7061686225238201E-16</v>
      </c>
    </row>
    <row r="218" spans="1:69" x14ac:dyDescent="0.2">
      <c r="A218" s="14">
        <v>0.247412641266825</v>
      </c>
      <c r="B218" s="14">
        <v>0.107372032463897</v>
      </c>
      <c r="C218" s="14">
        <v>0.85714285713550198</v>
      </c>
      <c r="D218" s="14">
        <v>0</v>
      </c>
      <c r="E218" s="14">
        <v>0.142857142864138</v>
      </c>
      <c r="F218" s="14">
        <v>0</v>
      </c>
      <c r="G218" s="14">
        <v>0</v>
      </c>
      <c r="H218" s="14">
        <v>0</v>
      </c>
      <c r="I218" s="14">
        <v>0</v>
      </c>
      <c r="J218" s="14">
        <v>2.2193358262256899E-13</v>
      </c>
      <c r="BH218">
        <v>0.246535409023102</v>
      </c>
      <c r="BI218">
        <v>0.107832510594412</v>
      </c>
      <c r="BJ218">
        <v>0.86832828102520299</v>
      </c>
      <c r="BK218">
        <v>0</v>
      </c>
      <c r="BL218">
        <v>0.13167171897479199</v>
      </c>
      <c r="BM218">
        <v>0</v>
      </c>
      <c r="BN218">
        <v>0</v>
      </c>
      <c r="BO218">
        <v>0</v>
      </c>
      <c r="BP218">
        <v>0</v>
      </c>
      <c r="BQ218" s="15">
        <v>2.9143354396410399E-16</v>
      </c>
    </row>
    <row r="219" spans="1:69" x14ac:dyDescent="0.2">
      <c r="A219" s="14">
        <v>0.25306381925008198</v>
      </c>
      <c r="B219" s="14">
        <v>0.108439674861847</v>
      </c>
      <c r="C219" s="14">
        <v>0.87755102040063704</v>
      </c>
      <c r="D219" s="14">
        <v>0</v>
      </c>
      <c r="E219" s="14">
        <v>0.12244897959899501</v>
      </c>
      <c r="F219" s="14">
        <v>0</v>
      </c>
      <c r="G219" s="14">
        <v>0</v>
      </c>
      <c r="H219" s="14">
        <v>0</v>
      </c>
      <c r="I219" s="14">
        <v>0</v>
      </c>
      <c r="J219" s="14">
        <v>2.27168978073067E-13</v>
      </c>
      <c r="BH219">
        <v>0.252314966227139</v>
      </c>
      <c r="BI219">
        <v>0.108834370402352</v>
      </c>
      <c r="BJ219">
        <v>0.88713852659301795</v>
      </c>
      <c r="BK219">
        <v>0</v>
      </c>
      <c r="BL219">
        <v>0.112861473406977</v>
      </c>
      <c r="BM219">
        <v>0</v>
      </c>
      <c r="BN219">
        <v>0</v>
      </c>
      <c r="BO219">
        <v>0</v>
      </c>
      <c r="BP219">
        <v>0</v>
      </c>
      <c r="BQ219" s="15">
        <v>2.8796409701214998E-16</v>
      </c>
    </row>
    <row r="220" spans="1:69" x14ac:dyDescent="0.2">
      <c r="A220" s="14">
        <v>0.25871812304021402</v>
      </c>
      <c r="B220" s="14">
        <v>0.109507317259798</v>
      </c>
      <c r="C220" s="14">
        <v>0.89795918366577199</v>
      </c>
      <c r="D220" s="14">
        <v>0</v>
      </c>
      <c r="E220" s="14">
        <v>0.10204081633385199</v>
      </c>
      <c r="F220" s="14">
        <v>0</v>
      </c>
      <c r="G220" s="14">
        <v>0</v>
      </c>
      <c r="H220" s="14">
        <v>0</v>
      </c>
      <c r="I220" s="14">
        <v>0</v>
      </c>
      <c r="J220" s="14">
        <v>2.3241478186442101E-13</v>
      </c>
      <c r="BH220">
        <v>0.258096522479215</v>
      </c>
      <c r="BI220">
        <v>0.109836230210293</v>
      </c>
      <c r="BJ220">
        <v>0.90594877216083303</v>
      </c>
      <c r="BK220">
        <v>0</v>
      </c>
      <c r="BL220">
        <v>9.4051227839162393E-2</v>
      </c>
      <c r="BM220">
        <v>0</v>
      </c>
      <c r="BN220">
        <v>0</v>
      </c>
      <c r="BO220">
        <v>0</v>
      </c>
      <c r="BP220">
        <v>0</v>
      </c>
      <c r="BQ220" s="15">
        <v>3.2612801348363998E-16</v>
      </c>
    </row>
    <row r="221" spans="1:69" x14ac:dyDescent="0.2">
      <c r="A221" s="14">
        <v>0.264375352078565</v>
      </c>
      <c r="B221" s="14">
        <v>0.110574959657748</v>
      </c>
      <c r="C221" s="14">
        <v>0.91836734693090705</v>
      </c>
      <c r="D221" s="14">
        <v>0</v>
      </c>
      <c r="E221" s="14">
        <v>8.1632653068708996E-2</v>
      </c>
      <c r="F221" s="14">
        <v>0</v>
      </c>
      <c r="G221" s="14">
        <v>0</v>
      </c>
      <c r="H221" s="14">
        <v>0</v>
      </c>
      <c r="I221" s="14">
        <v>0</v>
      </c>
      <c r="J221" s="14">
        <v>2.37632830080159E-13</v>
      </c>
      <c r="BH221">
        <v>0.26387994638314799</v>
      </c>
      <c r="BI221">
        <v>0.110838090018233</v>
      </c>
      <c r="BJ221">
        <v>0.92475901772864799</v>
      </c>
      <c r="BK221">
        <v>0</v>
      </c>
      <c r="BL221">
        <v>7.5240982271347207E-2</v>
      </c>
      <c r="BM221">
        <v>0</v>
      </c>
      <c r="BN221">
        <v>0</v>
      </c>
      <c r="BO221">
        <v>0</v>
      </c>
      <c r="BP221">
        <v>0</v>
      </c>
      <c r="BQ221" s="15">
        <v>3.3653635433950102E-16</v>
      </c>
    </row>
    <row r="222" spans="1:69" x14ac:dyDescent="0.2">
      <c r="A222" s="14">
        <v>0.27003532251370299</v>
      </c>
      <c r="B222" s="14">
        <v>0.111642602055698</v>
      </c>
      <c r="C222" s="14">
        <v>0.938775510196039</v>
      </c>
      <c r="D222" s="14">
        <v>0</v>
      </c>
      <c r="E222" s="14">
        <v>6.1224489803567698E-2</v>
      </c>
      <c r="F222" s="14">
        <v>0</v>
      </c>
      <c r="G222" s="14">
        <v>0</v>
      </c>
      <c r="H222" s="14">
        <v>0</v>
      </c>
      <c r="I222" s="14">
        <v>0</v>
      </c>
      <c r="J222" s="14">
        <v>2.4284046995504102E-13</v>
      </c>
      <c r="BH222">
        <v>0.269665117774119</v>
      </c>
      <c r="BI222">
        <v>0.111839949826173</v>
      </c>
      <c r="BJ222">
        <v>0.94356926329646296</v>
      </c>
      <c r="BK222">
        <v>0</v>
      </c>
      <c r="BL222">
        <v>5.6430736703532297E-2</v>
      </c>
      <c r="BM222">
        <v>0</v>
      </c>
      <c r="BN222">
        <v>0</v>
      </c>
      <c r="BO222">
        <v>0</v>
      </c>
      <c r="BP222">
        <v>0</v>
      </c>
      <c r="BQ222" s="15">
        <v>3.2265856653168602E-16</v>
      </c>
    </row>
    <row r="223" spans="1:69" x14ac:dyDescent="0.2">
      <c r="A223" s="14">
        <v>0.27569786550623698</v>
      </c>
      <c r="B223" s="14">
        <v>0.112710244453648</v>
      </c>
      <c r="C223" s="14">
        <v>0.95918367346117495</v>
      </c>
      <c r="D223" s="14">
        <v>0</v>
      </c>
      <c r="E223" s="14">
        <v>4.0816326538424E-2</v>
      </c>
      <c r="F223" s="14">
        <v>0</v>
      </c>
      <c r="G223" s="14">
        <v>0</v>
      </c>
      <c r="H223" s="14">
        <v>0</v>
      </c>
      <c r="I223" s="14">
        <v>0</v>
      </c>
      <c r="J223" s="14">
        <v>2.4805504872382801E-13</v>
      </c>
      <c r="BH223">
        <v>0.275451926547507</v>
      </c>
      <c r="BI223">
        <v>0.112841809634114</v>
      </c>
      <c r="BJ223">
        <v>0.96237950886427803</v>
      </c>
      <c r="BK223">
        <v>0</v>
      </c>
      <c r="BL223">
        <v>3.76204911357172E-2</v>
      </c>
      <c r="BM223">
        <v>0</v>
      </c>
      <c r="BN223">
        <v>0</v>
      </c>
      <c r="BO223">
        <v>0</v>
      </c>
      <c r="BP223">
        <v>0</v>
      </c>
      <c r="BQ223" s="15">
        <v>3.2612801348363998E-16</v>
      </c>
    </row>
    <row r="224" spans="1:69" x14ac:dyDescent="0.2">
      <c r="A224" s="14">
        <v>0.28136282573487198</v>
      </c>
      <c r="B224" s="14">
        <v>0.113777886851598</v>
      </c>
      <c r="C224" s="14">
        <v>0.97959183672631001</v>
      </c>
      <c r="D224" s="14">
        <v>0</v>
      </c>
      <c r="E224" s="14">
        <v>2.0408163273280901E-2</v>
      </c>
      <c r="F224" s="14">
        <v>0</v>
      </c>
      <c r="G224" s="14">
        <v>0</v>
      </c>
      <c r="H224" s="14">
        <v>0</v>
      </c>
      <c r="I224" s="14">
        <v>0</v>
      </c>
      <c r="J224" s="14">
        <v>2.5330779140908502E-13</v>
      </c>
      <c r="BH224">
        <v>0.28124027163083198</v>
      </c>
      <c r="BI224">
        <v>0.113843669442054</v>
      </c>
      <c r="BJ224">
        <v>0.981189754432092</v>
      </c>
      <c r="BK224">
        <v>0</v>
      </c>
      <c r="BL224">
        <v>1.8810245567901999E-2</v>
      </c>
      <c r="BM224">
        <v>0</v>
      </c>
      <c r="BN224">
        <v>0</v>
      </c>
      <c r="BO224">
        <v>0</v>
      </c>
      <c r="BP224">
        <v>0</v>
      </c>
      <c r="BQ224" s="15">
        <v>3.5041414214731498E-16</v>
      </c>
    </row>
    <row r="225" spans="1:69" x14ac:dyDescent="0.2">
      <c r="A225" s="14">
        <v>0.28703006007890403</v>
      </c>
      <c r="B225" s="14">
        <v>0.11484552924999999</v>
      </c>
      <c r="C225" s="14">
        <v>1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BH225">
        <v>0.28703006007890403</v>
      </c>
      <c r="BI225">
        <v>0.11484552924999999</v>
      </c>
      <c r="BJ225">
        <v>1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402"/>
  <sheetViews>
    <sheetView topLeftCell="H1" zoomScale="58" workbookViewId="0">
      <selection activeCell="V16" sqref="V16"/>
    </sheetView>
  </sheetViews>
  <sheetFormatPr baseColWidth="10" defaultRowHeight="16" x14ac:dyDescent="0.2"/>
  <sheetData>
    <row r="1" spans="1:87" ht="96" x14ac:dyDescent="0.2">
      <c r="B1" s="10" t="s">
        <v>50</v>
      </c>
      <c r="C1" s="10" t="s">
        <v>52</v>
      </c>
      <c r="D1" s="10" t="s">
        <v>53</v>
      </c>
      <c r="E1" s="10" t="s">
        <v>130</v>
      </c>
      <c r="F1" s="10" t="s">
        <v>131</v>
      </c>
      <c r="G1" s="10" t="s">
        <v>132</v>
      </c>
      <c r="H1" s="10" t="s">
        <v>133</v>
      </c>
      <c r="I1" s="10" t="s">
        <v>134</v>
      </c>
      <c r="J1" s="10" t="s">
        <v>135</v>
      </c>
      <c r="K1" s="10" t="s">
        <v>136</v>
      </c>
      <c r="L1" s="10" t="s">
        <v>137</v>
      </c>
      <c r="M1" s="10" t="s">
        <v>138</v>
      </c>
      <c r="N1" s="10" t="s">
        <v>139</v>
      </c>
      <c r="O1" s="10" t="s">
        <v>140</v>
      </c>
      <c r="P1" s="10" t="s">
        <v>141</v>
      </c>
      <c r="Q1" s="10" t="s">
        <v>142</v>
      </c>
      <c r="R1" s="10" t="s">
        <v>143</v>
      </c>
      <c r="AA1" s="3"/>
      <c r="AB1" s="11" t="s">
        <v>50</v>
      </c>
      <c r="AC1" s="11" t="s">
        <v>52</v>
      </c>
      <c r="AD1" s="11" t="s">
        <v>53</v>
      </c>
      <c r="AE1" s="11" t="s">
        <v>130</v>
      </c>
      <c r="AF1" s="11" t="s">
        <v>131</v>
      </c>
      <c r="AG1" s="11" t="s">
        <v>132</v>
      </c>
      <c r="AH1" s="11" t="s">
        <v>133</v>
      </c>
      <c r="AI1" s="11" t="s">
        <v>134</v>
      </c>
      <c r="AJ1" s="11" t="s">
        <v>135</v>
      </c>
      <c r="AK1" s="11" t="s">
        <v>136</v>
      </c>
      <c r="AL1" s="11" t="s">
        <v>137</v>
      </c>
      <c r="AM1" s="11" t="s">
        <v>138</v>
      </c>
      <c r="AN1" s="11" t="s">
        <v>139</v>
      </c>
      <c r="AO1" s="11" t="s">
        <v>140</v>
      </c>
      <c r="AP1" s="11" t="s">
        <v>141</v>
      </c>
      <c r="AQ1" s="11" t="s">
        <v>142</v>
      </c>
      <c r="AR1" s="11" t="s">
        <v>143</v>
      </c>
      <c r="AX1" s="10" t="s">
        <v>50</v>
      </c>
      <c r="AY1" s="10" t="s">
        <v>52</v>
      </c>
      <c r="AZ1" s="10" t="s">
        <v>53</v>
      </c>
      <c r="BA1" s="10" t="s">
        <v>130</v>
      </c>
      <c r="BB1" s="10" t="s">
        <v>131</v>
      </c>
      <c r="BC1" s="10" t="s">
        <v>132</v>
      </c>
      <c r="BD1" s="10" t="s">
        <v>133</v>
      </c>
      <c r="BE1" s="10" t="s">
        <v>134</v>
      </c>
      <c r="BF1" s="10" t="s">
        <v>135</v>
      </c>
      <c r="BG1" s="10" t="s">
        <v>136</v>
      </c>
      <c r="BH1" s="10" t="s">
        <v>137</v>
      </c>
      <c r="BI1" s="10" t="s">
        <v>138</v>
      </c>
      <c r="BJ1" s="10" t="s">
        <v>139</v>
      </c>
      <c r="BK1" s="10" t="s">
        <v>140</v>
      </c>
      <c r="BL1" s="10" t="s">
        <v>141</v>
      </c>
      <c r="BM1" s="10" t="s">
        <v>142</v>
      </c>
      <c r="BN1" s="10" t="s">
        <v>143</v>
      </c>
      <c r="BS1" s="10" t="s">
        <v>50</v>
      </c>
      <c r="BT1" s="10" t="s">
        <v>52</v>
      </c>
      <c r="BU1" s="10" t="s">
        <v>53</v>
      </c>
      <c r="BV1" s="10" t="s">
        <v>130</v>
      </c>
      <c r="BW1" s="10" t="s">
        <v>131</v>
      </c>
      <c r="BX1" s="10" t="s">
        <v>132</v>
      </c>
      <c r="BY1" s="10" t="s">
        <v>133</v>
      </c>
      <c r="BZ1" s="10" t="s">
        <v>134</v>
      </c>
      <c r="CA1" s="10" t="s">
        <v>135</v>
      </c>
      <c r="CB1" s="10" t="s">
        <v>136</v>
      </c>
      <c r="CC1" s="10" t="s">
        <v>137</v>
      </c>
      <c r="CD1" s="10" t="s">
        <v>138</v>
      </c>
      <c r="CE1" s="10" t="s">
        <v>139</v>
      </c>
      <c r="CF1" s="10" t="s">
        <v>140</v>
      </c>
      <c r="CG1" s="10" t="s">
        <v>141</v>
      </c>
      <c r="CH1" s="10" t="s">
        <v>142</v>
      </c>
      <c r="CI1" s="10" t="s">
        <v>143</v>
      </c>
    </row>
    <row r="2" spans="1:87" x14ac:dyDescent="0.2">
      <c r="A2" t="s">
        <v>54</v>
      </c>
      <c r="B2">
        <v>-0.1521699654984566</v>
      </c>
      <c r="C2">
        <v>-6.6281113568067124E-2</v>
      </c>
      <c r="D2">
        <v>6.2010836845274003E-2</v>
      </c>
      <c r="E2">
        <v>0.11455239999999998</v>
      </c>
      <c r="F2">
        <v>7.2701849999999998E-2</v>
      </c>
      <c r="H2">
        <v>-4.4904499999999986E-2</v>
      </c>
      <c r="I2">
        <v>-4.3737519259333897E-2</v>
      </c>
      <c r="J2">
        <v>-3.1586839571488577E-2</v>
      </c>
      <c r="K2">
        <v>-1.7926763269117907E-2</v>
      </c>
      <c r="L2">
        <v>0.1118461288469044</v>
      </c>
      <c r="M2">
        <v>6.9297821863237297E-2</v>
      </c>
      <c r="N2">
        <v>-0.30618754192101255</v>
      </c>
      <c r="O2">
        <v>-0.54930536618800696</v>
      </c>
      <c r="P2">
        <v>-0.40375542059703246</v>
      </c>
      <c r="Q2">
        <v>-0.27158729845829049</v>
      </c>
      <c r="R2">
        <v>-0.34898501035979873</v>
      </c>
      <c r="AA2" s="4" t="s">
        <v>50</v>
      </c>
      <c r="AB2" s="9">
        <v>1</v>
      </c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W2" t="s">
        <v>54</v>
      </c>
      <c r="AX2">
        <v>-0.1521699654984566</v>
      </c>
      <c r="AY2">
        <v>-6.6281113568067124E-2</v>
      </c>
      <c r="AZ2">
        <v>6.2010836845274003E-2</v>
      </c>
      <c r="BA2">
        <v>0.11455239999999998</v>
      </c>
      <c r="BB2">
        <v>7.2701849999999998E-2</v>
      </c>
      <c r="BD2">
        <v>-4.4904499999999986E-2</v>
      </c>
      <c r="BE2">
        <v>-4.3737519259333897E-2</v>
      </c>
      <c r="BF2">
        <v>-3.1586839571488577E-2</v>
      </c>
      <c r="BG2">
        <v>-1.7926763269117907E-2</v>
      </c>
      <c r="BH2">
        <v>0.1118461288469044</v>
      </c>
      <c r="BI2">
        <v>6.9297821863237297E-2</v>
      </c>
      <c r="BJ2">
        <v>-0.30618754192101255</v>
      </c>
      <c r="BK2">
        <v>-0.54930536618800696</v>
      </c>
      <c r="BL2">
        <v>-0.40375542059703246</v>
      </c>
      <c r="BM2">
        <v>-0.27158729845829049</v>
      </c>
      <c r="BN2">
        <v>-0.34898501035979873</v>
      </c>
      <c r="BR2" t="s">
        <v>63</v>
      </c>
      <c r="BS2">
        <v>0.13654845571801702</v>
      </c>
      <c r="BT2">
        <v>4.0111481501721419E-2</v>
      </c>
      <c r="BU2">
        <v>3.3519112466472812E-4</v>
      </c>
      <c r="BV2">
        <v>0.20480159999999997</v>
      </c>
      <c r="BW2">
        <v>0.20212894999999997</v>
      </c>
      <c r="BX2">
        <v>-4.6186849999999981E-2</v>
      </c>
      <c r="BY2">
        <v>0.24438744999999995</v>
      </c>
      <c r="BZ2">
        <v>-7.4190445412599476E-2</v>
      </c>
      <c r="CA2">
        <v>-0.1306189924855887</v>
      </c>
      <c r="CB2">
        <v>-0.13973480230474339</v>
      </c>
      <c r="CC2">
        <v>-0.42214746269943043</v>
      </c>
      <c r="CD2">
        <v>-6.764122146360152E-2</v>
      </c>
      <c r="CE2">
        <v>-0.24757153018236078</v>
      </c>
      <c r="CF2">
        <v>-0.24880815296137085</v>
      </c>
      <c r="CG2">
        <v>-0.40800204896215975</v>
      </c>
      <c r="CH2">
        <v>-0.33982195705175455</v>
      </c>
      <c r="CI2">
        <v>-0.36622702256561535</v>
      </c>
    </row>
    <row r="3" spans="1:87" x14ac:dyDescent="0.2">
      <c r="A3" t="s">
        <v>55</v>
      </c>
      <c r="B3">
        <v>-0.30249161133718849</v>
      </c>
      <c r="C3">
        <v>3.3762448384746187E-2</v>
      </c>
      <c r="D3">
        <v>5.826719576719578E-2</v>
      </c>
      <c r="E3">
        <v>0.13274740000000002</v>
      </c>
      <c r="F3">
        <v>-2.500564999999999E-2</v>
      </c>
      <c r="H3">
        <v>3.3910249999999996E-2</v>
      </c>
      <c r="I3">
        <v>-0.15220545241524103</v>
      </c>
      <c r="J3">
        <v>-0.23184979633425873</v>
      </c>
      <c r="K3">
        <v>-0.20141698148515261</v>
      </c>
      <c r="L3">
        <v>-0.14001297243938754</v>
      </c>
      <c r="M3">
        <v>-0.13389469637857107</v>
      </c>
      <c r="N3">
        <v>-6.0737387094831466E-2</v>
      </c>
      <c r="O3">
        <v>-0.16711402453065596</v>
      </c>
      <c r="P3">
        <v>-3.8953723655539153E-2</v>
      </c>
      <c r="Q3">
        <v>-3.1048600695214465E-2</v>
      </c>
      <c r="R3">
        <v>-6.7867046289538907E-2</v>
      </c>
      <c r="AA3" s="4" t="s">
        <v>52</v>
      </c>
      <c r="AB3" s="9">
        <v>0.90980095672648742</v>
      </c>
      <c r="AC3" s="9">
        <v>1</v>
      </c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W3" t="s">
        <v>55</v>
      </c>
      <c r="AX3">
        <v>-0.30249161133718849</v>
      </c>
      <c r="AY3">
        <v>3.3762448384746187E-2</v>
      </c>
      <c r="AZ3">
        <v>5.826719576719578E-2</v>
      </c>
      <c r="BA3">
        <v>0.13274740000000002</v>
      </c>
      <c r="BB3">
        <v>-2.500564999999999E-2</v>
      </c>
      <c r="BD3">
        <v>3.3910249999999996E-2</v>
      </c>
      <c r="BE3">
        <v>-0.15220545241524103</v>
      </c>
      <c r="BF3">
        <v>-0.23184979633425873</v>
      </c>
      <c r="BG3">
        <v>-0.20141698148515261</v>
      </c>
      <c r="BH3">
        <v>-0.14001297243938754</v>
      </c>
      <c r="BI3">
        <v>-0.13389469637857107</v>
      </c>
      <c r="BJ3">
        <v>-6.0737387094831466E-2</v>
      </c>
      <c r="BK3">
        <v>-0.16711402453065596</v>
      </c>
      <c r="BL3">
        <v>-3.8953723655539153E-2</v>
      </c>
      <c r="BM3">
        <v>-3.1048600695214465E-2</v>
      </c>
      <c r="BN3">
        <v>-6.7867046289538907E-2</v>
      </c>
      <c r="BR3" t="s">
        <v>64</v>
      </c>
      <c r="BS3">
        <v>-0.52821739954510993</v>
      </c>
      <c r="BT3">
        <v>-0.70606315347028847</v>
      </c>
      <c r="BU3">
        <v>3.3021688140181277E-2</v>
      </c>
      <c r="BV3">
        <v>-0.25419059999999999</v>
      </c>
      <c r="BW3">
        <v>-0.43885454999999995</v>
      </c>
      <c r="BX3">
        <v>-0.11455505000000002</v>
      </c>
      <c r="BY3">
        <v>-0.36623600000000001</v>
      </c>
      <c r="BZ3">
        <v>0.90105496655955131</v>
      </c>
      <c r="CA3">
        <v>0.82910743495043437</v>
      </c>
      <c r="CB3">
        <v>0.84186417694627491</v>
      </c>
      <c r="CC3">
        <v>0.63089734159872024</v>
      </c>
      <c r="CD3">
        <v>0.95152494845313895</v>
      </c>
      <c r="CE3">
        <v>1.2870627286682937E-2</v>
      </c>
      <c r="CF3">
        <v>5.7031711786702993E-2</v>
      </c>
      <c r="CG3">
        <v>0.16462113653389868</v>
      </c>
      <c r="CH3">
        <v>0.10793165195899107</v>
      </c>
      <c r="CI3">
        <v>9.0012506549232985E-2</v>
      </c>
    </row>
    <row r="4" spans="1:87" x14ac:dyDescent="0.2">
      <c r="A4" t="s">
        <v>56</v>
      </c>
      <c r="B4">
        <v>0.46990788126919147</v>
      </c>
      <c r="C4">
        <v>0.4210526315789474</v>
      </c>
      <c r="D4">
        <v>8.5173248100565063E-2</v>
      </c>
      <c r="E4">
        <v>0.15283854999999999</v>
      </c>
      <c r="F4">
        <v>6.3166E-2</v>
      </c>
      <c r="G4">
        <v>0.71813869999999991</v>
      </c>
      <c r="H4">
        <v>6.3432199999999994E-2</v>
      </c>
      <c r="I4">
        <v>0.71611978657914388</v>
      </c>
      <c r="J4">
        <v>0.71972539585053574</v>
      </c>
      <c r="K4">
        <v>0.65805418477852329</v>
      </c>
      <c r="L4">
        <v>0.76897920075507853</v>
      </c>
      <c r="M4">
        <v>0.63399398702432341</v>
      </c>
      <c r="N4">
        <v>0.71970619055377005</v>
      </c>
      <c r="O4">
        <v>0.62669877071316904</v>
      </c>
      <c r="P4">
        <v>0.70261705608073166</v>
      </c>
      <c r="Q4">
        <v>0.80786703489338574</v>
      </c>
      <c r="R4">
        <v>0.69578557028416865</v>
      </c>
      <c r="AA4" s="4" t="s">
        <v>53</v>
      </c>
      <c r="AB4" s="9">
        <v>0.48953094269475445</v>
      </c>
      <c r="AC4" s="9">
        <v>0.48705357472941818</v>
      </c>
      <c r="AD4" s="9">
        <v>1</v>
      </c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W4" t="s">
        <v>56</v>
      </c>
      <c r="AX4">
        <v>0.46990788126919147</v>
      </c>
      <c r="AY4">
        <v>0.4210526315789474</v>
      </c>
      <c r="AZ4">
        <v>8.5173248100565063E-2</v>
      </c>
      <c r="BA4">
        <v>0.15283854999999999</v>
      </c>
      <c r="BB4">
        <v>6.3166E-2</v>
      </c>
      <c r="BC4">
        <v>0.71813869999999991</v>
      </c>
      <c r="BD4">
        <v>6.3432199999999994E-2</v>
      </c>
      <c r="BE4">
        <v>0.71611978657914388</v>
      </c>
      <c r="BF4">
        <v>0.71972539585053574</v>
      </c>
      <c r="BG4">
        <v>0.65805418477852329</v>
      </c>
      <c r="BH4">
        <v>0.76897920075507853</v>
      </c>
      <c r="BI4">
        <v>0.63399398702432341</v>
      </c>
      <c r="BJ4">
        <v>0.71970619055377005</v>
      </c>
      <c r="BK4">
        <v>0.62669877071316904</v>
      </c>
      <c r="BL4">
        <v>0.70261705608073166</v>
      </c>
      <c r="BM4">
        <v>0.80786703489338574</v>
      </c>
      <c r="BN4">
        <v>0.69578557028416865</v>
      </c>
      <c r="BR4" t="s">
        <v>65</v>
      </c>
      <c r="BS4">
        <v>0.70401245417566416</v>
      </c>
      <c r="BT4">
        <v>0.76579676467959612</v>
      </c>
      <c r="BU4">
        <v>0.10197228246697483</v>
      </c>
      <c r="BV4">
        <v>0.11875679999999998</v>
      </c>
      <c r="BW4">
        <v>0.19176934999999998</v>
      </c>
      <c r="BX4">
        <v>0.19451459999999998</v>
      </c>
      <c r="BY4">
        <v>0.22201199999999996</v>
      </c>
      <c r="BZ4">
        <v>-0.85980971997582156</v>
      </c>
      <c r="CA4">
        <v>-0.85717096396553016</v>
      </c>
      <c r="CB4">
        <v>-0.89239899765127195</v>
      </c>
      <c r="CC4">
        <v>-0.8167602822602511</v>
      </c>
      <c r="CD4">
        <v>-0.96015586270451503</v>
      </c>
      <c r="CE4">
        <v>-0.38684302767360135</v>
      </c>
      <c r="CF4">
        <v>-0.42402620314275202</v>
      </c>
      <c r="CG4">
        <v>-0.46622892677866801</v>
      </c>
      <c r="CH4">
        <v>-0.14191921774940441</v>
      </c>
      <c r="CI4">
        <v>-0.40301056942789848</v>
      </c>
    </row>
    <row r="5" spans="1:87" x14ac:dyDescent="0.2">
      <c r="A5" t="s">
        <v>57</v>
      </c>
      <c r="B5">
        <v>0.37225819928974285</v>
      </c>
      <c r="C5">
        <v>0.33027447089947076</v>
      </c>
      <c r="D5">
        <v>0.12205977934461577</v>
      </c>
      <c r="E5">
        <v>0.11607134999999999</v>
      </c>
      <c r="F5">
        <v>0.15239999999999998</v>
      </c>
      <c r="G5">
        <v>-0.19275789999999993</v>
      </c>
      <c r="H5">
        <v>0.14447979999999999</v>
      </c>
      <c r="I5">
        <v>-0.24145141034947284</v>
      </c>
      <c r="J5">
        <v>-0.27329620734036253</v>
      </c>
      <c r="K5">
        <v>-0.19029164038326227</v>
      </c>
      <c r="L5">
        <v>-0.19339887547178569</v>
      </c>
      <c r="M5">
        <v>-0.19196995977444264</v>
      </c>
      <c r="N5">
        <v>-0.18215121063959977</v>
      </c>
      <c r="O5">
        <v>-0.15456576576848849</v>
      </c>
      <c r="P5">
        <v>-0.22880825297244006</v>
      </c>
      <c r="Q5">
        <v>-0.15784603352153653</v>
      </c>
      <c r="R5">
        <v>-0.23926409308714788</v>
      </c>
      <c r="AA5" s="4" t="s">
        <v>130</v>
      </c>
      <c r="AB5" s="9">
        <v>0.63354896602321731</v>
      </c>
      <c r="AC5" s="9">
        <v>0.70145827034046671</v>
      </c>
      <c r="AD5" s="9">
        <v>0.13065242999220272</v>
      </c>
      <c r="AE5" s="9">
        <v>1</v>
      </c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W5" t="s">
        <v>57</v>
      </c>
      <c r="AX5">
        <v>0.37225819928974285</v>
      </c>
      <c r="AY5">
        <v>0.33027447089947076</v>
      </c>
      <c r="AZ5">
        <v>0.12205977934461577</v>
      </c>
      <c r="BA5">
        <v>0.11607134999999999</v>
      </c>
      <c r="BB5">
        <v>0.15239999999999998</v>
      </c>
      <c r="BC5">
        <v>-0.19275789999999993</v>
      </c>
      <c r="BD5">
        <v>0.14447979999999999</v>
      </c>
      <c r="BE5">
        <v>-0.24145141034947284</v>
      </c>
      <c r="BF5">
        <v>-0.27329620734036253</v>
      </c>
      <c r="BG5">
        <v>-0.19029164038326227</v>
      </c>
      <c r="BH5">
        <v>-0.19339887547178569</v>
      </c>
      <c r="BI5">
        <v>-0.19196995977444264</v>
      </c>
      <c r="BJ5">
        <v>-0.18215121063959977</v>
      </c>
      <c r="BK5">
        <v>-0.15456576576848849</v>
      </c>
      <c r="BL5">
        <v>-0.22880825297244006</v>
      </c>
      <c r="BM5">
        <v>-0.15784603352153653</v>
      </c>
      <c r="BN5">
        <v>-0.23926409308714788</v>
      </c>
      <c r="BR5" t="s">
        <v>67</v>
      </c>
      <c r="BS5">
        <v>0.18000707296946847</v>
      </c>
      <c r="BT5">
        <v>2.1890421358977542E-2</v>
      </c>
      <c r="BU5">
        <v>2.8748369521302965E-2</v>
      </c>
      <c r="BV5">
        <v>0.1093816</v>
      </c>
      <c r="BW5">
        <v>0.14623815000000001</v>
      </c>
      <c r="BX5">
        <v>0.12302749999999998</v>
      </c>
      <c r="BY5">
        <v>0.11528005</v>
      </c>
      <c r="BZ5">
        <v>4.4088198053570005E-2</v>
      </c>
      <c r="CA5">
        <v>0.10361447950718768</v>
      </c>
      <c r="CB5">
        <v>9.2219674670598745E-2</v>
      </c>
      <c r="CC5">
        <v>9.7707480034226427E-2</v>
      </c>
      <c r="CD5">
        <v>9.1070194477025745E-2</v>
      </c>
      <c r="CE5">
        <v>0.62119950406014912</v>
      </c>
      <c r="CF5">
        <v>0.69032075365553913</v>
      </c>
      <c r="CG5">
        <v>0.51716506918898308</v>
      </c>
      <c r="CH5">
        <v>0.49048932660690769</v>
      </c>
      <c r="CI5">
        <v>0.75185623062628637</v>
      </c>
    </row>
    <row r="6" spans="1:87" x14ac:dyDescent="0.2">
      <c r="A6" t="s">
        <v>58</v>
      </c>
      <c r="B6">
        <v>0.4102095702034812</v>
      </c>
      <c r="C6">
        <v>0.38189049779379791</v>
      </c>
      <c r="D6">
        <v>7.5507944538542204E-2</v>
      </c>
      <c r="E6">
        <v>0.24224655</v>
      </c>
      <c r="F6">
        <v>0.20599369999999995</v>
      </c>
      <c r="G6">
        <v>0.28392174999999997</v>
      </c>
      <c r="H6">
        <v>0.21155464999999998</v>
      </c>
      <c r="I6">
        <v>5.1851181742727667E-2</v>
      </c>
      <c r="J6">
        <v>0.13354281565925169</v>
      </c>
      <c r="K6">
        <v>-6.9300272886124017E-2</v>
      </c>
      <c r="L6">
        <v>0.65302453753319545</v>
      </c>
      <c r="M6">
        <v>8.4872304222322684E-3</v>
      </c>
      <c r="N6">
        <v>5.8160695755213161E-2</v>
      </c>
      <c r="O6">
        <v>-1.3008368449335991E-2</v>
      </c>
      <c r="P6">
        <v>2.4145448291017689E-2</v>
      </c>
      <c r="Q6">
        <v>-3.6629477461838839E-2</v>
      </c>
      <c r="R6">
        <v>1.931776044645233E-2</v>
      </c>
      <c r="AA6" s="4" t="s">
        <v>131</v>
      </c>
      <c r="AB6" s="9">
        <v>0.75116101459044826</v>
      </c>
      <c r="AC6" s="9">
        <v>0.77332234920008003</v>
      </c>
      <c r="AD6" s="9">
        <v>0.15483881042499914</v>
      </c>
      <c r="AE6" s="9">
        <v>0.90069498554280247</v>
      </c>
      <c r="AF6" s="9">
        <v>1</v>
      </c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W6" t="s">
        <v>58</v>
      </c>
      <c r="AX6">
        <v>0.4102095702034812</v>
      </c>
      <c r="AY6">
        <v>0.38189049779379791</v>
      </c>
      <c r="AZ6">
        <v>7.5507944538542204E-2</v>
      </c>
      <c r="BA6">
        <v>0.24224655</v>
      </c>
      <c r="BB6">
        <v>0.20599369999999995</v>
      </c>
      <c r="BC6">
        <v>0.28392174999999997</v>
      </c>
      <c r="BD6">
        <v>0.21155464999999998</v>
      </c>
      <c r="BE6">
        <v>5.1851181742727667E-2</v>
      </c>
      <c r="BF6">
        <v>0.13354281565925169</v>
      </c>
      <c r="BG6">
        <v>-6.9300272886124017E-2</v>
      </c>
      <c r="BH6">
        <v>0.65302453753319545</v>
      </c>
      <c r="BI6">
        <v>8.4872304222322684E-3</v>
      </c>
      <c r="BJ6">
        <v>5.8160695755213161E-2</v>
      </c>
      <c r="BK6">
        <v>-1.3008368449335991E-2</v>
      </c>
      <c r="BL6">
        <v>2.4145448291017689E-2</v>
      </c>
      <c r="BM6">
        <v>-3.6629477461838839E-2</v>
      </c>
      <c r="BN6">
        <v>1.931776044645233E-2</v>
      </c>
      <c r="BR6" t="s">
        <v>68</v>
      </c>
      <c r="BS6">
        <v>-0.10689310689310691</v>
      </c>
      <c r="BT6">
        <v>-0.20074294205052007</v>
      </c>
      <c r="BU6">
        <v>5.5278468158637413E-2</v>
      </c>
      <c r="BV6">
        <v>4.190315E-2</v>
      </c>
      <c r="BW6">
        <v>9.1590400000000002E-2</v>
      </c>
      <c r="BX6">
        <v>-5.8212449999999999E-2</v>
      </c>
      <c r="BY6">
        <v>4.0194900000000006E-2</v>
      </c>
      <c r="BZ6">
        <v>0.15728515397365747</v>
      </c>
      <c r="CA6">
        <v>0.10031860174569315</v>
      </c>
      <c r="CB6">
        <v>0.11609419297893095</v>
      </c>
      <c r="CC6">
        <v>7.5592475307011936E-2</v>
      </c>
      <c r="CD6">
        <v>0.18715241183024778</v>
      </c>
      <c r="CE6">
        <v>3.0367454086902761E-2</v>
      </c>
      <c r="CF6">
        <v>-5.3299432990723539E-3</v>
      </c>
      <c r="CG6">
        <v>7.7091131076093306E-2</v>
      </c>
      <c r="CH6">
        <v>-5.7997276398628735E-2</v>
      </c>
      <c r="CI6">
        <v>-9.0194635632040249E-2</v>
      </c>
    </row>
    <row r="7" spans="1:87" x14ac:dyDescent="0.2">
      <c r="A7" t="s">
        <v>60</v>
      </c>
      <c r="B7">
        <v>0.33629592314058498</v>
      </c>
      <c r="C7">
        <v>0.6458895484799424</v>
      </c>
      <c r="D7">
        <v>3.72986276341176E-2</v>
      </c>
      <c r="E7">
        <v>0.14469660000000001</v>
      </c>
      <c r="F7">
        <v>0.23954645000000002</v>
      </c>
      <c r="G7">
        <v>0.2643045</v>
      </c>
      <c r="H7">
        <v>0.20483440000000003</v>
      </c>
      <c r="I7">
        <v>0.38641037862773092</v>
      </c>
      <c r="J7">
        <v>0.37943240359614849</v>
      </c>
      <c r="K7">
        <v>0.4889098433356579</v>
      </c>
      <c r="L7">
        <v>0.19261655032440506</v>
      </c>
      <c r="M7">
        <v>0.38226707044278668</v>
      </c>
      <c r="N7">
        <v>0.59354724547820048</v>
      </c>
      <c r="O7">
        <v>0.58814896565266417</v>
      </c>
      <c r="P7">
        <v>0.79446049810724984</v>
      </c>
      <c r="Q7">
        <v>0.57298670169425403</v>
      </c>
      <c r="R7">
        <v>0.70234101234438351</v>
      </c>
      <c r="AA7" s="4" t="s">
        <v>132</v>
      </c>
      <c r="AB7" s="9">
        <v>0.54032981640312805</v>
      </c>
      <c r="AC7" s="9">
        <v>0.52802497762181166</v>
      </c>
      <c r="AD7" s="9">
        <v>0.15364646951014124</v>
      </c>
      <c r="AE7" s="9">
        <v>0.42706325581133647</v>
      </c>
      <c r="AF7" s="9">
        <v>0.26407552615867752</v>
      </c>
      <c r="AG7" s="9">
        <v>1</v>
      </c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W7" t="s">
        <v>60</v>
      </c>
      <c r="AX7">
        <v>0.33629592314058498</v>
      </c>
      <c r="AY7">
        <v>0.6458895484799424</v>
      </c>
      <c r="AZ7">
        <v>3.72986276341176E-2</v>
      </c>
      <c r="BA7">
        <v>0.14469660000000001</v>
      </c>
      <c r="BB7">
        <v>0.23954645000000002</v>
      </c>
      <c r="BC7">
        <v>0.2643045</v>
      </c>
      <c r="BD7">
        <v>0.20483440000000003</v>
      </c>
      <c r="BE7">
        <v>0.38641037862773092</v>
      </c>
      <c r="BF7">
        <v>0.37943240359614849</v>
      </c>
      <c r="BG7">
        <v>0.4889098433356579</v>
      </c>
      <c r="BH7">
        <v>0.19261655032440506</v>
      </c>
      <c r="BI7">
        <v>0.38226707044278668</v>
      </c>
      <c r="BJ7">
        <v>0.59354724547820048</v>
      </c>
      <c r="BK7">
        <v>0.58814896565266417</v>
      </c>
      <c r="BL7">
        <v>0.79446049810724984</v>
      </c>
      <c r="BM7">
        <v>0.57298670169425403</v>
      </c>
      <c r="BN7">
        <v>0.70234101234438351</v>
      </c>
      <c r="BR7" t="s">
        <v>69</v>
      </c>
      <c r="BS7">
        <v>0.1473713646532438</v>
      </c>
      <c r="BT7">
        <v>0.19033897254756152</v>
      </c>
      <c r="BU7">
        <v>7.8071835658387212E-2</v>
      </c>
      <c r="BV7">
        <v>1.4763550000000007E-2</v>
      </c>
      <c r="BW7">
        <v>8.1714999999999566E-4</v>
      </c>
      <c r="BX7">
        <v>4.6259000000000008E-2</v>
      </c>
      <c r="BY7">
        <v>1.3852549999999998E-2</v>
      </c>
      <c r="BZ7">
        <v>-0.16548989453284682</v>
      </c>
      <c r="CA7">
        <v>-0.17995256546269914</v>
      </c>
      <c r="CB7">
        <v>-0.22731915116192328</v>
      </c>
      <c r="CC7">
        <v>-6.2299473534577959E-2</v>
      </c>
      <c r="CD7">
        <v>-0.18265364550089505</v>
      </c>
      <c r="CE7">
        <v>-6.760507940029431E-2</v>
      </c>
      <c r="CF7">
        <v>-4.8279916378836794E-2</v>
      </c>
      <c r="CG7">
        <v>-7.9471684129625783E-2</v>
      </c>
      <c r="CH7">
        <v>-1.4235887130947759E-2</v>
      </c>
      <c r="CI7">
        <v>-3.9048884997462077E-2</v>
      </c>
    </row>
    <row r="8" spans="1:87" x14ac:dyDescent="0.2">
      <c r="A8" t="s">
        <v>63</v>
      </c>
      <c r="B8">
        <v>0.13654845571801702</v>
      </c>
      <c r="C8">
        <v>4.0111481501721419E-2</v>
      </c>
      <c r="D8">
        <v>3.3519112466472812E-4</v>
      </c>
      <c r="E8">
        <v>0.20480159999999997</v>
      </c>
      <c r="F8">
        <v>0.20212894999999997</v>
      </c>
      <c r="G8">
        <v>-4.6186849999999981E-2</v>
      </c>
      <c r="H8">
        <v>0.24438744999999995</v>
      </c>
      <c r="I8">
        <v>-7.4190445412599476E-2</v>
      </c>
      <c r="J8">
        <v>-0.1306189924855887</v>
      </c>
      <c r="K8">
        <v>-0.13973480230474339</v>
      </c>
      <c r="L8">
        <v>-0.42214746269943043</v>
      </c>
      <c r="M8">
        <v>-6.764122146360152E-2</v>
      </c>
      <c r="N8">
        <v>-0.24757153018236078</v>
      </c>
      <c r="O8">
        <v>-0.24880815296137085</v>
      </c>
      <c r="P8">
        <v>-0.40800204896215975</v>
      </c>
      <c r="Q8">
        <v>-0.33982195705175455</v>
      </c>
      <c r="R8">
        <v>-0.36622702256561535</v>
      </c>
      <c r="AA8" s="4" t="s">
        <v>133</v>
      </c>
      <c r="AB8" s="9">
        <v>0.78880173253583941</v>
      </c>
      <c r="AC8" s="9">
        <v>0.80859391003505698</v>
      </c>
      <c r="AD8" s="9">
        <v>0.14149909640270625</v>
      </c>
      <c r="AE8" s="9">
        <v>0.89448208775457538</v>
      </c>
      <c r="AF8" s="9">
        <v>0.95841046120379114</v>
      </c>
      <c r="AG8" s="9">
        <v>0.25609178238999325</v>
      </c>
      <c r="AH8" s="9">
        <v>1</v>
      </c>
      <c r="AI8" s="9"/>
      <c r="AJ8" s="9"/>
      <c r="AK8" s="9"/>
      <c r="AL8" s="9"/>
      <c r="AM8" s="9"/>
      <c r="AN8" s="9"/>
      <c r="AO8" s="9"/>
      <c r="AP8" s="9"/>
      <c r="AQ8" s="9"/>
      <c r="AR8" s="9"/>
    </row>
    <row r="9" spans="1:87" x14ac:dyDescent="0.2">
      <c r="A9" t="s">
        <v>64</v>
      </c>
      <c r="B9">
        <v>-0.52821739954510993</v>
      </c>
      <c r="C9">
        <v>-0.70606315347028847</v>
      </c>
      <c r="D9">
        <v>3.3021688140181277E-2</v>
      </c>
      <c r="E9">
        <v>-0.25419059999999999</v>
      </c>
      <c r="F9">
        <v>-0.43885454999999995</v>
      </c>
      <c r="G9">
        <v>-0.11455505000000002</v>
      </c>
      <c r="H9">
        <v>-0.36623600000000001</v>
      </c>
      <c r="I9">
        <v>0.90105496655955131</v>
      </c>
      <c r="J9">
        <v>0.82910743495043437</v>
      </c>
      <c r="K9">
        <v>0.84186417694627491</v>
      </c>
      <c r="L9">
        <v>0.63089734159872024</v>
      </c>
      <c r="M9">
        <v>0.95152494845313895</v>
      </c>
      <c r="N9">
        <v>1.2870627286682937E-2</v>
      </c>
      <c r="O9">
        <v>5.7031711786702993E-2</v>
      </c>
      <c r="P9">
        <v>0.16462113653389868</v>
      </c>
      <c r="Q9">
        <v>0.10793165195899107</v>
      </c>
      <c r="R9">
        <v>9.0012506549232985E-2</v>
      </c>
      <c r="AA9" s="4" t="s">
        <v>134</v>
      </c>
      <c r="AB9" s="9">
        <v>-0.43260849742442009</v>
      </c>
      <c r="AC9" s="9">
        <v>-0.49063100853559055</v>
      </c>
      <c r="AD9" s="9">
        <v>-0.39167307087028075</v>
      </c>
      <c r="AE9" s="9">
        <v>-0.44296626866055833</v>
      </c>
      <c r="AF9" s="9">
        <v>-0.53991494985934829</v>
      </c>
      <c r="AG9" s="9">
        <v>0.2418611994217765</v>
      </c>
      <c r="AH9" s="9">
        <v>-0.57468690101465369</v>
      </c>
      <c r="AI9" s="9">
        <v>1</v>
      </c>
      <c r="AJ9" s="9"/>
      <c r="AK9" s="9"/>
      <c r="AL9" s="9"/>
      <c r="AM9" s="9"/>
      <c r="AN9" s="9"/>
      <c r="AO9" s="9"/>
      <c r="AP9" s="9"/>
      <c r="AQ9" s="9"/>
      <c r="AR9" s="9"/>
    </row>
    <row r="10" spans="1:87" x14ac:dyDescent="0.2">
      <c r="A10" t="s">
        <v>65</v>
      </c>
      <c r="B10">
        <v>0.70401245417566416</v>
      </c>
      <c r="C10">
        <v>0.76579676467959612</v>
      </c>
      <c r="D10">
        <v>0.10197228246697483</v>
      </c>
      <c r="E10">
        <v>0.11875679999999998</v>
      </c>
      <c r="F10">
        <v>0.19176934999999998</v>
      </c>
      <c r="G10">
        <v>0.19451459999999998</v>
      </c>
      <c r="H10">
        <v>0.22201199999999996</v>
      </c>
      <c r="I10">
        <v>-0.85980971997582156</v>
      </c>
      <c r="J10">
        <v>-0.85717096396553016</v>
      </c>
      <c r="K10">
        <v>-0.89239899765127195</v>
      </c>
      <c r="L10">
        <v>-0.8167602822602511</v>
      </c>
      <c r="M10">
        <v>-0.96015586270451503</v>
      </c>
      <c r="N10">
        <v>-0.38684302767360135</v>
      </c>
      <c r="O10">
        <v>-0.42402620314275202</v>
      </c>
      <c r="P10">
        <v>-0.46622892677866801</v>
      </c>
      <c r="Q10">
        <v>-0.14191921774940441</v>
      </c>
      <c r="R10">
        <v>-0.40301056942789848</v>
      </c>
      <c r="AA10" s="4" t="s">
        <v>135</v>
      </c>
      <c r="AB10" s="9">
        <v>-0.37322129528536374</v>
      </c>
      <c r="AC10" s="9">
        <v>-0.44492405676351293</v>
      </c>
      <c r="AD10" s="9">
        <v>-0.37444200582941317</v>
      </c>
      <c r="AE10" s="9">
        <v>-0.39525009605155575</v>
      </c>
      <c r="AF10" s="9">
        <v>-0.49038343923508065</v>
      </c>
      <c r="AG10" s="9">
        <v>0.29919320161674179</v>
      </c>
      <c r="AH10" s="9">
        <v>-0.53506295956449834</v>
      </c>
      <c r="AI10" s="9">
        <v>0.99404695443030011</v>
      </c>
      <c r="AJ10" s="9">
        <v>1</v>
      </c>
      <c r="AK10" s="9"/>
      <c r="AL10" s="9"/>
      <c r="AM10" s="9"/>
      <c r="AN10" s="9"/>
      <c r="AO10" s="9"/>
      <c r="AP10" s="9"/>
      <c r="AQ10" s="9"/>
      <c r="AR10" s="9"/>
    </row>
    <row r="11" spans="1:87" x14ac:dyDescent="0.2">
      <c r="A11" t="s">
        <v>67</v>
      </c>
      <c r="B11">
        <v>0.18000707296946847</v>
      </c>
      <c r="C11">
        <v>2.1890421358977542E-2</v>
      </c>
      <c r="D11">
        <v>2.8748369521302965E-2</v>
      </c>
      <c r="E11">
        <v>0.1093816</v>
      </c>
      <c r="F11">
        <v>0.14623815000000001</v>
      </c>
      <c r="G11">
        <v>0.12302749999999998</v>
      </c>
      <c r="H11">
        <v>0.11528005</v>
      </c>
      <c r="I11">
        <v>4.4088198053570005E-2</v>
      </c>
      <c r="J11">
        <v>0.10361447950718768</v>
      </c>
      <c r="K11">
        <v>9.2219674670598745E-2</v>
      </c>
      <c r="L11">
        <v>9.7707480034226427E-2</v>
      </c>
      <c r="M11">
        <v>9.1070194477025745E-2</v>
      </c>
      <c r="N11">
        <v>0.62119950406014912</v>
      </c>
      <c r="O11">
        <v>0.69032075365553913</v>
      </c>
      <c r="P11">
        <v>0.51716506918898308</v>
      </c>
      <c r="Q11">
        <v>0.49048932660690769</v>
      </c>
      <c r="R11">
        <v>0.75185623062628637</v>
      </c>
      <c r="AA11" s="4" t="s">
        <v>136</v>
      </c>
      <c r="AB11" s="9">
        <v>-0.41576760208621766</v>
      </c>
      <c r="AC11" s="9">
        <v>-0.45818540322894957</v>
      </c>
      <c r="AD11" s="9">
        <v>-0.39157411918895629</v>
      </c>
      <c r="AE11" s="9">
        <v>-0.43468213906044684</v>
      </c>
      <c r="AF11" s="9">
        <v>-0.49854101710382159</v>
      </c>
      <c r="AG11" s="9">
        <v>0.22346734868831927</v>
      </c>
      <c r="AH11" s="9">
        <v>-0.55239741096006956</v>
      </c>
      <c r="AI11" s="9">
        <v>0.99027283791007326</v>
      </c>
      <c r="AJ11" s="9">
        <v>0.98529460307437344</v>
      </c>
      <c r="AK11" s="9">
        <v>1</v>
      </c>
      <c r="AL11" s="9"/>
      <c r="AM11" s="9"/>
      <c r="AN11" s="9"/>
      <c r="AO11" s="9"/>
      <c r="AP11" s="9"/>
      <c r="AQ11" s="9"/>
      <c r="AR11" s="9"/>
    </row>
    <row r="12" spans="1:87" x14ac:dyDescent="0.2">
      <c r="A12" t="s">
        <v>68</v>
      </c>
      <c r="B12">
        <v>-0.10689310689310691</v>
      </c>
      <c r="C12">
        <v>-0.20074294205052007</v>
      </c>
      <c r="D12">
        <v>5.5278468158637413E-2</v>
      </c>
      <c r="E12">
        <v>4.190315E-2</v>
      </c>
      <c r="F12">
        <v>9.1590400000000002E-2</v>
      </c>
      <c r="G12">
        <v>-5.8212449999999999E-2</v>
      </c>
      <c r="H12">
        <v>4.0194900000000006E-2</v>
      </c>
      <c r="I12">
        <v>0.15728515397365747</v>
      </c>
      <c r="J12">
        <v>0.10031860174569315</v>
      </c>
      <c r="K12">
        <v>0.11609419297893095</v>
      </c>
      <c r="L12">
        <v>7.5592475307011936E-2</v>
      </c>
      <c r="M12">
        <v>0.18715241183024778</v>
      </c>
      <c r="N12">
        <v>3.0367454086902761E-2</v>
      </c>
      <c r="O12">
        <v>-5.3299432990723539E-3</v>
      </c>
      <c r="P12">
        <v>7.7091131076093306E-2</v>
      </c>
      <c r="Q12">
        <v>-5.7997276398628735E-2</v>
      </c>
      <c r="R12">
        <v>-9.0194635632040249E-2</v>
      </c>
      <c r="AA12" s="4" t="s">
        <v>137</v>
      </c>
      <c r="AB12" s="9">
        <v>-0.24717315125358211</v>
      </c>
      <c r="AC12" s="9">
        <v>-0.31435503627185757</v>
      </c>
      <c r="AD12" s="9">
        <v>-0.10762521353137292</v>
      </c>
      <c r="AE12" s="9">
        <v>-0.22133491113910495</v>
      </c>
      <c r="AF12" s="9">
        <v>-0.38429710822739094</v>
      </c>
      <c r="AG12" s="9">
        <v>0.42390316545071416</v>
      </c>
      <c r="AH12" s="9">
        <v>-0.44873508653163546</v>
      </c>
      <c r="AI12" s="9">
        <v>0.86152176768977828</v>
      </c>
      <c r="AJ12" s="9">
        <v>0.89697394250344065</v>
      </c>
      <c r="AK12" s="9">
        <v>0.83126667820688027</v>
      </c>
      <c r="AL12" s="9">
        <v>1</v>
      </c>
      <c r="AM12" s="9"/>
      <c r="AN12" s="9"/>
      <c r="AO12" s="9"/>
      <c r="AP12" s="9"/>
      <c r="AQ12" s="9"/>
      <c r="AR12" s="9"/>
    </row>
    <row r="13" spans="1:87" x14ac:dyDescent="0.2">
      <c r="A13" t="s">
        <v>69</v>
      </c>
      <c r="B13">
        <v>0.1473713646532438</v>
      </c>
      <c r="C13">
        <v>0.19033897254756152</v>
      </c>
      <c r="D13">
        <v>7.8071835658387212E-2</v>
      </c>
      <c r="E13">
        <v>1.4763550000000007E-2</v>
      </c>
      <c r="F13">
        <v>8.1714999999999566E-4</v>
      </c>
      <c r="G13">
        <v>4.6259000000000008E-2</v>
      </c>
      <c r="H13">
        <v>1.3852549999999998E-2</v>
      </c>
      <c r="I13">
        <v>-0.16548989453284682</v>
      </c>
      <c r="J13">
        <v>-0.17995256546269914</v>
      </c>
      <c r="K13">
        <v>-0.22731915116192328</v>
      </c>
      <c r="L13">
        <v>-6.2299473534577959E-2</v>
      </c>
      <c r="M13">
        <v>-0.18265364550089505</v>
      </c>
      <c r="N13">
        <v>-6.760507940029431E-2</v>
      </c>
      <c r="O13">
        <v>-4.8279916378836794E-2</v>
      </c>
      <c r="P13">
        <v>-7.9471684129625783E-2</v>
      </c>
      <c r="Q13">
        <v>-1.4235887130947759E-2</v>
      </c>
      <c r="R13">
        <v>-3.9048884997462077E-2</v>
      </c>
      <c r="AA13" s="4" t="s">
        <v>138</v>
      </c>
      <c r="AB13" s="9">
        <v>-0.50880364578792314</v>
      </c>
      <c r="AC13" s="9">
        <v>-0.56043884704401514</v>
      </c>
      <c r="AD13" s="9">
        <v>-0.42144898277741605</v>
      </c>
      <c r="AE13" s="9">
        <v>-0.46943328414099628</v>
      </c>
      <c r="AF13" s="9">
        <v>-0.56064428002706257</v>
      </c>
      <c r="AG13" s="9">
        <v>0.15493810380911704</v>
      </c>
      <c r="AH13" s="9">
        <v>-0.6147767272628395</v>
      </c>
      <c r="AI13" s="9">
        <v>0.99213945121710723</v>
      </c>
      <c r="AJ13" s="9">
        <v>0.98340360366053858</v>
      </c>
      <c r="AK13" s="9">
        <v>0.98993880035762549</v>
      </c>
      <c r="AL13" s="9">
        <v>0.84436397840580779</v>
      </c>
      <c r="AM13" s="9">
        <v>1</v>
      </c>
      <c r="AN13" s="9"/>
      <c r="AO13" s="9"/>
      <c r="AP13" s="9"/>
      <c r="AQ13" s="9"/>
      <c r="AR13" s="9"/>
    </row>
    <row r="14" spans="1:87" x14ac:dyDescent="0.2">
      <c r="AA14" s="4" t="s">
        <v>139</v>
      </c>
      <c r="AB14" s="9">
        <v>0.16056725255994894</v>
      </c>
      <c r="AC14" s="9">
        <v>0.13686442822282424</v>
      </c>
      <c r="AD14" s="9">
        <v>-0.21447491778307434</v>
      </c>
      <c r="AE14" s="9">
        <v>7.605798274361214E-2</v>
      </c>
      <c r="AF14" s="9">
        <v>7.4045933214223744E-2</v>
      </c>
      <c r="AG14" s="9">
        <v>0.63557145695282757</v>
      </c>
      <c r="AH14" s="9">
        <v>4.0407424040630691E-2</v>
      </c>
      <c r="AI14" s="9">
        <v>0.618171047524252</v>
      </c>
      <c r="AJ14" s="9">
        <v>0.66017142579705412</v>
      </c>
      <c r="AK14" s="9">
        <v>0.65540485733678699</v>
      </c>
      <c r="AL14" s="9">
        <v>0.60666136155379558</v>
      </c>
      <c r="AM14" s="9">
        <v>0.57666846307475383</v>
      </c>
      <c r="AN14" s="9">
        <v>1</v>
      </c>
      <c r="AO14" s="9"/>
      <c r="AP14" s="9"/>
      <c r="AQ14" s="9"/>
      <c r="AR14" s="9"/>
    </row>
    <row r="15" spans="1:87" x14ac:dyDescent="0.2">
      <c r="AA15" s="4" t="s">
        <v>140</v>
      </c>
      <c r="AB15" s="9">
        <v>0.1707246714098086</v>
      </c>
      <c r="AC15" s="9">
        <v>0.11089726722790395</v>
      </c>
      <c r="AD15" s="9">
        <v>-0.23614301636913201</v>
      </c>
      <c r="AE15" s="9">
        <v>1.3272108306842083E-4</v>
      </c>
      <c r="AF15" s="9">
        <v>4.4110201795602107E-2</v>
      </c>
      <c r="AG15" s="9">
        <v>0.54575808017447847</v>
      </c>
      <c r="AH15" s="9">
        <v>4.1734349119360907E-2</v>
      </c>
      <c r="AI15" s="9">
        <v>0.59318446093395316</v>
      </c>
      <c r="AJ15" s="9">
        <v>0.63009879932523938</v>
      </c>
      <c r="AK15" s="9">
        <v>0.63092232326540798</v>
      </c>
      <c r="AL15" s="9">
        <v>0.5421402652425662</v>
      </c>
      <c r="AM15" s="9">
        <v>0.55071515331028176</v>
      </c>
      <c r="AN15" s="9">
        <v>0.97920154988076447</v>
      </c>
      <c r="AO15" s="9">
        <v>1</v>
      </c>
      <c r="AP15" s="9"/>
      <c r="AQ15" s="9"/>
      <c r="AR15" s="9"/>
    </row>
    <row r="16" spans="1:87" ht="96" x14ac:dyDescent="0.2">
      <c r="C16" s="10" t="s">
        <v>50</v>
      </c>
      <c r="D16" s="10" t="s">
        <v>52</v>
      </c>
      <c r="E16" s="10" t="s">
        <v>53</v>
      </c>
      <c r="F16" s="10" t="s">
        <v>130</v>
      </c>
      <c r="G16" s="10" t="s">
        <v>131</v>
      </c>
      <c r="H16" s="10" t="s">
        <v>132</v>
      </c>
      <c r="I16" s="10" t="s">
        <v>133</v>
      </c>
      <c r="J16" s="10" t="s">
        <v>134</v>
      </c>
      <c r="K16" s="10" t="s">
        <v>135</v>
      </c>
      <c r="L16" s="10" t="s">
        <v>136</v>
      </c>
      <c r="M16" s="10" t="s">
        <v>137</v>
      </c>
      <c r="N16" s="10" t="s">
        <v>138</v>
      </c>
      <c r="O16" s="10" t="s">
        <v>139</v>
      </c>
      <c r="P16" s="10" t="s">
        <v>140</v>
      </c>
      <c r="Q16" s="10" t="s">
        <v>141</v>
      </c>
      <c r="R16" s="10" t="s">
        <v>142</v>
      </c>
      <c r="S16" s="10" t="s">
        <v>143</v>
      </c>
      <c r="AA16" s="4" t="s">
        <v>141</v>
      </c>
      <c r="AB16" s="9">
        <v>6.4127657303828911E-2</v>
      </c>
      <c r="AC16" s="9">
        <v>8.4851059148708316E-2</v>
      </c>
      <c r="AD16" s="9">
        <v>-0.21130094250117926</v>
      </c>
      <c r="AE16" s="9">
        <v>-5.7834638730489503E-2</v>
      </c>
      <c r="AF16" s="9">
        <v>-4.0208623081392537E-2</v>
      </c>
      <c r="AG16" s="9">
        <v>0.56907863303916828</v>
      </c>
      <c r="AH16" s="9">
        <v>-6.8726016028093584E-2</v>
      </c>
      <c r="AI16" s="9">
        <v>0.6874774349579631</v>
      </c>
      <c r="AJ16" s="9">
        <v>0.71728114226701345</v>
      </c>
      <c r="AK16" s="9">
        <v>0.72662380847719543</v>
      </c>
      <c r="AL16" s="9">
        <v>0.64246585310184301</v>
      </c>
      <c r="AM16" s="9">
        <v>0.64700530319382288</v>
      </c>
      <c r="AN16" s="9">
        <v>0.97355514734821702</v>
      </c>
      <c r="AO16" s="9">
        <v>0.95871673738648644</v>
      </c>
      <c r="AP16" s="9">
        <v>1</v>
      </c>
      <c r="AQ16" s="9"/>
      <c r="AR16" s="9"/>
      <c r="AX16" s="10" t="s">
        <v>50</v>
      </c>
      <c r="AY16" s="10" t="s">
        <v>52</v>
      </c>
      <c r="AZ16" s="10" t="s">
        <v>53</v>
      </c>
      <c r="BA16" s="10" t="s">
        <v>130</v>
      </c>
      <c r="BB16" s="10" t="s">
        <v>131</v>
      </c>
      <c r="BC16" s="10" t="s">
        <v>132</v>
      </c>
      <c r="BD16" s="10" t="s">
        <v>133</v>
      </c>
      <c r="BE16" s="10" t="s">
        <v>134</v>
      </c>
      <c r="BF16" s="10" t="s">
        <v>135</v>
      </c>
      <c r="BG16" s="10" t="s">
        <v>136</v>
      </c>
      <c r="BH16" s="10" t="s">
        <v>137</v>
      </c>
      <c r="BI16" s="10" t="s">
        <v>138</v>
      </c>
      <c r="BJ16" s="10" t="s">
        <v>139</v>
      </c>
      <c r="BK16" s="10" t="s">
        <v>140</v>
      </c>
      <c r="BL16" s="10" t="s">
        <v>141</v>
      </c>
      <c r="BM16" s="10" t="s">
        <v>142</v>
      </c>
      <c r="BN16" s="10" t="s">
        <v>143</v>
      </c>
      <c r="BS16" s="10" t="s">
        <v>50</v>
      </c>
      <c r="BT16" s="10" t="s">
        <v>52</v>
      </c>
      <c r="BU16" s="10" t="s">
        <v>53</v>
      </c>
      <c r="BV16" s="10" t="s">
        <v>130</v>
      </c>
      <c r="BW16" s="10" t="s">
        <v>131</v>
      </c>
      <c r="BX16" s="10" t="s">
        <v>132</v>
      </c>
      <c r="BY16" s="10" t="s">
        <v>133</v>
      </c>
      <c r="BZ16" s="10" t="s">
        <v>134</v>
      </c>
      <c r="CA16" s="10" t="s">
        <v>135</v>
      </c>
      <c r="CB16" s="10" t="s">
        <v>136</v>
      </c>
      <c r="CC16" s="10" t="s">
        <v>137</v>
      </c>
      <c r="CD16" s="10" t="s">
        <v>138</v>
      </c>
      <c r="CE16" s="10" t="s">
        <v>139</v>
      </c>
      <c r="CF16" s="10" t="s">
        <v>140</v>
      </c>
      <c r="CG16" s="10" t="s">
        <v>141</v>
      </c>
      <c r="CH16" s="10" t="s">
        <v>142</v>
      </c>
      <c r="CI16" s="10" t="s">
        <v>143</v>
      </c>
    </row>
    <row r="17" spans="1:87" x14ac:dyDescent="0.2">
      <c r="A17">
        <v>2.71699489460453E-2</v>
      </c>
      <c r="B17">
        <v>6.27014316770899E-2</v>
      </c>
      <c r="C17">
        <v>0</v>
      </c>
      <c r="D17">
        <v>0</v>
      </c>
      <c r="E17">
        <v>0.86740885595983697</v>
      </c>
      <c r="F17">
        <v>0</v>
      </c>
      <c r="G17">
        <v>0</v>
      </c>
      <c r="H17">
        <v>0</v>
      </c>
      <c r="I17">
        <v>8.4742202502918598E-2</v>
      </c>
      <c r="J17">
        <v>0</v>
      </c>
      <c r="K17">
        <v>0</v>
      </c>
      <c r="L17">
        <v>0</v>
      </c>
      <c r="M17">
        <v>0</v>
      </c>
      <c r="N17">
        <v>4.7848941537244803E-2</v>
      </c>
      <c r="O17">
        <v>0</v>
      </c>
      <c r="P17">
        <v>0</v>
      </c>
      <c r="Q17">
        <v>0</v>
      </c>
      <c r="R17">
        <v>0</v>
      </c>
      <c r="S17">
        <v>0</v>
      </c>
      <c r="AA17" s="4" t="s">
        <v>142</v>
      </c>
      <c r="AB17" s="9">
        <v>0.2222439513477002</v>
      </c>
      <c r="AC17" s="9">
        <v>0.21734175977106523</v>
      </c>
      <c r="AD17" s="9">
        <v>-6.6265775014523895E-2</v>
      </c>
      <c r="AE17" s="9">
        <v>-1.4158525281912351E-2</v>
      </c>
      <c r="AF17" s="9">
        <v>-1.2519378080341962E-2</v>
      </c>
      <c r="AG17" s="9">
        <v>0.72330859183994123</v>
      </c>
      <c r="AH17" s="9">
        <v>-2.9147203223703427E-2</v>
      </c>
      <c r="AI17" s="9">
        <v>0.58638260321292379</v>
      </c>
      <c r="AJ17" s="9">
        <v>0.62299474782747466</v>
      </c>
      <c r="AK17" s="9">
        <v>0.622853385399042</v>
      </c>
      <c r="AL17" s="9">
        <v>0.56275142416335944</v>
      </c>
      <c r="AM17" s="9">
        <v>0.52943647508454883</v>
      </c>
      <c r="AN17" s="9">
        <v>0.95956492993622722</v>
      </c>
      <c r="AO17" s="9">
        <v>0.93390627770121826</v>
      </c>
      <c r="AP17" s="9">
        <v>0.95104428397695195</v>
      </c>
      <c r="AQ17" s="9">
        <v>1</v>
      </c>
      <c r="AR17" s="9"/>
      <c r="AV17">
        <v>2.2597135742296E-2</v>
      </c>
      <c r="AW17">
        <v>9.4029732195893695E-2</v>
      </c>
      <c r="AX17">
        <v>0</v>
      </c>
      <c r="AY17">
        <v>0</v>
      </c>
      <c r="AZ17">
        <v>0.72241006641455197</v>
      </c>
      <c r="BA17">
        <v>0.257950817350867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1.9639116234583899E-2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Q17">
        <v>7.0479261786676704E-3</v>
      </c>
      <c r="BR17">
        <v>4.5671257268719401E-2</v>
      </c>
      <c r="BS17">
        <v>7.2781158245662503E-2</v>
      </c>
      <c r="BT17" s="15">
        <v>5.5511151231257802E-17</v>
      </c>
      <c r="BU17">
        <v>0.65779631114697901</v>
      </c>
      <c r="BV17">
        <v>0</v>
      </c>
      <c r="BW17">
        <v>0</v>
      </c>
      <c r="BX17">
        <v>0</v>
      </c>
      <c r="BY17">
        <v>0.14559626992041999</v>
      </c>
      <c r="BZ17">
        <v>0.123826260686938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</row>
    <row r="18" spans="1:87" ht="17" thickBot="1" x14ac:dyDescent="0.25">
      <c r="A18">
        <v>2.7485758232067701E-2</v>
      </c>
      <c r="B18">
        <v>6.4581538562921301E-2</v>
      </c>
      <c r="C18">
        <v>0</v>
      </c>
      <c r="D18">
        <v>0</v>
      </c>
      <c r="E18">
        <v>0.84431826937346799</v>
      </c>
      <c r="F18">
        <v>7.4363270610811896E-2</v>
      </c>
      <c r="G18">
        <v>0</v>
      </c>
      <c r="H18">
        <v>0</v>
      </c>
      <c r="I18">
        <v>3.54833503515544E-2</v>
      </c>
      <c r="J18">
        <v>0</v>
      </c>
      <c r="K18">
        <v>0</v>
      </c>
      <c r="L18">
        <v>0</v>
      </c>
      <c r="M18">
        <v>0</v>
      </c>
      <c r="N18">
        <v>4.5835109664168198E-2</v>
      </c>
      <c r="O18">
        <v>0</v>
      </c>
      <c r="P18">
        <v>0</v>
      </c>
      <c r="Q18">
        <v>0</v>
      </c>
      <c r="R18">
        <v>0</v>
      </c>
      <c r="S18">
        <v>0</v>
      </c>
      <c r="AA18" s="6" t="s">
        <v>143</v>
      </c>
      <c r="AB18" s="42">
        <v>0.12972069335227057</v>
      </c>
      <c r="AC18" s="42">
        <v>0.12198861670511052</v>
      </c>
      <c r="AD18" s="42">
        <v>-0.22603373367376936</v>
      </c>
      <c r="AE18" s="42">
        <v>1.9777325589687002E-3</v>
      </c>
      <c r="AF18" s="42">
        <v>1.6243688118274088E-2</v>
      </c>
      <c r="AG18" s="42">
        <v>0.58881865842831094</v>
      </c>
      <c r="AH18" s="42">
        <v>-1.323734744770951E-2</v>
      </c>
      <c r="AI18" s="42">
        <v>0.60038168855371654</v>
      </c>
      <c r="AJ18" s="42">
        <v>0.64359618665197638</v>
      </c>
      <c r="AK18" s="42">
        <v>0.64459233483223199</v>
      </c>
      <c r="AL18" s="42">
        <v>0.58346583492518356</v>
      </c>
      <c r="AM18" s="42">
        <v>0.56327514600284079</v>
      </c>
      <c r="AN18" s="42">
        <v>0.98770040616788068</v>
      </c>
      <c r="AO18" s="42">
        <v>0.97708615111806307</v>
      </c>
      <c r="AP18" s="42">
        <v>0.97290362741764735</v>
      </c>
      <c r="AQ18" s="42">
        <v>0.96165192586050197</v>
      </c>
      <c r="AR18" s="42">
        <v>1</v>
      </c>
      <c r="AV18">
        <v>2.2692696089144902E-2</v>
      </c>
      <c r="AW18">
        <v>9.6849038923190106E-2</v>
      </c>
      <c r="AX18">
        <v>0</v>
      </c>
      <c r="AY18">
        <v>0</v>
      </c>
      <c r="AZ18">
        <v>0.686281423020357</v>
      </c>
      <c r="BA18">
        <v>0.29490554171858402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1.88130352610613E-2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Q18">
        <v>7.9203075785789293E-3</v>
      </c>
      <c r="BR18">
        <v>4.6551533790446097E-2</v>
      </c>
      <c r="BS18">
        <v>0.105939060035705</v>
      </c>
      <c r="BT18">
        <v>0</v>
      </c>
      <c r="BU18">
        <v>0.63763457581378102</v>
      </c>
      <c r="BV18">
        <v>0</v>
      </c>
      <c r="BW18">
        <v>0</v>
      </c>
      <c r="BX18">
        <v>0</v>
      </c>
      <c r="BY18">
        <v>0.121100934492662</v>
      </c>
      <c r="BZ18">
        <v>0.124424857520245</v>
      </c>
      <c r="CA18">
        <v>0</v>
      </c>
      <c r="CB18">
        <v>0</v>
      </c>
      <c r="CC18">
        <v>0</v>
      </c>
      <c r="CD18">
        <v>1.0900572137606699E-2</v>
      </c>
      <c r="CE18">
        <v>0</v>
      </c>
      <c r="CF18">
        <v>0</v>
      </c>
      <c r="CG18">
        <v>0</v>
      </c>
      <c r="CH18">
        <v>0</v>
      </c>
      <c r="CI18">
        <v>0</v>
      </c>
    </row>
    <row r="19" spans="1:87" x14ac:dyDescent="0.2">
      <c r="A19">
        <v>2.8439220206960499E-2</v>
      </c>
      <c r="B19">
        <v>6.6461645448757004E-2</v>
      </c>
      <c r="C19">
        <v>0</v>
      </c>
      <c r="D19">
        <v>0</v>
      </c>
      <c r="E19">
        <v>0.81067055663306098</v>
      </c>
      <c r="F19">
        <v>0.14349111558434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4.5838327782616199E-2</v>
      </c>
      <c r="O19">
        <v>0</v>
      </c>
      <c r="P19">
        <v>0</v>
      </c>
      <c r="Q19">
        <v>0</v>
      </c>
      <c r="R19">
        <v>0</v>
      </c>
      <c r="S19">
        <v>0</v>
      </c>
      <c r="AV19">
        <v>2.2976992664617502E-2</v>
      </c>
      <c r="AW19">
        <v>9.9668345650484103E-2</v>
      </c>
      <c r="AX19">
        <v>0</v>
      </c>
      <c r="AY19">
        <v>0</v>
      </c>
      <c r="AZ19">
        <v>0.650152779626193</v>
      </c>
      <c r="BA19">
        <v>0.33186026608626901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1.7986954287539301E-2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Q19">
        <v>9.4391215935499904E-3</v>
      </c>
      <c r="BR19">
        <v>4.7431810312173202E-2</v>
      </c>
      <c r="BS19">
        <v>0.112106499542264</v>
      </c>
      <c r="BT19">
        <v>0</v>
      </c>
      <c r="BU19">
        <v>0.65279540720331297</v>
      </c>
      <c r="BV19">
        <v>0</v>
      </c>
      <c r="BW19">
        <v>0</v>
      </c>
      <c r="BX19">
        <v>0</v>
      </c>
      <c r="BY19">
        <v>0.106973207357378</v>
      </c>
      <c r="BZ19">
        <v>3.6858591051181201E-2</v>
      </c>
      <c r="CA19">
        <v>0</v>
      </c>
      <c r="CB19">
        <v>0</v>
      </c>
      <c r="CC19">
        <v>0</v>
      </c>
      <c r="CD19">
        <v>9.1266294845862295E-2</v>
      </c>
      <c r="CE19">
        <v>0</v>
      </c>
      <c r="CF19">
        <v>0</v>
      </c>
      <c r="CG19">
        <v>0</v>
      </c>
      <c r="CH19">
        <v>0</v>
      </c>
      <c r="CI19">
        <v>0</v>
      </c>
    </row>
    <row r="20" spans="1:87" x14ac:dyDescent="0.2">
      <c r="A20">
        <v>3.0585425945765601E-2</v>
      </c>
      <c r="B20">
        <v>6.8341752334608E-2</v>
      </c>
      <c r="C20">
        <v>0</v>
      </c>
      <c r="D20">
        <v>0</v>
      </c>
      <c r="E20">
        <v>0.749827353889292</v>
      </c>
      <c r="F20">
        <v>0.19913309286116401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5.10395532496076E-2</v>
      </c>
      <c r="O20">
        <v>0</v>
      </c>
      <c r="P20">
        <v>0</v>
      </c>
      <c r="Q20">
        <v>0</v>
      </c>
      <c r="R20">
        <v>0</v>
      </c>
      <c r="S20">
        <v>0</v>
      </c>
      <c r="AV20">
        <v>2.3443160028088099E-2</v>
      </c>
      <c r="AW20">
        <v>0.102487652377778</v>
      </c>
      <c r="AX20">
        <v>0</v>
      </c>
      <c r="AY20">
        <v>0</v>
      </c>
      <c r="AZ20">
        <v>0.61402413623202801</v>
      </c>
      <c r="BA20">
        <v>0.36881499045395599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1.7160873314017298E-2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Q20">
        <v>1.11093496113165E-2</v>
      </c>
      <c r="BR20">
        <v>4.8312086833900099E-2</v>
      </c>
      <c r="BS20">
        <v>0.135430974626914</v>
      </c>
      <c r="BT20">
        <v>0</v>
      </c>
      <c r="BU20">
        <v>0.64418019910583002</v>
      </c>
      <c r="BV20">
        <v>0</v>
      </c>
      <c r="BW20">
        <v>0</v>
      </c>
      <c r="BX20">
        <v>0</v>
      </c>
      <c r="BY20">
        <v>8.7376413447371196E-2</v>
      </c>
      <c r="BZ20">
        <v>0</v>
      </c>
      <c r="CA20">
        <v>0</v>
      </c>
      <c r="CB20">
        <v>0</v>
      </c>
      <c r="CC20">
        <v>0</v>
      </c>
      <c r="CD20">
        <v>0.13301241281988299</v>
      </c>
      <c r="CE20">
        <v>0</v>
      </c>
      <c r="CF20">
        <v>0</v>
      </c>
      <c r="CG20">
        <v>0</v>
      </c>
      <c r="CH20">
        <v>0</v>
      </c>
      <c r="CI20">
        <v>0</v>
      </c>
    </row>
    <row r="21" spans="1:87" x14ac:dyDescent="0.2">
      <c r="A21">
        <v>3.3900654063434399E-2</v>
      </c>
      <c r="B21">
        <v>7.0221859220458899E-2</v>
      </c>
      <c r="C21">
        <v>0</v>
      </c>
      <c r="D21">
        <v>0</v>
      </c>
      <c r="E21">
        <v>0.68898415114552602</v>
      </c>
      <c r="F21">
        <v>0.254775070137985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5.6240778716598702E-2</v>
      </c>
      <c r="O21">
        <v>0</v>
      </c>
      <c r="P21">
        <v>0</v>
      </c>
      <c r="Q21">
        <v>0</v>
      </c>
      <c r="R21">
        <v>0</v>
      </c>
      <c r="S21">
        <v>0</v>
      </c>
      <c r="AV21">
        <v>2.40806382052525E-2</v>
      </c>
      <c r="AW21">
        <v>0.105306959105072</v>
      </c>
      <c r="AX21">
        <v>0</v>
      </c>
      <c r="AY21">
        <v>0</v>
      </c>
      <c r="AZ21">
        <v>0.57789549283786101</v>
      </c>
      <c r="BA21">
        <v>0.40576971482164298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1.6334792340495299E-2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Q21">
        <v>1.3298669831634601E-2</v>
      </c>
      <c r="BR21">
        <v>4.9192363355626698E-2</v>
      </c>
      <c r="BS21">
        <v>0.17122662203038799</v>
      </c>
      <c r="BT21">
        <v>0</v>
      </c>
      <c r="BU21">
        <v>0.61828257155120103</v>
      </c>
      <c r="BV21">
        <v>0</v>
      </c>
      <c r="BW21">
        <v>0</v>
      </c>
      <c r="BX21">
        <v>0</v>
      </c>
      <c r="BY21">
        <v>6.38042431467125E-2</v>
      </c>
      <c r="BZ21">
        <v>0</v>
      </c>
      <c r="CA21">
        <v>0</v>
      </c>
      <c r="CB21">
        <v>0</v>
      </c>
      <c r="CC21">
        <v>0</v>
      </c>
      <c r="CD21">
        <v>0.14668656327169499</v>
      </c>
      <c r="CE21">
        <v>0</v>
      </c>
      <c r="CF21">
        <v>0</v>
      </c>
      <c r="CG21">
        <v>0</v>
      </c>
      <c r="CH21">
        <v>0</v>
      </c>
      <c r="CI21">
        <v>0</v>
      </c>
    </row>
    <row r="22" spans="1:87" x14ac:dyDescent="0.2">
      <c r="A22">
        <v>3.8043313673085902E-2</v>
      </c>
      <c r="B22">
        <v>7.2101966106311199E-2</v>
      </c>
      <c r="C22">
        <v>0</v>
      </c>
      <c r="D22">
        <v>5.3759404368312396E-3</v>
      </c>
      <c r="E22">
        <v>0.63693146473457396</v>
      </c>
      <c r="F22">
        <v>0.29527151824252301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6.2421076586225401E-2</v>
      </c>
      <c r="O22">
        <v>0</v>
      </c>
      <c r="P22">
        <v>0</v>
      </c>
      <c r="Q22">
        <v>0</v>
      </c>
      <c r="R22">
        <v>0</v>
      </c>
      <c r="S22">
        <v>0</v>
      </c>
      <c r="AV22">
        <v>2.4876260665924799E-2</v>
      </c>
      <c r="AW22">
        <v>0.10812626583236599</v>
      </c>
      <c r="AX22">
        <v>0</v>
      </c>
      <c r="AY22">
        <v>0</v>
      </c>
      <c r="AZ22">
        <v>0.54176684944369902</v>
      </c>
      <c r="BA22">
        <v>0.44272443918932702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1.5508711366973399E-2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Q22">
        <v>1.5834688815236898E-2</v>
      </c>
      <c r="BR22">
        <v>5.0072639877353303E-2</v>
      </c>
      <c r="BS22">
        <v>0.20702226943385699</v>
      </c>
      <c r="BT22">
        <v>0</v>
      </c>
      <c r="BU22">
        <v>0.59238494399657604</v>
      </c>
      <c r="BV22">
        <v>0</v>
      </c>
      <c r="BW22">
        <v>0</v>
      </c>
      <c r="BX22">
        <v>0</v>
      </c>
      <c r="BY22">
        <v>4.0232072846057503E-2</v>
      </c>
      <c r="BZ22">
        <v>0</v>
      </c>
      <c r="CA22">
        <v>0</v>
      </c>
      <c r="CB22">
        <v>0</v>
      </c>
      <c r="CC22">
        <v>0</v>
      </c>
      <c r="CD22">
        <v>0.16036071372350599</v>
      </c>
      <c r="CE22">
        <v>0</v>
      </c>
      <c r="CF22">
        <v>0</v>
      </c>
      <c r="CG22">
        <v>0</v>
      </c>
      <c r="CH22">
        <v>0</v>
      </c>
      <c r="CI22">
        <v>0</v>
      </c>
    </row>
    <row r="23" spans="1:87" x14ac:dyDescent="0.2">
      <c r="A23">
        <v>4.2563069309020499E-2</v>
      </c>
      <c r="B23">
        <v>7.3982072992164902E-2</v>
      </c>
      <c r="C23">
        <v>0</v>
      </c>
      <c r="D23">
        <v>1.6392263461358102E-2</v>
      </c>
      <c r="E23">
        <v>0.59410169956746195</v>
      </c>
      <c r="F23">
        <v>0.31987742960682197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6.9628607364550704E-2</v>
      </c>
      <c r="O23">
        <v>0</v>
      </c>
      <c r="P23">
        <v>0</v>
      </c>
      <c r="Q23">
        <v>0</v>
      </c>
      <c r="R23">
        <v>0</v>
      </c>
      <c r="S23">
        <v>0</v>
      </c>
      <c r="AV23">
        <v>2.58154096838085E-2</v>
      </c>
      <c r="AW23">
        <v>0.11094557255966001</v>
      </c>
      <c r="AX23">
        <v>0</v>
      </c>
      <c r="AY23">
        <v>0</v>
      </c>
      <c r="AZ23">
        <v>0.50563820604953302</v>
      </c>
      <c r="BA23">
        <v>0.47967916355701401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1.46826303934514E-2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Q23">
        <v>1.85759495192079E-2</v>
      </c>
      <c r="BR23">
        <v>5.0952916399079902E-2</v>
      </c>
      <c r="BS23">
        <v>0.242817916837331</v>
      </c>
      <c r="BT23">
        <v>0</v>
      </c>
      <c r="BU23">
        <v>0.56648731644194705</v>
      </c>
      <c r="BV23">
        <v>0</v>
      </c>
      <c r="BW23">
        <v>0</v>
      </c>
      <c r="BX23">
        <v>0</v>
      </c>
      <c r="BY23">
        <v>1.66599025453988E-2</v>
      </c>
      <c r="BZ23">
        <v>0</v>
      </c>
      <c r="CA23">
        <v>0</v>
      </c>
      <c r="CB23">
        <v>0</v>
      </c>
      <c r="CC23">
        <v>0</v>
      </c>
      <c r="CD23">
        <v>0.17403486417531899</v>
      </c>
      <c r="CE23">
        <v>0</v>
      </c>
      <c r="CF23">
        <v>0</v>
      </c>
      <c r="CG23">
        <v>0</v>
      </c>
      <c r="CH23">
        <v>0</v>
      </c>
      <c r="CI23">
        <v>0</v>
      </c>
    </row>
    <row r="24" spans="1:87" x14ac:dyDescent="0.2">
      <c r="A24">
        <v>4.7318558258960301E-2</v>
      </c>
      <c r="B24">
        <v>7.5862179878018104E-2</v>
      </c>
      <c r="C24">
        <v>1.1893754337187199E-3</v>
      </c>
      <c r="D24">
        <v>2.6425104165141801E-2</v>
      </c>
      <c r="E24">
        <v>0.55108646030706898</v>
      </c>
      <c r="F24">
        <v>0.34447663769473003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7.6822422399573001E-2</v>
      </c>
      <c r="O24">
        <v>0</v>
      </c>
      <c r="P24">
        <v>0</v>
      </c>
      <c r="Q24">
        <v>0</v>
      </c>
      <c r="R24">
        <v>0</v>
      </c>
      <c r="S24">
        <v>0</v>
      </c>
      <c r="AV24">
        <v>2.6883047328079598E-2</v>
      </c>
      <c r="AW24">
        <v>0.113764879286954</v>
      </c>
      <c r="AX24">
        <v>0</v>
      </c>
      <c r="AY24">
        <v>0</v>
      </c>
      <c r="AZ24">
        <v>0.46950956265536897</v>
      </c>
      <c r="BA24">
        <v>0.516633887924699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1.38565494199295E-2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Q24">
        <v>2.1506874599610998E-2</v>
      </c>
      <c r="BR24">
        <v>5.1833192920804697E-2</v>
      </c>
      <c r="BS24">
        <v>0.28293898132139</v>
      </c>
      <c r="BT24">
        <v>0</v>
      </c>
      <c r="BU24">
        <v>0.52638541539307204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0.19067560328552899</v>
      </c>
      <c r="CE24">
        <v>0</v>
      </c>
      <c r="CF24">
        <v>0</v>
      </c>
      <c r="CG24">
        <v>0</v>
      </c>
      <c r="CH24">
        <v>0</v>
      </c>
      <c r="CI24">
        <v>0</v>
      </c>
    </row>
    <row r="25" spans="1:87" x14ac:dyDescent="0.2">
      <c r="A25">
        <v>5.2243726901757499E-2</v>
      </c>
      <c r="B25">
        <v>7.7742286763870697E-2</v>
      </c>
      <c r="C25">
        <v>3.5495871942472601E-3</v>
      </c>
      <c r="D25">
        <v>3.5489792345124602E-2</v>
      </c>
      <c r="E25">
        <v>0.507888637986743</v>
      </c>
      <c r="F25">
        <v>0.36906924699197602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8.4002735482181595E-2</v>
      </c>
      <c r="O25">
        <v>0</v>
      </c>
      <c r="P25">
        <v>0</v>
      </c>
      <c r="Q25">
        <v>0</v>
      </c>
      <c r="R25">
        <v>0</v>
      </c>
      <c r="S25">
        <v>0</v>
      </c>
      <c r="AV25">
        <v>2.8064513432834101E-2</v>
      </c>
      <c r="AW25">
        <v>0.116584186014248</v>
      </c>
      <c r="AX25">
        <v>0</v>
      </c>
      <c r="AY25">
        <v>0</v>
      </c>
      <c r="AZ25">
        <v>0.43338091926120398</v>
      </c>
      <c r="BA25">
        <v>0.55358861229238499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1.3030468446407499E-2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Q25">
        <v>2.5449570906841201E-2</v>
      </c>
      <c r="BR25">
        <v>5.2713469442525099E-2</v>
      </c>
      <c r="BS25">
        <v>0.333485137769791</v>
      </c>
      <c r="BT25">
        <v>0</v>
      </c>
      <c r="BU25">
        <v>0.45204846724807402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0.21446639498211101</v>
      </c>
      <c r="CE25">
        <v>0</v>
      </c>
      <c r="CF25">
        <v>0</v>
      </c>
      <c r="CG25">
        <v>0</v>
      </c>
      <c r="CH25">
        <v>0</v>
      </c>
      <c r="CI25">
        <v>0</v>
      </c>
    </row>
    <row r="26" spans="1:87" x14ac:dyDescent="0.2">
      <c r="A26">
        <v>5.7294576328097403E-2</v>
      </c>
      <c r="B26">
        <v>7.9622393649723205E-2</v>
      </c>
      <c r="C26">
        <v>5.9097989547757203E-3</v>
      </c>
      <c r="D26">
        <v>4.4554480525106903E-2</v>
      </c>
      <c r="E26">
        <v>0.46469081566641901</v>
      </c>
      <c r="F26">
        <v>0.39366185628921901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9.1183048564789704E-2</v>
      </c>
      <c r="O26">
        <v>0</v>
      </c>
      <c r="P26">
        <v>0</v>
      </c>
      <c r="Q26">
        <v>0</v>
      </c>
      <c r="R26">
        <v>0</v>
      </c>
      <c r="S26">
        <v>0</v>
      </c>
      <c r="AV26">
        <v>2.9346063089906001E-2</v>
      </c>
      <c r="AW26">
        <v>0.11940349274154299</v>
      </c>
      <c r="AX26">
        <v>0</v>
      </c>
      <c r="AY26">
        <v>0</v>
      </c>
      <c r="AZ26">
        <v>0.39725227586703798</v>
      </c>
      <c r="BA26">
        <v>0.59054333666007297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1.22043874728855E-2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Q26">
        <v>3.0268579818219201E-2</v>
      </c>
      <c r="BR26">
        <v>5.35937459642453E-2</v>
      </c>
      <c r="BS26">
        <v>0.38403129421818599</v>
      </c>
      <c r="BT26">
        <v>0</v>
      </c>
      <c r="BU26">
        <v>0.37771151910308498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0.238257186678689</v>
      </c>
      <c r="CE26">
        <v>0</v>
      </c>
      <c r="CF26">
        <v>0</v>
      </c>
      <c r="CG26">
        <v>0</v>
      </c>
      <c r="CH26">
        <v>0</v>
      </c>
      <c r="CI26">
        <v>0</v>
      </c>
    </row>
    <row r="27" spans="1:87" x14ac:dyDescent="0.2">
      <c r="A27">
        <v>6.2440614857630597E-2</v>
      </c>
      <c r="B27">
        <v>8.1502500535575798E-2</v>
      </c>
      <c r="C27">
        <v>8.2700107153042806E-3</v>
      </c>
      <c r="D27">
        <v>5.3619168705089697E-2</v>
      </c>
      <c r="E27">
        <v>0.42149299334609402</v>
      </c>
      <c r="F27">
        <v>0.41825446558646501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9.8363361647398201E-2</v>
      </c>
      <c r="O27">
        <v>0</v>
      </c>
      <c r="P27">
        <v>0</v>
      </c>
      <c r="Q27">
        <v>0</v>
      </c>
      <c r="R27">
        <v>0</v>
      </c>
      <c r="S27">
        <v>0</v>
      </c>
      <c r="AV27">
        <v>3.0715171293821699E-2</v>
      </c>
      <c r="AW27">
        <v>0.122222799468837</v>
      </c>
      <c r="AX27">
        <v>0</v>
      </c>
      <c r="AY27">
        <v>0</v>
      </c>
      <c r="AZ27">
        <v>0.36112363247287499</v>
      </c>
      <c r="BA27">
        <v>0.62749806102775596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1.13783064993636E-2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Q27">
        <v>3.5609892581306202E-2</v>
      </c>
      <c r="BR27">
        <v>5.4474022485965598E-2</v>
      </c>
      <c r="BS27">
        <v>0.43457745066658698</v>
      </c>
      <c r="BT27">
        <v>0</v>
      </c>
      <c r="BU27">
        <v>0.30337457095808701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0.262047978375271</v>
      </c>
      <c r="CE27">
        <v>0</v>
      </c>
      <c r="CF27">
        <v>0</v>
      </c>
      <c r="CG27">
        <v>0</v>
      </c>
      <c r="CH27">
        <v>0</v>
      </c>
      <c r="CI27">
        <v>0</v>
      </c>
    </row>
    <row r="28" spans="1:87" x14ac:dyDescent="0.2">
      <c r="A28">
        <v>6.7660126530577402E-2</v>
      </c>
      <c r="B28">
        <v>8.3382607421428404E-2</v>
      </c>
      <c r="C28">
        <v>1.06302224758328E-2</v>
      </c>
      <c r="D28">
        <v>6.2683856885072595E-2</v>
      </c>
      <c r="E28">
        <v>0.37829517102576798</v>
      </c>
      <c r="F28">
        <v>0.44284707488371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0.105543674730007</v>
      </c>
      <c r="O28">
        <v>0</v>
      </c>
      <c r="P28">
        <v>0</v>
      </c>
      <c r="Q28">
        <v>0</v>
      </c>
      <c r="R28">
        <v>0</v>
      </c>
      <c r="S28">
        <v>0</v>
      </c>
      <c r="AV28">
        <v>3.2160657649027397E-2</v>
      </c>
      <c r="AW28">
        <v>0.12504210619613099</v>
      </c>
      <c r="AX28">
        <v>0</v>
      </c>
      <c r="AY28" s="15">
        <v>4.3368086899420197E-19</v>
      </c>
      <c r="AZ28">
        <v>0.32499498907870999</v>
      </c>
      <c r="BA28">
        <v>0.66445278539544295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1.05522255258416E-2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Q28">
        <v>4.1271215582571699E-2</v>
      </c>
      <c r="BR28">
        <v>5.5354299007685903E-2</v>
      </c>
      <c r="BS28">
        <v>0.48512360711498997</v>
      </c>
      <c r="BT28">
        <v>0</v>
      </c>
      <c r="BU28">
        <v>0.22903762281308701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0.28583877007185299</v>
      </c>
      <c r="CE28">
        <v>0</v>
      </c>
      <c r="CF28">
        <v>0</v>
      </c>
      <c r="CG28">
        <v>0</v>
      </c>
      <c r="CH28">
        <v>0</v>
      </c>
      <c r="CI28">
        <v>0</v>
      </c>
    </row>
    <row r="29" spans="1:87" x14ac:dyDescent="0.2">
      <c r="A29">
        <v>7.2937339488224603E-2</v>
      </c>
      <c r="B29">
        <v>8.5262714307280996E-2</v>
      </c>
      <c r="C29">
        <v>1.29904342363614E-2</v>
      </c>
      <c r="D29">
        <v>7.1748545065055402E-2</v>
      </c>
      <c r="E29">
        <v>0.335097348705442</v>
      </c>
      <c r="F29">
        <v>0.467439684180955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0.112723987812615</v>
      </c>
      <c r="O29">
        <v>0</v>
      </c>
      <c r="P29">
        <v>0</v>
      </c>
      <c r="Q29">
        <v>0</v>
      </c>
      <c r="R29">
        <v>0</v>
      </c>
      <c r="S29">
        <v>0</v>
      </c>
      <c r="AV29">
        <v>3.3672687408404602E-2</v>
      </c>
      <c r="AW29">
        <v>0.12786141292342501</v>
      </c>
      <c r="AX29">
        <v>0</v>
      </c>
      <c r="AY29" s="15">
        <v>2.1684043449710098E-19</v>
      </c>
      <c r="AZ29">
        <v>0.288866345684546</v>
      </c>
      <c r="BA29">
        <v>0.70140750976312805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9.7261445523196405E-3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Q29">
        <v>4.71373873082154E-2</v>
      </c>
      <c r="BR29">
        <v>5.6234575529406298E-2</v>
      </c>
      <c r="BS29">
        <v>0.53566976356339202</v>
      </c>
      <c r="BT29">
        <v>0</v>
      </c>
      <c r="BU29">
        <v>0.15470067466808801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0.30962956176843498</v>
      </c>
      <c r="CE29">
        <v>0</v>
      </c>
      <c r="CF29">
        <v>0</v>
      </c>
      <c r="CG29">
        <v>0</v>
      </c>
      <c r="CH29">
        <v>0</v>
      </c>
      <c r="CI29">
        <v>0</v>
      </c>
    </row>
    <row r="30" spans="1:87" x14ac:dyDescent="0.2">
      <c r="A30">
        <v>7.8260581982625907E-2</v>
      </c>
      <c r="B30">
        <v>8.7142821193133602E-2</v>
      </c>
      <c r="C30">
        <v>1.53506459968899E-2</v>
      </c>
      <c r="D30">
        <v>8.0813233245038293E-2</v>
      </c>
      <c r="E30">
        <v>0.29189952638511601</v>
      </c>
      <c r="F30">
        <v>0.49203229347820099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0.119904300895224</v>
      </c>
      <c r="O30">
        <v>0</v>
      </c>
      <c r="P30">
        <v>0</v>
      </c>
      <c r="Q30">
        <v>0</v>
      </c>
      <c r="R30">
        <v>0</v>
      </c>
      <c r="S30">
        <v>0</v>
      </c>
      <c r="AV30">
        <v>3.5242696807528603E-2</v>
      </c>
      <c r="AW30">
        <v>0.13068071965071901</v>
      </c>
      <c r="AX30">
        <v>0</v>
      </c>
      <c r="AY30">
        <v>0</v>
      </c>
      <c r="AZ30">
        <v>0.25273770229038101</v>
      </c>
      <c r="BA30">
        <v>0.73836223413081503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8.9000635787976606E-3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Q30">
        <v>5.3140611488736798E-2</v>
      </c>
      <c r="BR30">
        <v>5.71148520511265E-2</v>
      </c>
      <c r="BS30">
        <v>0.58621592001178702</v>
      </c>
      <c r="BT30">
        <v>0</v>
      </c>
      <c r="BU30">
        <v>8.0363726523098797E-2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0.33342035346501397</v>
      </c>
      <c r="CE30">
        <v>0</v>
      </c>
      <c r="CF30">
        <v>0</v>
      </c>
      <c r="CG30">
        <v>0</v>
      </c>
      <c r="CH30">
        <v>0</v>
      </c>
      <c r="CI30">
        <v>0</v>
      </c>
    </row>
    <row r="31" spans="1:87" x14ac:dyDescent="0.2">
      <c r="A31">
        <v>8.3621063877769505E-2</v>
      </c>
      <c r="B31">
        <v>8.9022928078985999E-2</v>
      </c>
      <c r="C31">
        <v>1.7710857757418302E-2</v>
      </c>
      <c r="D31">
        <v>8.9877921425020005E-2</v>
      </c>
      <c r="E31">
        <v>0.248701704064795</v>
      </c>
      <c r="F31">
        <v>0.51662490277544304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0.127084613977831</v>
      </c>
      <c r="O31">
        <v>0</v>
      </c>
      <c r="P31">
        <v>0</v>
      </c>
      <c r="Q31">
        <v>0</v>
      </c>
      <c r="R31">
        <v>0</v>
      </c>
      <c r="S31">
        <v>0</v>
      </c>
      <c r="AV31">
        <v>3.6863278520876203E-2</v>
      </c>
      <c r="AW31">
        <v>0.133500026378013</v>
      </c>
      <c r="AX31">
        <v>0</v>
      </c>
      <c r="AY31">
        <v>0</v>
      </c>
      <c r="AZ31">
        <v>0.21660905889621701</v>
      </c>
      <c r="BA31">
        <v>0.77531695849850002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8.0739826052757206E-3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Q31">
        <v>5.9239236635187702E-2</v>
      </c>
      <c r="BR31">
        <v>5.7995128572846798E-2</v>
      </c>
      <c r="BS31">
        <v>0.63676207646018901</v>
      </c>
      <c r="BT31">
        <v>0</v>
      </c>
      <c r="BU31">
        <v>6.0267783781005101E-3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0.35721114516159502</v>
      </c>
      <c r="CE31">
        <v>0</v>
      </c>
      <c r="CF31">
        <v>0</v>
      </c>
      <c r="CG31">
        <v>0</v>
      </c>
      <c r="CH31">
        <v>0</v>
      </c>
      <c r="CI31">
        <v>0</v>
      </c>
    </row>
    <row r="32" spans="1:87" x14ac:dyDescent="0.2">
      <c r="A32">
        <v>8.9012057537126807E-2</v>
      </c>
      <c r="B32">
        <v>9.0903034964838605E-2</v>
      </c>
      <c r="C32">
        <v>2.00710695179468E-2</v>
      </c>
      <c r="D32">
        <v>9.8942609605002896E-2</v>
      </c>
      <c r="E32">
        <v>0.20550388174446901</v>
      </c>
      <c r="F32">
        <v>0.54121751207268798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0.13426492706043999</v>
      </c>
      <c r="O32">
        <v>0</v>
      </c>
      <c r="P32">
        <v>0</v>
      </c>
      <c r="Q32">
        <v>0</v>
      </c>
      <c r="R32">
        <v>0</v>
      </c>
      <c r="S32">
        <v>0</v>
      </c>
      <c r="AV32">
        <v>3.8528051500498497E-2</v>
      </c>
      <c r="AW32">
        <v>0.136319333105307</v>
      </c>
      <c r="AX32">
        <v>0</v>
      </c>
      <c r="AY32">
        <v>0</v>
      </c>
      <c r="AZ32">
        <v>0.18048041550205099</v>
      </c>
      <c r="BA32">
        <v>0.81227168286618601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7.2479016317537398E-3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Q32">
        <v>6.5840754109227795E-2</v>
      </c>
      <c r="BR32">
        <v>5.8875405094557402E-2</v>
      </c>
      <c r="BS32">
        <v>0.65031116953190304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0.34968883046794502</v>
      </c>
      <c r="CE32">
        <v>0</v>
      </c>
      <c r="CF32">
        <v>0</v>
      </c>
      <c r="CG32">
        <v>0</v>
      </c>
      <c r="CH32">
        <v>0</v>
      </c>
      <c r="CI32">
        <v>0</v>
      </c>
    </row>
    <row r="33" spans="1:87" x14ac:dyDescent="0.2">
      <c r="A33">
        <v>9.4428337277999097E-2</v>
      </c>
      <c r="B33">
        <v>9.2783141850691198E-2</v>
      </c>
      <c r="C33">
        <v>2.2431281278475299E-2</v>
      </c>
      <c r="D33">
        <v>0.10800729778498599</v>
      </c>
      <c r="E33">
        <v>0.162306059424144</v>
      </c>
      <c r="F33">
        <v>0.56581012136993403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0.14144524014304799</v>
      </c>
      <c r="O33">
        <v>0</v>
      </c>
      <c r="P33">
        <v>0</v>
      </c>
      <c r="Q33">
        <v>0</v>
      </c>
      <c r="R33">
        <v>0</v>
      </c>
      <c r="S33">
        <v>0</v>
      </c>
      <c r="AV33">
        <v>4.02315302420811E-2</v>
      </c>
      <c r="AW33">
        <v>0.139138639832601</v>
      </c>
      <c r="AX33">
        <v>0</v>
      </c>
      <c r="AY33" s="15">
        <v>1.7347234759768102E-18</v>
      </c>
      <c r="AZ33">
        <v>0.14435177210788799</v>
      </c>
      <c r="BA33">
        <v>0.84922640723387099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6.4218206582317902E-3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Q33">
        <v>7.3339043504980703E-2</v>
      </c>
      <c r="BR33">
        <v>5.9755681616267098E-2</v>
      </c>
      <c r="BS33">
        <v>0.66059613513368598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0.339403864866125</v>
      </c>
      <c r="CE33">
        <v>0</v>
      </c>
      <c r="CF33">
        <v>0</v>
      </c>
      <c r="CG33">
        <v>0</v>
      </c>
      <c r="CH33">
        <v>0</v>
      </c>
      <c r="CI33">
        <v>0</v>
      </c>
    </row>
    <row r="34" spans="1:87" x14ac:dyDescent="0.2">
      <c r="A34">
        <v>9.9865788968667005E-2</v>
      </c>
      <c r="B34">
        <v>9.4663248736543804E-2</v>
      </c>
      <c r="C34">
        <v>2.4791493039003999E-2</v>
      </c>
      <c r="D34">
        <v>0.117071985964969</v>
      </c>
      <c r="E34">
        <v>0.119108237103817</v>
      </c>
      <c r="F34">
        <v>0.59040273066717897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0.14862555322565699</v>
      </c>
      <c r="O34">
        <v>0</v>
      </c>
      <c r="P34">
        <v>0</v>
      </c>
      <c r="Q34">
        <v>0</v>
      </c>
      <c r="R34">
        <v>0</v>
      </c>
      <c r="S34">
        <v>0</v>
      </c>
      <c r="AV34">
        <v>4.1969001928697097E-2</v>
      </c>
      <c r="AW34">
        <v>0.14195794655989499</v>
      </c>
      <c r="AX34">
        <v>0</v>
      </c>
      <c r="AY34" s="15">
        <v>1.7347234759768102E-18</v>
      </c>
      <c r="AZ34">
        <v>0.108223128713722</v>
      </c>
      <c r="BA34">
        <v>0.88618113160155798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5.5957396847098103E-3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Q34">
        <v>8.1489643013118299E-2</v>
      </c>
      <c r="BR34">
        <v>6.06359581379768E-2</v>
      </c>
      <c r="BS34">
        <v>0.67088110073546803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0.32911889926430599</v>
      </c>
      <c r="CE34">
        <v>0</v>
      </c>
      <c r="CF34">
        <v>0</v>
      </c>
      <c r="CG34">
        <v>0</v>
      </c>
      <c r="CH34">
        <v>0</v>
      </c>
      <c r="CI34">
        <v>0</v>
      </c>
    </row>
    <row r="35" spans="1:87" x14ac:dyDescent="0.2">
      <c r="A35">
        <v>0.105321133504787</v>
      </c>
      <c r="B35">
        <v>9.6543355622396396E-2</v>
      </c>
      <c r="C35">
        <v>2.7151704799532401E-2</v>
      </c>
      <c r="D35">
        <v>0.126136674144951</v>
      </c>
      <c r="E35">
        <v>7.5910414783491698E-2</v>
      </c>
      <c r="F35">
        <v>0.61499533996442401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0.15580586630826501</v>
      </c>
      <c r="O35">
        <v>0</v>
      </c>
      <c r="P35">
        <v>0</v>
      </c>
      <c r="Q35">
        <v>0</v>
      </c>
      <c r="R35">
        <v>0</v>
      </c>
      <c r="S35">
        <v>0</v>
      </c>
      <c r="AV35">
        <v>4.3736415539450901E-2</v>
      </c>
      <c r="AW35">
        <v>0.14477725328718899</v>
      </c>
      <c r="AX35">
        <v>0</v>
      </c>
      <c r="AY35" s="15">
        <v>3.46944695195361E-18</v>
      </c>
      <c r="AZ35">
        <v>7.2094485319558296E-2</v>
      </c>
      <c r="BA35">
        <v>0.92313585596924197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4.7696587111878599E-3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Q35">
        <v>9.01157297601929E-2</v>
      </c>
      <c r="BR35">
        <v>6.1516234659686503E-2</v>
      </c>
      <c r="BS35">
        <v>0.68116606633725096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0.31883393366248602</v>
      </c>
      <c r="CE35">
        <v>0</v>
      </c>
      <c r="CF35">
        <v>0</v>
      </c>
      <c r="CG35">
        <v>0</v>
      </c>
      <c r="CH35">
        <v>0</v>
      </c>
      <c r="CI35">
        <v>0</v>
      </c>
    </row>
    <row r="36" spans="1:87" x14ac:dyDescent="0.2">
      <c r="A36">
        <v>0.110791727806203</v>
      </c>
      <c r="B36">
        <v>9.8423462508249002E-2</v>
      </c>
      <c r="C36">
        <v>2.95119165600609E-2</v>
      </c>
      <c r="D36">
        <v>0.13520136232493399</v>
      </c>
      <c r="E36">
        <v>3.2712592463168003E-2</v>
      </c>
      <c r="F36">
        <v>0.63958794926166795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0.16298617939087301</v>
      </c>
      <c r="O36">
        <v>0</v>
      </c>
      <c r="P36">
        <v>0</v>
      </c>
      <c r="Q36">
        <v>0</v>
      </c>
      <c r="R36">
        <v>0</v>
      </c>
      <c r="S36">
        <v>0</v>
      </c>
      <c r="AV36">
        <v>4.5530284313467E-2</v>
      </c>
      <c r="AW36">
        <v>0.14759656001448301</v>
      </c>
      <c r="AX36">
        <v>0</v>
      </c>
      <c r="AY36" s="15">
        <v>3.46944695195361E-18</v>
      </c>
      <c r="AZ36">
        <v>3.5965841925393198E-2</v>
      </c>
      <c r="BA36">
        <v>0.96009058033692896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3.94357773766588E-3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Q36">
        <v>9.9093207626180096E-2</v>
      </c>
      <c r="BR36">
        <v>6.2396511181396302E-2</v>
      </c>
      <c r="BS36">
        <v>0.69145103193903401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0.30854896806066501</v>
      </c>
      <c r="CE36">
        <v>0</v>
      </c>
      <c r="CF36">
        <v>0</v>
      </c>
      <c r="CG36">
        <v>0</v>
      </c>
      <c r="CH36">
        <v>0</v>
      </c>
      <c r="CI36">
        <v>0</v>
      </c>
    </row>
    <row r="37" spans="1:87" x14ac:dyDescent="0.2">
      <c r="A37">
        <v>0.11629049809606901</v>
      </c>
      <c r="B37">
        <v>0.100303569394114</v>
      </c>
      <c r="C37">
        <v>2.94507237739393E-2</v>
      </c>
      <c r="D37">
        <v>0.151806715109569</v>
      </c>
      <c r="E37">
        <v>0</v>
      </c>
      <c r="F37">
        <v>0.64873983326182805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0.170002727855431</v>
      </c>
      <c r="O37">
        <v>0</v>
      </c>
      <c r="P37">
        <v>0</v>
      </c>
      <c r="Q37">
        <v>0</v>
      </c>
      <c r="R37">
        <v>0</v>
      </c>
      <c r="S37">
        <v>0</v>
      </c>
      <c r="AV37">
        <v>4.7347752456224801E-2</v>
      </c>
      <c r="AW37">
        <v>0.15041586674177601</v>
      </c>
      <c r="AX37">
        <v>0</v>
      </c>
      <c r="AY37" s="15">
        <v>4.1131919918668801E-18</v>
      </c>
      <c r="AZ37">
        <v>0</v>
      </c>
      <c r="BA37">
        <v>0.99720297285875903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2.7970271412273702E-3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Q37">
        <v>0.108334754629827</v>
      </c>
      <c r="BR37">
        <v>6.3276787703106005E-2</v>
      </c>
      <c r="BS37">
        <v>0.70173599754081695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0.29826400245884499</v>
      </c>
      <c r="CE37">
        <v>0</v>
      </c>
      <c r="CF37">
        <v>0</v>
      </c>
      <c r="CG37">
        <v>0</v>
      </c>
      <c r="CH37">
        <v>0</v>
      </c>
      <c r="CI37">
        <v>0</v>
      </c>
    </row>
    <row r="38" spans="1:87" x14ac:dyDescent="0.2">
      <c r="A38">
        <v>0.12214730195491801</v>
      </c>
      <c r="B38">
        <v>0.102183676280017</v>
      </c>
      <c r="C38">
        <v>2.1835054719569199E-2</v>
      </c>
      <c r="D38">
        <v>0.19193798878234</v>
      </c>
      <c r="E38">
        <v>0</v>
      </c>
      <c r="F38">
        <v>0.60971860509749898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0.17650835140149301</v>
      </c>
      <c r="O38">
        <v>0</v>
      </c>
      <c r="P38">
        <v>0</v>
      </c>
      <c r="Q38">
        <v>0</v>
      </c>
      <c r="R38">
        <v>0</v>
      </c>
      <c r="S38">
        <v>0</v>
      </c>
      <c r="AV38">
        <v>5.5833586473467402E-2</v>
      </c>
      <c r="AW38">
        <v>0.153235173469005</v>
      </c>
      <c r="AX38">
        <v>8.3811197191585602E-3</v>
      </c>
      <c r="AY38" s="15">
        <v>2.1770779623508899E-16</v>
      </c>
      <c r="AZ38">
        <v>0</v>
      </c>
      <c r="BA38">
        <v>0.96238169083423997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2.92371894465332E-2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Q38">
        <v>0.117778226083562</v>
      </c>
      <c r="BR38">
        <v>6.4157064224815694E-2</v>
      </c>
      <c r="BS38">
        <v>0.712020963142598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0.28797903685702603</v>
      </c>
      <c r="CE38">
        <v>0</v>
      </c>
      <c r="CF38">
        <v>0</v>
      </c>
      <c r="CG38">
        <v>0</v>
      </c>
      <c r="CH38">
        <v>0</v>
      </c>
      <c r="CI38">
        <v>0</v>
      </c>
    </row>
    <row r="39" spans="1:87" x14ac:dyDescent="0.2">
      <c r="A39">
        <v>0.12844606203407799</v>
      </c>
      <c r="B39">
        <v>0.10406378316592001</v>
      </c>
      <c r="C39">
        <v>1.42193856651991E-2</v>
      </c>
      <c r="D39">
        <v>0.232069262455112</v>
      </c>
      <c r="E39">
        <v>0</v>
      </c>
      <c r="F39">
        <v>0.57069737693317002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0.183013974947554</v>
      </c>
      <c r="O39">
        <v>0</v>
      </c>
      <c r="P39">
        <v>0</v>
      </c>
      <c r="Q39">
        <v>0</v>
      </c>
      <c r="R39">
        <v>0</v>
      </c>
      <c r="S39">
        <v>0</v>
      </c>
      <c r="AV39">
        <v>6.5879732717156997E-2</v>
      </c>
      <c r="AW39">
        <v>0.15605448019627899</v>
      </c>
      <c r="AX39">
        <v>1.09014605081938E-2</v>
      </c>
      <c r="AY39">
        <v>0</v>
      </c>
      <c r="AZ39">
        <v>0</v>
      </c>
      <c r="BA39">
        <v>0.92651996547872095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6.2578574013000696E-2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Q39">
        <v>0.127378719705072</v>
      </c>
      <c r="BR39">
        <v>6.5037340746525396E-2</v>
      </c>
      <c r="BS39">
        <v>0.72230592874438104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0.27769407125520501</v>
      </c>
      <c r="CE39">
        <v>0</v>
      </c>
      <c r="CF39">
        <v>0</v>
      </c>
      <c r="CG39">
        <v>0</v>
      </c>
      <c r="CH39">
        <v>0</v>
      </c>
      <c r="CI39">
        <v>0</v>
      </c>
    </row>
    <row r="40" spans="1:87" x14ac:dyDescent="0.2">
      <c r="A40">
        <v>0.13512498798897499</v>
      </c>
      <c r="B40">
        <v>0.105943890051823</v>
      </c>
      <c r="C40">
        <v>6.6037166108289802E-3</v>
      </c>
      <c r="D40">
        <v>0.27220053612788297</v>
      </c>
      <c r="E40">
        <v>0</v>
      </c>
      <c r="F40">
        <v>0.53167614876884095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0.18951959849361599</v>
      </c>
      <c r="O40">
        <v>0</v>
      </c>
      <c r="P40">
        <v>0</v>
      </c>
      <c r="Q40">
        <v>0</v>
      </c>
      <c r="R40">
        <v>0</v>
      </c>
      <c r="S40">
        <v>0</v>
      </c>
      <c r="AV40">
        <v>7.6724694067999297E-2</v>
      </c>
      <c r="AW40">
        <v>0.158873786923553</v>
      </c>
      <c r="AX40">
        <v>1.3421801297229001E-2</v>
      </c>
      <c r="AY40">
        <v>0</v>
      </c>
      <c r="AZ40">
        <v>0</v>
      </c>
      <c r="BA40">
        <v>0.89065824012319805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9.5919958579470194E-2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Q40">
        <v>0.137103253585181</v>
      </c>
      <c r="BR40">
        <v>6.5917617268235196E-2</v>
      </c>
      <c r="BS40">
        <v>0.73259089434616398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0.26740910565338499</v>
      </c>
      <c r="CE40">
        <v>0</v>
      </c>
      <c r="CF40">
        <v>0</v>
      </c>
      <c r="CG40">
        <v>0</v>
      </c>
      <c r="CH40">
        <v>0</v>
      </c>
      <c r="CI40">
        <v>0</v>
      </c>
    </row>
    <row r="41" spans="1:87" x14ac:dyDescent="0.2">
      <c r="A41">
        <v>0.142130576713107</v>
      </c>
      <c r="B41">
        <v>0.107823996937726</v>
      </c>
      <c r="C41">
        <v>0</v>
      </c>
      <c r="D41">
        <v>0.31158150598445999</v>
      </c>
      <c r="E41">
        <v>0</v>
      </c>
      <c r="F41">
        <v>0.49240793444511799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0.196010559571724</v>
      </c>
      <c r="O41">
        <v>0</v>
      </c>
      <c r="P41">
        <v>0</v>
      </c>
      <c r="Q41">
        <v>0</v>
      </c>
      <c r="R41">
        <v>0</v>
      </c>
      <c r="S41">
        <v>0</v>
      </c>
      <c r="AV41">
        <v>8.8073877337848397E-2</v>
      </c>
      <c r="AW41">
        <v>0.16169309365082701</v>
      </c>
      <c r="AX41">
        <v>1.5942142086264401E-2</v>
      </c>
      <c r="AY41">
        <v>0</v>
      </c>
      <c r="AZ41">
        <v>0</v>
      </c>
      <c r="BA41">
        <v>0.85479651476767404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0.12926134314594101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Q41">
        <v>0.14692720057636699</v>
      </c>
      <c r="BR41">
        <v>6.6797893789944898E-2</v>
      </c>
      <c r="BS41">
        <v>0.74287585994794703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0.25712414005156498</v>
      </c>
      <c r="CE41">
        <v>0</v>
      </c>
      <c r="CF41">
        <v>0</v>
      </c>
      <c r="CG41">
        <v>0</v>
      </c>
      <c r="CH41">
        <v>0</v>
      </c>
      <c r="CI41">
        <v>0</v>
      </c>
    </row>
    <row r="42" spans="1:87" x14ac:dyDescent="0.2">
      <c r="A42">
        <v>0.14942222310544201</v>
      </c>
      <c r="B42">
        <v>0.109704103823626</v>
      </c>
      <c r="C42">
        <v>0</v>
      </c>
      <c r="D42">
        <v>0.34606620447395903</v>
      </c>
      <c r="E42">
        <v>0</v>
      </c>
      <c r="F42">
        <v>0.45152795801353801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0.20240583751394101</v>
      </c>
      <c r="O42">
        <v>0</v>
      </c>
      <c r="P42">
        <v>0</v>
      </c>
      <c r="Q42">
        <v>0</v>
      </c>
      <c r="R42">
        <v>0</v>
      </c>
      <c r="S42">
        <v>0</v>
      </c>
      <c r="AV42">
        <v>9.9755334450678496E-2</v>
      </c>
      <c r="AW42">
        <v>0.164512400378102</v>
      </c>
      <c r="AX42">
        <v>1.84624828752997E-2</v>
      </c>
      <c r="AY42">
        <v>0</v>
      </c>
      <c r="AZ42">
        <v>0</v>
      </c>
      <c r="BA42">
        <v>0.81893478941215203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0.16260272771241099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Q42">
        <v>0.15683188008310101</v>
      </c>
      <c r="BR42">
        <v>6.7678170311654698E-2</v>
      </c>
      <c r="BS42">
        <v>0.75316082554972996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0.24683917444974399</v>
      </c>
      <c r="CE42">
        <v>0</v>
      </c>
      <c r="CF42">
        <v>0</v>
      </c>
      <c r="CG42">
        <v>0</v>
      </c>
      <c r="CH42">
        <v>0</v>
      </c>
      <c r="CI42">
        <v>0</v>
      </c>
    </row>
    <row r="43" spans="1:87" x14ac:dyDescent="0.2">
      <c r="A43">
        <v>0.15696316934826601</v>
      </c>
      <c r="B43">
        <v>0.111584210709527</v>
      </c>
      <c r="C43">
        <v>0</v>
      </c>
      <c r="D43">
        <v>0.38055090296345701</v>
      </c>
      <c r="E43">
        <v>0</v>
      </c>
      <c r="F43">
        <v>0.41064798158195998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0.20880111545615701</v>
      </c>
      <c r="O43">
        <v>0</v>
      </c>
      <c r="P43">
        <v>0</v>
      </c>
      <c r="Q43">
        <v>0</v>
      </c>
      <c r="R43">
        <v>0</v>
      </c>
      <c r="S43">
        <v>0</v>
      </c>
      <c r="AV43">
        <v>0.11166483477783599</v>
      </c>
      <c r="AW43">
        <v>0.16733170710537601</v>
      </c>
      <c r="AX43">
        <v>2.0982823664335098E-2</v>
      </c>
      <c r="AY43">
        <v>0</v>
      </c>
      <c r="AZ43">
        <v>0</v>
      </c>
      <c r="BA43">
        <v>0.78307306405662802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0.195944112278883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Q43">
        <v>0.16680291114731299</v>
      </c>
      <c r="BR43">
        <v>6.8558446833364303E-2</v>
      </c>
      <c r="BS43">
        <v>0.76344579115151201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0.236554208847925</v>
      </c>
      <c r="CE43">
        <v>0</v>
      </c>
      <c r="CF43">
        <v>0</v>
      </c>
      <c r="CG43">
        <v>0</v>
      </c>
      <c r="CH43">
        <v>0</v>
      </c>
      <c r="CI43">
        <v>0</v>
      </c>
    </row>
    <row r="44" spans="1:87" x14ac:dyDescent="0.2">
      <c r="A44">
        <v>0.16471917969392899</v>
      </c>
      <c r="B44">
        <v>0.11346431759542799</v>
      </c>
      <c r="C44">
        <v>0</v>
      </c>
      <c r="D44">
        <v>0.41503560145295398</v>
      </c>
      <c r="E44">
        <v>0</v>
      </c>
      <c r="F44">
        <v>0.369768005150382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0.21519639339837399</v>
      </c>
      <c r="O44">
        <v>0</v>
      </c>
      <c r="P44">
        <v>0</v>
      </c>
      <c r="Q44">
        <v>0</v>
      </c>
      <c r="R44">
        <v>0</v>
      </c>
      <c r="S44">
        <v>0</v>
      </c>
      <c r="AV44">
        <v>0.123736549140123</v>
      </c>
      <c r="AW44">
        <v>0.17015101383264999</v>
      </c>
      <c r="AX44">
        <v>2.35031644533704E-2</v>
      </c>
      <c r="AY44">
        <v>0</v>
      </c>
      <c r="AZ44">
        <v>0</v>
      </c>
      <c r="BA44">
        <v>0.74721133870110401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0.22928549684535399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Q44">
        <v>0.176829069837692</v>
      </c>
      <c r="BR44">
        <v>6.9438723355074103E-2</v>
      </c>
      <c r="BS44">
        <v>0.77373075675329495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0.22626924324610501</v>
      </c>
      <c r="CE44">
        <v>0</v>
      </c>
      <c r="CF44">
        <v>0</v>
      </c>
      <c r="CG44">
        <v>0</v>
      </c>
      <c r="CH44">
        <v>0</v>
      </c>
      <c r="CI44">
        <v>0</v>
      </c>
    </row>
    <row r="45" spans="1:87" x14ac:dyDescent="0.2">
      <c r="A45">
        <v>0.172661274289684</v>
      </c>
      <c r="B45">
        <v>0.11534442448132901</v>
      </c>
      <c r="C45">
        <v>0</v>
      </c>
      <c r="D45">
        <v>0.44952029994245102</v>
      </c>
      <c r="E45">
        <v>0</v>
      </c>
      <c r="F45">
        <v>0.32888802871880402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0.22159167134058999</v>
      </c>
      <c r="O45">
        <v>0</v>
      </c>
      <c r="P45">
        <v>0</v>
      </c>
      <c r="Q45">
        <v>0</v>
      </c>
      <c r="R45">
        <v>0</v>
      </c>
      <c r="S45">
        <v>0</v>
      </c>
      <c r="AV45">
        <v>0.13592726567102301</v>
      </c>
      <c r="AW45">
        <v>0.17297032055992401</v>
      </c>
      <c r="AX45">
        <v>2.6023505242405699E-2</v>
      </c>
      <c r="AY45">
        <v>0</v>
      </c>
      <c r="AZ45">
        <v>0</v>
      </c>
      <c r="BA45">
        <v>0.711349613345581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0.262626881411824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Q45">
        <v>0.18690148455198299</v>
      </c>
      <c r="BR45">
        <v>7.0318999876783805E-2</v>
      </c>
      <c r="BS45">
        <v>0.78401572235507799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0.21598427764428399</v>
      </c>
      <c r="CE45">
        <v>0</v>
      </c>
      <c r="CF45">
        <v>0</v>
      </c>
      <c r="CG45">
        <v>0</v>
      </c>
      <c r="CH45">
        <v>0</v>
      </c>
      <c r="CI45">
        <v>0</v>
      </c>
    </row>
    <row r="46" spans="1:87" x14ac:dyDescent="0.2">
      <c r="A46">
        <v>0.180764927385658</v>
      </c>
      <c r="B46">
        <v>0.117224531367229</v>
      </c>
      <c r="C46">
        <v>0</v>
      </c>
      <c r="D46">
        <v>0.484004998431946</v>
      </c>
      <c r="E46">
        <v>0</v>
      </c>
      <c r="F46">
        <v>0.28800805228722798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0.227986949282806</v>
      </c>
      <c r="O46">
        <v>0</v>
      </c>
      <c r="P46">
        <v>0</v>
      </c>
      <c r="Q46">
        <v>0</v>
      </c>
      <c r="R46">
        <v>0</v>
      </c>
      <c r="S46">
        <v>0</v>
      </c>
      <c r="AV46">
        <v>0.148207621953278</v>
      </c>
      <c r="AW46">
        <v>0.17578962728719899</v>
      </c>
      <c r="AX46">
        <v>2.8543846031441101E-2</v>
      </c>
      <c r="AY46">
        <v>0</v>
      </c>
      <c r="AZ46">
        <v>0</v>
      </c>
      <c r="BA46">
        <v>0.67548788799005799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0.29596826597829501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Q46">
        <v>0.19701306081433601</v>
      </c>
      <c r="BR46">
        <v>7.1199276398493605E-2</v>
      </c>
      <c r="BS46">
        <v>0.79430068795686104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0.205699312042464</v>
      </c>
      <c r="CE46">
        <v>0</v>
      </c>
      <c r="CF46">
        <v>0</v>
      </c>
      <c r="CG46">
        <v>0</v>
      </c>
      <c r="CH46">
        <v>0</v>
      </c>
      <c r="CI46">
        <v>0</v>
      </c>
    </row>
    <row r="47" spans="1:87" x14ac:dyDescent="0.2">
      <c r="A47">
        <v>0.1890093599779</v>
      </c>
      <c r="B47">
        <v>0.11910463825313</v>
      </c>
      <c r="C47">
        <v>0</v>
      </c>
      <c r="D47">
        <v>0.51848969692144298</v>
      </c>
      <c r="E47">
        <v>0</v>
      </c>
      <c r="F47">
        <v>0.247128075855651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0.234382227225022</v>
      </c>
      <c r="O47">
        <v>0</v>
      </c>
      <c r="P47">
        <v>0</v>
      </c>
      <c r="Q47">
        <v>0</v>
      </c>
      <c r="R47">
        <v>0</v>
      </c>
      <c r="S47">
        <v>0</v>
      </c>
      <c r="AV47">
        <v>0.16055705076339999</v>
      </c>
      <c r="AW47">
        <v>0.178608934014473</v>
      </c>
      <c r="AX47">
        <v>3.1064186820476399E-2</v>
      </c>
      <c r="AY47">
        <v>0</v>
      </c>
      <c r="AZ47">
        <v>0</v>
      </c>
      <c r="BA47">
        <v>0.63962616263453498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0.32930965054476502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Q47">
        <v>0.20715806417023</v>
      </c>
      <c r="BR47">
        <v>7.2079552920203196E-2</v>
      </c>
      <c r="BS47">
        <v>0.80458565355864298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0.19541434644064501</v>
      </c>
      <c r="CE47">
        <v>0</v>
      </c>
      <c r="CF47">
        <v>0</v>
      </c>
      <c r="CG47">
        <v>0</v>
      </c>
      <c r="CH47">
        <v>0</v>
      </c>
      <c r="CI47">
        <v>0</v>
      </c>
    </row>
    <row r="48" spans="1:87" x14ac:dyDescent="0.2">
      <c r="A48">
        <v>0.19737693177997501</v>
      </c>
      <c r="B48">
        <v>0.120984745139031</v>
      </c>
      <c r="C48">
        <v>0</v>
      </c>
      <c r="D48">
        <v>0.55297439541093996</v>
      </c>
      <c r="E48">
        <v>0</v>
      </c>
      <c r="F48">
        <v>0.20624809942407299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0.240777505167238</v>
      </c>
      <c r="O48">
        <v>0</v>
      </c>
      <c r="P48">
        <v>0</v>
      </c>
      <c r="Q48">
        <v>0</v>
      </c>
      <c r="R48">
        <v>0</v>
      </c>
      <c r="S48">
        <v>0</v>
      </c>
      <c r="AV48">
        <v>0.17296075736185401</v>
      </c>
      <c r="AW48">
        <v>0.18142824074174699</v>
      </c>
      <c r="AX48">
        <v>3.3584527609511701E-2</v>
      </c>
      <c r="AY48">
        <v>0</v>
      </c>
      <c r="AZ48">
        <v>0</v>
      </c>
      <c r="BA48">
        <v>0.60376443727901297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0.36265103511123498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Q48">
        <v>0.21733181356098899</v>
      </c>
      <c r="BR48">
        <v>7.2959829441912996E-2</v>
      </c>
      <c r="BS48">
        <v>0.81487061916042602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0.18512938083882399</v>
      </c>
      <c r="CE48">
        <v>0</v>
      </c>
      <c r="CF48">
        <v>0</v>
      </c>
      <c r="CG48">
        <v>0</v>
      </c>
      <c r="CH48">
        <v>0</v>
      </c>
      <c r="CI48">
        <v>0</v>
      </c>
    </row>
    <row r="49" spans="1:87" x14ac:dyDescent="0.2">
      <c r="A49">
        <v>0.20585262711854599</v>
      </c>
      <c r="B49">
        <v>0.122864852024932</v>
      </c>
      <c r="C49">
        <v>0</v>
      </c>
      <c r="D49">
        <v>0.58745909390043805</v>
      </c>
      <c r="E49">
        <v>0</v>
      </c>
      <c r="F49">
        <v>0.16536812299249401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0.24717278310945501</v>
      </c>
      <c r="O49">
        <v>0</v>
      </c>
      <c r="P49">
        <v>0</v>
      </c>
      <c r="Q49">
        <v>0</v>
      </c>
      <c r="R49">
        <v>0</v>
      </c>
      <c r="S49">
        <v>0</v>
      </c>
      <c r="AV49">
        <v>0.18540784858543999</v>
      </c>
      <c r="AW49">
        <v>0.184247547469021</v>
      </c>
      <c r="AX49">
        <v>3.6104868398546701E-2</v>
      </c>
      <c r="AY49">
        <v>0</v>
      </c>
      <c r="AZ49">
        <v>0</v>
      </c>
      <c r="BA49">
        <v>0.56790271192348896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0.39599241967770499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Q49">
        <v>0.22753045298659699</v>
      </c>
      <c r="BR49">
        <v>7.3840105963622699E-2</v>
      </c>
      <c r="BS49">
        <v>0.82515558476220896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0.174844415237004</v>
      </c>
      <c r="CE49">
        <v>0</v>
      </c>
      <c r="CF49">
        <v>0</v>
      </c>
      <c r="CG49">
        <v>0</v>
      </c>
      <c r="CH49">
        <v>0</v>
      </c>
      <c r="CI49">
        <v>0</v>
      </c>
    </row>
    <row r="50" spans="1:87" x14ac:dyDescent="0.2">
      <c r="A50">
        <v>0.214423624718558</v>
      </c>
      <c r="B50">
        <v>0.124744958910832</v>
      </c>
      <c r="C50">
        <v>0</v>
      </c>
      <c r="D50">
        <v>0.62194379238993502</v>
      </c>
      <c r="E50">
        <v>0</v>
      </c>
      <c r="F50">
        <v>0.124488146560916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0.25356806105167101</v>
      </c>
      <c r="O50">
        <v>0</v>
      </c>
      <c r="P50">
        <v>0</v>
      </c>
      <c r="Q50">
        <v>0</v>
      </c>
      <c r="R50">
        <v>0</v>
      </c>
      <c r="S50">
        <v>0</v>
      </c>
      <c r="AV50">
        <v>0.19789013805525199</v>
      </c>
      <c r="AW50">
        <v>0.18706685419629501</v>
      </c>
      <c r="AX50">
        <v>3.8625209187581902E-2</v>
      </c>
      <c r="AY50">
        <v>0</v>
      </c>
      <c r="AZ50">
        <v>0</v>
      </c>
      <c r="BA50">
        <v>0.53204098656796595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0.429333804244175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Q50">
        <v>0.23775077939407499</v>
      </c>
      <c r="BR50">
        <v>7.4720382485332498E-2</v>
      </c>
      <c r="BS50">
        <v>0.83544055036399201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0.16455944963518301</v>
      </c>
      <c r="CE50">
        <v>0</v>
      </c>
      <c r="CF50">
        <v>0</v>
      </c>
      <c r="CG50">
        <v>0</v>
      </c>
      <c r="CH50">
        <v>0</v>
      </c>
      <c r="CI50">
        <v>0</v>
      </c>
    </row>
    <row r="51" spans="1:87" x14ac:dyDescent="0.2">
      <c r="A51">
        <v>0.22307893992125599</v>
      </c>
      <c r="B51">
        <v>0.12662506579673299</v>
      </c>
      <c r="C51">
        <v>0</v>
      </c>
      <c r="D51">
        <v>0.65642849087943</v>
      </c>
      <c r="E51">
        <v>0</v>
      </c>
      <c r="F51">
        <v>8.3608170129340395E-2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0.25996333899388702</v>
      </c>
      <c r="O51">
        <v>0</v>
      </c>
      <c r="P51">
        <v>0</v>
      </c>
      <c r="Q51">
        <v>0</v>
      </c>
      <c r="R51">
        <v>0</v>
      </c>
      <c r="S51">
        <v>0</v>
      </c>
      <c r="AV51">
        <v>0.21040136134189499</v>
      </c>
      <c r="AW51">
        <v>0.18988616092357</v>
      </c>
      <c r="AX51">
        <v>4.1145549976617297E-2</v>
      </c>
      <c r="AY51">
        <v>0</v>
      </c>
      <c r="AZ51">
        <v>0</v>
      </c>
      <c r="BA51">
        <v>0.49617926121244199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0.46267518881064601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Q51">
        <v>0.247990111464792</v>
      </c>
      <c r="BR51">
        <v>7.5600659007042104E-2</v>
      </c>
      <c r="BS51">
        <v>0.84572551596577294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0.154274484033364</v>
      </c>
      <c r="CE51">
        <v>0</v>
      </c>
      <c r="CF51">
        <v>0</v>
      </c>
      <c r="CG51">
        <v>0</v>
      </c>
      <c r="CH51">
        <v>0</v>
      </c>
      <c r="CI51">
        <v>0</v>
      </c>
    </row>
    <row r="52" spans="1:87" x14ac:dyDescent="0.2">
      <c r="A52">
        <v>0.23180912813874699</v>
      </c>
      <c r="B52">
        <v>0.12850517268263401</v>
      </c>
      <c r="C52">
        <v>0</v>
      </c>
      <c r="D52">
        <v>0.69091318936892698</v>
      </c>
      <c r="E52">
        <v>0</v>
      </c>
      <c r="F52">
        <v>4.2728193697762498E-2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0.26635861693610302</v>
      </c>
      <c r="O52">
        <v>0</v>
      </c>
      <c r="P52">
        <v>0</v>
      </c>
      <c r="Q52">
        <v>0</v>
      </c>
      <c r="R52">
        <v>0</v>
      </c>
      <c r="S52">
        <v>0</v>
      </c>
      <c r="AV52">
        <v>0.222936647193924</v>
      </c>
      <c r="AW52">
        <v>0.19270546765084401</v>
      </c>
      <c r="AX52">
        <v>4.3665890765652603E-2</v>
      </c>
      <c r="AY52">
        <v>0</v>
      </c>
      <c r="AZ52">
        <v>0</v>
      </c>
      <c r="BA52">
        <v>0.46031753585691998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0.49601657337711602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Q52">
        <v>0.25824618851355202</v>
      </c>
      <c r="BR52">
        <v>7.6480935528751903E-2</v>
      </c>
      <c r="BS52">
        <v>0.85601048156755599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0.14398951843154401</v>
      </c>
      <c r="CE52">
        <v>0</v>
      </c>
      <c r="CF52">
        <v>0</v>
      </c>
      <c r="CG52">
        <v>0</v>
      </c>
      <c r="CH52">
        <v>0</v>
      </c>
      <c r="CI52">
        <v>0</v>
      </c>
    </row>
    <row r="53" spans="1:87" x14ac:dyDescent="0.2">
      <c r="A53">
        <v>0.24060603939554201</v>
      </c>
      <c r="B53">
        <v>0.13038527956853399</v>
      </c>
      <c r="C53">
        <v>0</v>
      </c>
      <c r="D53">
        <v>0.72539788785842496</v>
      </c>
      <c r="E53">
        <v>0</v>
      </c>
      <c r="F53">
        <v>1.84821726618412E-3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0.27275389487832002</v>
      </c>
      <c r="O53">
        <v>0</v>
      </c>
      <c r="P53">
        <v>0</v>
      </c>
      <c r="Q53">
        <v>0</v>
      </c>
      <c r="R53">
        <v>0</v>
      </c>
      <c r="S53">
        <v>0</v>
      </c>
      <c r="AV53">
        <v>0.235492153079809</v>
      </c>
      <c r="AW53">
        <v>0.19552477437811799</v>
      </c>
      <c r="AX53">
        <v>4.6186231554687901E-2</v>
      </c>
      <c r="AY53">
        <v>0</v>
      </c>
      <c r="AZ53">
        <v>0</v>
      </c>
      <c r="BA53">
        <v>0.42445581050139602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0.52935795794358698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Q53">
        <v>0.26851709181141598</v>
      </c>
      <c r="BR53">
        <v>7.7361212050461606E-2</v>
      </c>
      <c r="BS53">
        <v>0.86629544716933804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0.13370455282972299</v>
      </c>
      <c r="CE53">
        <v>0</v>
      </c>
      <c r="CF53">
        <v>0</v>
      </c>
      <c r="CG53">
        <v>0</v>
      </c>
      <c r="CH53">
        <v>0</v>
      </c>
      <c r="CI53">
        <v>0</v>
      </c>
    </row>
    <row r="54" spans="1:87" x14ac:dyDescent="0.2">
      <c r="A54">
        <v>0.24977423125839299</v>
      </c>
      <c r="B54">
        <v>0.132265386454648</v>
      </c>
      <c r="C54">
        <v>0</v>
      </c>
      <c r="D54">
        <v>0.74708068791107296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0.25291931209258101</v>
      </c>
      <c r="O54">
        <v>0</v>
      </c>
      <c r="P54">
        <v>0</v>
      </c>
      <c r="Q54">
        <v>0</v>
      </c>
      <c r="R54">
        <v>0</v>
      </c>
      <c r="S54">
        <v>0</v>
      </c>
      <c r="AV54">
        <v>0.24806480877950099</v>
      </c>
      <c r="AW54">
        <v>0.19834408110539201</v>
      </c>
      <c r="AX54">
        <v>4.8706572343723199E-2</v>
      </c>
      <c r="AY54">
        <v>0</v>
      </c>
      <c r="AZ54">
        <v>0</v>
      </c>
      <c r="BA54">
        <v>0.38859408514587401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0.56269934251005704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Q54">
        <v>0.27880118278725102</v>
      </c>
      <c r="BR54">
        <v>7.8241488572171294E-2</v>
      </c>
      <c r="BS54">
        <v>0.87658041277112098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0.123419587227903</v>
      </c>
      <c r="CE54">
        <v>0</v>
      </c>
      <c r="CF54">
        <v>0</v>
      </c>
      <c r="CG54">
        <v>0</v>
      </c>
      <c r="CH54">
        <v>0</v>
      </c>
      <c r="CI54">
        <v>0</v>
      </c>
    </row>
    <row r="55" spans="1:87" x14ac:dyDescent="0.2">
      <c r="A55">
        <v>0.259631581651387</v>
      </c>
      <c r="B55">
        <v>0.134145493340771</v>
      </c>
      <c r="C55">
        <v>0</v>
      </c>
      <c r="D55">
        <v>0.76815729725551796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0.23184270274888799</v>
      </c>
      <c r="O55">
        <v>0</v>
      </c>
      <c r="P55">
        <v>0</v>
      </c>
      <c r="Q55">
        <v>0</v>
      </c>
      <c r="R55">
        <v>0</v>
      </c>
      <c r="S55">
        <v>0</v>
      </c>
      <c r="AV55">
        <v>0.26065213262125098</v>
      </c>
      <c r="AW55">
        <v>0.20116338783266699</v>
      </c>
      <c r="AX55">
        <v>5.1226913132758498E-2</v>
      </c>
      <c r="AY55">
        <v>0</v>
      </c>
      <c r="AZ55">
        <v>0</v>
      </c>
      <c r="BA55">
        <v>0.35273235979035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0.596040727076527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Q55">
        <v>0.28909705406300201</v>
      </c>
      <c r="BR55">
        <v>7.91217650938809E-2</v>
      </c>
      <c r="BS55">
        <v>0.88686537837290302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0.11313462162608399</v>
      </c>
      <c r="CE55">
        <v>0</v>
      </c>
      <c r="CF55">
        <v>0</v>
      </c>
      <c r="CG55">
        <v>0</v>
      </c>
      <c r="CH55">
        <v>0</v>
      </c>
      <c r="CI55">
        <v>0</v>
      </c>
    </row>
    <row r="56" spans="1:87" x14ac:dyDescent="0.2">
      <c r="A56">
        <v>0.27010329464814797</v>
      </c>
      <c r="B56">
        <v>0.136025600226894</v>
      </c>
      <c r="C56">
        <v>0</v>
      </c>
      <c r="D56">
        <v>0.78923390659996195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0.210766093405198</v>
      </c>
      <c r="O56">
        <v>0</v>
      </c>
      <c r="P56">
        <v>0</v>
      </c>
      <c r="Q56">
        <v>0</v>
      </c>
      <c r="R56">
        <v>0</v>
      </c>
      <c r="S56">
        <v>0</v>
      </c>
      <c r="AV56">
        <v>0.27325209755416802</v>
      </c>
      <c r="AW56">
        <v>0.203982694559941</v>
      </c>
      <c r="AX56">
        <v>5.3747253921793803E-2</v>
      </c>
      <c r="AY56">
        <v>0</v>
      </c>
      <c r="AZ56">
        <v>0</v>
      </c>
      <c r="BA56">
        <v>0.31687063443482799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0.62938211164299696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Q56">
        <v>0.29940349034015801</v>
      </c>
      <c r="BR56">
        <v>8.0002041615590699E-2</v>
      </c>
      <c r="BS56">
        <v>0.89715034397468596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0.10284965602426301</v>
      </c>
      <c r="CE56">
        <v>0</v>
      </c>
      <c r="CF56">
        <v>0</v>
      </c>
      <c r="CG56">
        <v>0</v>
      </c>
      <c r="CH56">
        <v>0</v>
      </c>
      <c r="CI56">
        <v>0</v>
      </c>
    </row>
    <row r="57" spans="1:87" x14ac:dyDescent="0.2">
      <c r="A57">
        <v>0.28112072383172299</v>
      </c>
      <c r="B57">
        <v>0.137905707113018</v>
      </c>
      <c r="C57">
        <v>0</v>
      </c>
      <c r="D57">
        <v>0.81031051594440695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0.18968948406150599</v>
      </c>
      <c r="O57">
        <v>0</v>
      </c>
      <c r="P57">
        <v>0</v>
      </c>
      <c r="Q57">
        <v>0</v>
      </c>
      <c r="R57">
        <v>0</v>
      </c>
      <c r="S57">
        <v>0</v>
      </c>
      <c r="AV57">
        <v>0.28586303204165697</v>
      </c>
      <c r="AW57">
        <v>0.20680200128721499</v>
      </c>
      <c r="AX57">
        <v>5.6267594710829101E-2</v>
      </c>
      <c r="AY57">
        <v>0</v>
      </c>
      <c r="AZ57">
        <v>0</v>
      </c>
      <c r="BA57">
        <v>0.28100890907930398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0.66272349620946802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Q57">
        <v>0.30971943691582998</v>
      </c>
      <c r="BR57">
        <v>8.0882318137300402E-2</v>
      </c>
      <c r="BS57">
        <v>0.90743530957646901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9.2564690422442503E-2</v>
      </c>
      <c r="CE57">
        <v>0</v>
      </c>
      <c r="CF57">
        <v>0</v>
      </c>
      <c r="CG57">
        <v>0</v>
      </c>
      <c r="CH57">
        <v>0</v>
      </c>
      <c r="CI57">
        <v>0</v>
      </c>
    </row>
    <row r="58" spans="1:87" x14ac:dyDescent="0.2">
      <c r="A58">
        <v>0.29262223591939102</v>
      </c>
      <c r="B58">
        <v>0.139785813999141</v>
      </c>
      <c r="C58">
        <v>0</v>
      </c>
      <c r="D58">
        <v>0.83138712528885195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0.168612874717814</v>
      </c>
      <c r="O58">
        <v>0</v>
      </c>
      <c r="P58">
        <v>0</v>
      </c>
      <c r="Q58">
        <v>0</v>
      </c>
      <c r="R58">
        <v>0</v>
      </c>
      <c r="S58">
        <v>0</v>
      </c>
      <c r="AV58">
        <v>0.29848354569539598</v>
      </c>
      <c r="AW58">
        <v>0.209621308014489</v>
      </c>
      <c r="AX58">
        <v>5.8787935499864399E-2</v>
      </c>
      <c r="AY58">
        <v>0</v>
      </c>
      <c r="AZ58">
        <v>0</v>
      </c>
      <c r="BA58">
        <v>0.245147183723781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0.69606488077593798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Q58">
        <v>0.320043974157731</v>
      </c>
      <c r="BR58">
        <v>8.1762594659010202E-2</v>
      </c>
      <c r="BS58">
        <v>0.91772027517825205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8.2279724820622402E-2</v>
      </c>
      <c r="CE58">
        <v>0</v>
      </c>
      <c r="CF58">
        <v>0</v>
      </c>
      <c r="CG58">
        <v>0</v>
      </c>
      <c r="CH58">
        <v>0</v>
      </c>
      <c r="CI58">
        <v>0</v>
      </c>
    </row>
    <row r="59" spans="1:87" x14ac:dyDescent="0.2">
      <c r="A59">
        <v>0.30455299134987701</v>
      </c>
      <c r="B59">
        <v>0.141665920885264</v>
      </c>
      <c r="C59">
        <v>0</v>
      </c>
      <c r="D59">
        <v>0.85246373463329295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0.14753626537412601</v>
      </c>
      <c r="O59">
        <v>0</v>
      </c>
      <c r="P59">
        <v>0</v>
      </c>
      <c r="Q59">
        <v>0</v>
      </c>
      <c r="R59">
        <v>0</v>
      </c>
      <c r="S59">
        <v>0</v>
      </c>
      <c r="AV59">
        <v>0.31111247275911702</v>
      </c>
      <c r="AW59">
        <v>0.21244061474176301</v>
      </c>
      <c r="AX59">
        <v>6.1308276288899698E-2</v>
      </c>
      <c r="AY59">
        <v>0</v>
      </c>
      <c r="AZ59">
        <v>0</v>
      </c>
      <c r="BA59">
        <v>0.20928545836825799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0.72940626534240904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Q59">
        <v>0.33037629667020202</v>
      </c>
      <c r="BR59">
        <v>8.2642871180719904E-2</v>
      </c>
      <c r="BS59">
        <v>0.92800524078003499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7.1994759218801899E-2</v>
      </c>
      <c r="CE59">
        <v>0</v>
      </c>
      <c r="CF59">
        <v>0</v>
      </c>
      <c r="CG59">
        <v>0</v>
      </c>
      <c r="CH59">
        <v>0</v>
      </c>
      <c r="CI59">
        <v>0</v>
      </c>
    </row>
    <row r="60" spans="1:87" x14ac:dyDescent="0.2">
      <c r="A60">
        <v>0.31686450751821099</v>
      </c>
      <c r="B60">
        <v>0.143546027771387</v>
      </c>
      <c r="C60">
        <v>0</v>
      </c>
      <c r="D60">
        <v>0.87354034397773805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0.12645965603043299</v>
      </c>
      <c r="O60">
        <v>0</v>
      </c>
      <c r="P60">
        <v>0</v>
      </c>
      <c r="Q60">
        <v>0</v>
      </c>
      <c r="R60">
        <v>0</v>
      </c>
      <c r="S60">
        <v>0</v>
      </c>
      <c r="AV60">
        <v>0.32374882865307703</v>
      </c>
      <c r="AW60">
        <v>0.215259921469038</v>
      </c>
      <c r="AX60">
        <v>6.3828617077934996E-2</v>
      </c>
      <c r="AY60">
        <v>0</v>
      </c>
      <c r="AZ60">
        <v>0</v>
      </c>
      <c r="BA60">
        <v>0.173423733012735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0.762747649908879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Q60">
        <v>0.34071569618082698</v>
      </c>
      <c r="BR60">
        <v>8.3523147702429607E-2</v>
      </c>
      <c r="BS60">
        <v>0.93829020638181704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6.17097936169827E-2</v>
      </c>
      <c r="CE60">
        <v>0</v>
      </c>
      <c r="CF60">
        <v>0</v>
      </c>
      <c r="CG60">
        <v>0</v>
      </c>
      <c r="CH60">
        <v>0</v>
      </c>
      <c r="CI60">
        <v>0</v>
      </c>
    </row>
    <row r="61" spans="1:87" x14ac:dyDescent="0.2">
      <c r="A61">
        <v>0.32951410851170199</v>
      </c>
      <c r="B61">
        <v>0.14542613465751</v>
      </c>
      <c r="C61">
        <v>0</v>
      </c>
      <c r="D61">
        <v>0.89461695332218105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0.105383046686743</v>
      </c>
      <c r="O61">
        <v>0</v>
      </c>
      <c r="P61">
        <v>0</v>
      </c>
      <c r="Q61">
        <v>0</v>
      </c>
      <c r="R61">
        <v>0</v>
      </c>
      <c r="S61">
        <v>0</v>
      </c>
      <c r="AV61">
        <v>0.33639177619962202</v>
      </c>
      <c r="AW61">
        <v>0.21807922819631201</v>
      </c>
      <c r="AX61">
        <v>6.6348957866970398E-2</v>
      </c>
      <c r="AY61">
        <v>0</v>
      </c>
      <c r="AZ61">
        <v>0</v>
      </c>
      <c r="BA61">
        <v>0.13756200765721099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0.79608903447534995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Q61">
        <v>0.35106154739885798</v>
      </c>
      <c r="BR61">
        <v>8.4403424224139295E-2</v>
      </c>
      <c r="BS61">
        <v>0.94857517198359897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5.14248280151621E-2</v>
      </c>
      <c r="CE61">
        <v>0</v>
      </c>
      <c r="CF61">
        <v>0</v>
      </c>
      <c r="CG61">
        <v>0</v>
      </c>
      <c r="CH61">
        <v>0</v>
      </c>
      <c r="CI61">
        <v>0</v>
      </c>
    </row>
    <row r="62" spans="1:87" x14ac:dyDescent="0.2">
      <c r="A62">
        <v>0.34246433287375999</v>
      </c>
      <c r="B62">
        <v>0.147306241543634</v>
      </c>
      <c r="C62">
        <v>0</v>
      </c>
      <c r="D62">
        <v>0.91569356266662605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8.4306437343051405E-2</v>
      </c>
      <c r="O62">
        <v>0</v>
      </c>
      <c r="P62">
        <v>0</v>
      </c>
      <c r="Q62">
        <v>0</v>
      </c>
      <c r="R62">
        <v>0</v>
      </c>
      <c r="S62">
        <v>0</v>
      </c>
      <c r="AV62">
        <v>0.34904059911102597</v>
      </c>
      <c r="AW62">
        <v>0.22089853492358599</v>
      </c>
      <c r="AX62">
        <v>6.8869298656005704E-2</v>
      </c>
      <c r="AY62">
        <v>0</v>
      </c>
      <c r="AZ62">
        <v>0</v>
      </c>
      <c r="BA62">
        <v>0.101700282301688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0.82943041904182102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Q62">
        <v>0.36141329626315999</v>
      </c>
      <c r="BR62">
        <v>8.5283700745848998E-2</v>
      </c>
      <c r="BS62">
        <v>0.95886013758538202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4.1139862413341798E-2</v>
      </c>
      <c r="CE62">
        <v>0</v>
      </c>
      <c r="CF62">
        <v>0</v>
      </c>
      <c r="CG62">
        <v>0</v>
      </c>
      <c r="CH62">
        <v>0</v>
      </c>
      <c r="CI62">
        <v>0</v>
      </c>
    </row>
    <row r="63" spans="1:87" x14ac:dyDescent="0.2">
      <c r="A63">
        <v>0.35568234546007599</v>
      </c>
      <c r="B63">
        <v>0.149186348429757</v>
      </c>
      <c r="C63">
        <v>0</v>
      </c>
      <c r="D63">
        <v>0.93677017201107005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6.3229827999359903E-2</v>
      </c>
      <c r="O63">
        <v>0</v>
      </c>
      <c r="P63">
        <v>0</v>
      </c>
      <c r="Q63">
        <v>0</v>
      </c>
      <c r="R63">
        <v>0</v>
      </c>
      <c r="S63">
        <v>0</v>
      </c>
      <c r="AV63">
        <v>0.36169468098574697</v>
      </c>
      <c r="AW63">
        <v>0.22371784165086001</v>
      </c>
      <c r="AX63">
        <v>7.1389639445040995E-2</v>
      </c>
      <c r="AY63">
        <v>0</v>
      </c>
      <c r="AZ63">
        <v>0</v>
      </c>
      <c r="BA63">
        <v>6.5838556946165E-2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0.86277180360829098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Q63">
        <v>0.371770450123663</v>
      </c>
      <c r="BR63">
        <v>8.6163977267558797E-2</v>
      </c>
      <c r="BS63">
        <v>0.96914510318716496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3.0854896811521398E-2</v>
      </c>
      <c r="CE63">
        <v>0</v>
      </c>
      <c r="CF63">
        <v>0</v>
      </c>
      <c r="CG63">
        <v>0</v>
      </c>
      <c r="CH63">
        <v>0</v>
      </c>
      <c r="CI63">
        <v>0</v>
      </c>
    </row>
    <row r="64" spans="1:87" x14ac:dyDescent="0.2">
      <c r="A64">
        <v>0.36913938079294401</v>
      </c>
      <c r="B64">
        <v>0.151066455315881</v>
      </c>
      <c r="C64">
        <v>0</v>
      </c>
      <c r="D64">
        <v>0.95784678135551904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4.2153218655665403E-2</v>
      </c>
      <c r="O64">
        <v>0</v>
      </c>
      <c r="P64">
        <v>0</v>
      </c>
      <c r="Q64">
        <v>0</v>
      </c>
      <c r="R64">
        <v>0</v>
      </c>
      <c r="S64">
        <v>0</v>
      </c>
      <c r="AV64">
        <v>0.37435348852592298</v>
      </c>
      <c r="AW64">
        <v>0.22653714837813499</v>
      </c>
      <c r="AX64">
        <v>7.39099802340763E-2</v>
      </c>
      <c r="AY64">
        <v>0</v>
      </c>
      <c r="AZ64">
        <v>0</v>
      </c>
      <c r="BA64">
        <v>2.9976831590641701E-2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0.89611318817476204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Q64">
        <v>0.38213256949666702</v>
      </c>
      <c r="BR64">
        <v>8.7044253789268403E-2</v>
      </c>
      <c r="BS64">
        <v>0.97943006878894701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2.0569931209702401E-2</v>
      </c>
      <c r="CE64">
        <v>0</v>
      </c>
      <c r="CF64">
        <v>0</v>
      </c>
      <c r="CG64">
        <v>0</v>
      </c>
      <c r="CH64">
        <v>0</v>
      </c>
      <c r="CI64">
        <v>0</v>
      </c>
    </row>
    <row r="65" spans="1:87" x14ac:dyDescent="0.2">
      <c r="A65">
        <v>0.382810232401537</v>
      </c>
      <c r="B65">
        <v>0.152946562202004</v>
      </c>
      <c r="C65">
        <v>0</v>
      </c>
      <c r="D65">
        <v>0.97892339069996304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2.1076609311973901E-2</v>
      </c>
      <c r="O65">
        <v>0</v>
      </c>
      <c r="P65">
        <v>0</v>
      </c>
      <c r="Q65">
        <v>0</v>
      </c>
      <c r="R65">
        <v>0</v>
      </c>
      <c r="S65">
        <v>0</v>
      </c>
      <c r="AV65">
        <v>0.38702795438168902</v>
      </c>
      <c r="AW65">
        <v>0.229356455105375</v>
      </c>
      <c r="AX65">
        <v>6.5300886661212906E-2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0.93469911333823097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Q65">
        <v>0.39249926110851102</v>
      </c>
      <c r="BR65">
        <v>8.7924530310978202E-2</v>
      </c>
      <c r="BS65">
        <v>0.98971503439073005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1.0284965607881801E-2</v>
      </c>
      <c r="CE65">
        <v>0</v>
      </c>
      <c r="CF65">
        <v>0</v>
      </c>
      <c r="CG65">
        <v>0</v>
      </c>
      <c r="CH65">
        <v>0</v>
      </c>
      <c r="CI65">
        <v>0</v>
      </c>
    </row>
    <row r="66" spans="1:87" x14ac:dyDescent="0.2">
      <c r="A66">
        <v>0.39667279411209</v>
      </c>
      <c r="B66">
        <v>0.15482666908333301</v>
      </c>
      <c r="C66">
        <v>0</v>
      </c>
      <c r="D66">
        <v>1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AV66">
        <v>0.40023842933659098</v>
      </c>
      <c r="AW66">
        <v>0.23217576183333299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Q66">
        <v>0.40287017200624697</v>
      </c>
      <c r="BR66">
        <v>8.8804806833333402E-2</v>
      </c>
      <c r="BS66">
        <v>1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</row>
    <row r="69" spans="1:87" ht="17" customHeight="1" x14ac:dyDescent="0.2">
      <c r="C69" s="10" t="s">
        <v>50</v>
      </c>
      <c r="D69" s="10" t="s">
        <v>52</v>
      </c>
      <c r="E69" s="10" t="s">
        <v>53</v>
      </c>
      <c r="F69" s="10" t="s">
        <v>130</v>
      </c>
      <c r="G69" s="10" t="s">
        <v>131</v>
      </c>
      <c r="H69" s="10" t="s">
        <v>132</v>
      </c>
      <c r="I69" s="10" t="s">
        <v>133</v>
      </c>
      <c r="J69" s="10" t="s">
        <v>134</v>
      </c>
      <c r="K69" s="10" t="s">
        <v>135</v>
      </c>
      <c r="L69" s="10" t="s">
        <v>136</v>
      </c>
      <c r="M69" s="10" t="s">
        <v>137</v>
      </c>
      <c r="N69" s="10" t="s">
        <v>138</v>
      </c>
      <c r="O69" s="10" t="s">
        <v>139</v>
      </c>
      <c r="P69" s="10" t="s">
        <v>140</v>
      </c>
      <c r="Q69" s="10" t="s">
        <v>141</v>
      </c>
      <c r="R69" s="10" t="s">
        <v>142</v>
      </c>
      <c r="S69" s="10" t="s">
        <v>143</v>
      </c>
      <c r="BS69" s="10" t="s">
        <v>50</v>
      </c>
      <c r="BT69" s="10" t="s">
        <v>52</v>
      </c>
      <c r="BU69" s="10" t="s">
        <v>53</v>
      </c>
      <c r="BV69" s="10" t="s">
        <v>130</v>
      </c>
      <c r="BW69" s="10" t="s">
        <v>131</v>
      </c>
      <c r="BX69" s="10" t="s">
        <v>132</v>
      </c>
      <c r="BY69" s="10" t="s">
        <v>133</v>
      </c>
      <c r="BZ69" s="10" t="s">
        <v>134</v>
      </c>
      <c r="CA69" s="10" t="s">
        <v>135</v>
      </c>
      <c r="CB69" s="10" t="s">
        <v>136</v>
      </c>
      <c r="CC69" s="10" t="s">
        <v>137</v>
      </c>
      <c r="CD69" s="10" t="s">
        <v>138</v>
      </c>
      <c r="CE69" s="10" t="s">
        <v>139</v>
      </c>
      <c r="CF69" s="10" t="s">
        <v>140</v>
      </c>
      <c r="CG69" s="10" t="s">
        <v>141</v>
      </c>
      <c r="CH69" s="10" t="s">
        <v>142</v>
      </c>
      <c r="CI69" s="10" t="s">
        <v>143</v>
      </c>
    </row>
    <row r="70" spans="1:87" x14ac:dyDescent="0.2">
      <c r="A70" s="14">
        <v>3.3840133799993698E-2</v>
      </c>
      <c r="B70" s="14">
        <v>6.1478788999974603E-2</v>
      </c>
      <c r="C70">
        <v>0</v>
      </c>
      <c r="D70">
        <v>0</v>
      </c>
      <c r="E70">
        <v>0.999999999999587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AV70">
        <v>2.8888923874814999E-2</v>
      </c>
      <c r="AW70">
        <v>7.3386272166670805E-2</v>
      </c>
      <c r="AX70">
        <v>0</v>
      </c>
      <c r="AY70" s="15">
        <v>1.7724537115793001E-15</v>
      </c>
      <c r="AZ70">
        <v>0.99999999999990696</v>
      </c>
      <c r="BA70">
        <v>0</v>
      </c>
      <c r="BB70">
        <v>0</v>
      </c>
      <c r="BC70" s="15">
        <v>5.6909338352895096E-14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 s="15">
        <v>1.7980408828499602E-15</v>
      </c>
      <c r="BM70">
        <v>0</v>
      </c>
      <c r="BN70">
        <v>0</v>
      </c>
      <c r="BQ70">
        <v>3.6667134423145002E-2</v>
      </c>
      <c r="BR70">
        <v>4.9571305833332802E-2</v>
      </c>
      <c r="BS70">
        <v>0</v>
      </c>
      <c r="BT70">
        <v>0</v>
      </c>
      <c r="BU70">
        <v>0.99999999999997902</v>
      </c>
      <c r="BV70" s="15">
        <v>1.15359111152458E-14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 s="15">
        <v>1.22402088464924E-14</v>
      </c>
      <c r="CE70">
        <v>0</v>
      </c>
      <c r="CF70" s="15">
        <v>8.3613671542082102E-16</v>
      </c>
      <c r="CG70">
        <v>0</v>
      </c>
      <c r="CH70">
        <v>0</v>
      </c>
      <c r="CI70">
        <v>0</v>
      </c>
    </row>
    <row r="71" spans="1:87" x14ac:dyDescent="0.2">
      <c r="A71" s="14">
        <v>3.72300897108628E-2</v>
      </c>
      <c r="B71" s="14">
        <v>6.3058879764030407E-2</v>
      </c>
      <c r="C71">
        <v>2.0408163245555399E-2</v>
      </c>
      <c r="D71" s="15">
        <v>1.3230725109253399E-12</v>
      </c>
      <c r="E71">
        <v>0.97959183675523498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AV71">
        <v>3.1550509700689802E-2</v>
      </c>
      <c r="AW71">
        <v>7.5745770003324095E-2</v>
      </c>
      <c r="AX71">
        <v>2.0408163264597601E-2</v>
      </c>
      <c r="AY71">
        <v>0</v>
      </c>
      <c r="AZ71">
        <v>0.97959183673523698</v>
      </c>
      <c r="BA71">
        <v>0</v>
      </c>
      <c r="BB71">
        <v>0</v>
      </c>
      <c r="BC71" s="15">
        <v>9.3178719948183694E-14</v>
      </c>
      <c r="BD71">
        <v>0</v>
      </c>
      <c r="BE71">
        <v>0</v>
      </c>
      <c r="BF71">
        <v>0</v>
      </c>
      <c r="BG71">
        <v>0</v>
      </c>
      <c r="BH71" s="15">
        <v>4.3237982638721902E-16</v>
      </c>
      <c r="BI71">
        <v>0</v>
      </c>
      <c r="BJ71">
        <v>0</v>
      </c>
      <c r="BK71">
        <v>0</v>
      </c>
      <c r="BL71" s="15">
        <v>2.8709673527416202E-16</v>
      </c>
      <c r="BM71">
        <v>0</v>
      </c>
      <c r="BN71">
        <v>0</v>
      </c>
      <c r="BQ71">
        <v>4.0836787000351898E-2</v>
      </c>
      <c r="BR71">
        <v>5.0371989527197597E-2</v>
      </c>
      <c r="BS71">
        <v>2.0408163265028399E-2</v>
      </c>
      <c r="BT71">
        <v>0</v>
      </c>
      <c r="BU71">
        <v>0.97959183673492201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 s="15">
        <v>3.0456431647507598E-14</v>
      </c>
      <c r="CE71">
        <v>0</v>
      </c>
      <c r="CF71">
        <v>0</v>
      </c>
      <c r="CG71">
        <v>0</v>
      </c>
      <c r="CH71">
        <v>0</v>
      </c>
      <c r="CI71">
        <v>0</v>
      </c>
    </row>
    <row r="72" spans="1:87" x14ac:dyDescent="0.2">
      <c r="A72" s="14">
        <v>4.15076110638124E-2</v>
      </c>
      <c r="B72" s="14">
        <v>6.4638970529027701E-2</v>
      </c>
      <c r="C72">
        <v>4.08163265061618E-2</v>
      </c>
      <c r="D72" s="15">
        <v>1.6128890757694E-12</v>
      </c>
      <c r="E72">
        <v>0.95918367349479505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AV72">
        <v>3.5226524701380497E-2</v>
      </c>
      <c r="AW72">
        <v>7.8105267840053103E-2</v>
      </c>
      <c r="AX72">
        <v>4.0816326529858699E-2</v>
      </c>
      <c r="AY72">
        <v>0</v>
      </c>
      <c r="AZ72">
        <v>0.95918367346996602</v>
      </c>
      <c r="BA72">
        <v>0</v>
      </c>
      <c r="BB72">
        <v>0</v>
      </c>
      <c r="BC72" s="15">
        <v>9.1594700574182397E-14</v>
      </c>
      <c r="BD72">
        <v>0</v>
      </c>
      <c r="BE72">
        <v>0</v>
      </c>
      <c r="BF72">
        <v>0</v>
      </c>
      <c r="BG72">
        <v>0</v>
      </c>
      <c r="BH72" s="15">
        <v>2.6398154495677101E-15</v>
      </c>
      <c r="BI72">
        <v>0</v>
      </c>
      <c r="BJ72">
        <v>0</v>
      </c>
      <c r="BK72">
        <v>0</v>
      </c>
      <c r="BL72" s="15">
        <v>4.4278816724308001E-16</v>
      </c>
      <c r="BM72">
        <v>0</v>
      </c>
      <c r="BN72">
        <v>0</v>
      </c>
      <c r="BQ72">
        <v>4.5980572792356303E-2</v>
      </c>
      <c r="BR72">
        <v>5.1172673221069803E-2</v>
      </c>
      <c r="BS72">
        <v>4.0816326530249802E-2</v>
      </c>
      <c r="BT72">
        <v>0</v>
      </c>
      <c r="BU72">
        <v>0.95918367346965705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 s="15">
        <v>5.4744403454876097E-14</v>
      </c>
      <c r="CE72">
        <v>0</v>
      </c>
      <c r="CF72">
        <v>0</v>
      </c>
      <c r="CG72">
        <v>0</v>
      </c>
      <c r="CH72">
        <v>0</v>
      </c>
      <c r="CI72">
        <v>0</v>
      </c>
    </row>
    <row r="73" spans="1:87" x14ac:dyDescent="0.2">
      <c r="A73" s="14">
        <v>4.6428022190402603E-2</v>
      </c>
      <c r="B73" s="14">
        <v>6.6219061294024995E-2</v>
      </c>
      <c r="C73">
        <v>6.1224489766768302E-2</v>
      </c>
      <c r="D73" s="15">
        <v>1.90270455641128E-12</v>
      </c>
      <c r="E73">
        <v>0.93877551023435402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AV73">
        <v>3.9635717012963902E-2</v>
      </c>
      <c r="AW73">
        <v>8.0464765676782402E-2</v>
      </c>
      <c r="AX73">
        <v>6.1224489795122003E-2</v>
      </c>
      <c r="AY73" s="15">
        <v>3.9031278209478198E-18</v>
      </c>
      <c r="AZ73">
        <v>0.93877551020469296</v>
      </c>
      <c r="BA73">
        <v>0</v>
      </c>
      <c r="BB73">
        <v>0</v>
      </c>
      <c r="BC73" s="15">
        <v>8.9935871250279601E-14</v>
      </c>
      <c r="BD73">
        <v>0</v>
      </c>
      <c r="BE73">
        <v>0</v>
      </c>
      <c r="BF73">
        <v>0</v>
      </c>
      <c r="BG73">
        <v>0</v>
      </c>
      <c r="BH73" s="15">
        <v>4.7444687067965698E-15</v>
      </c>
      <c r="BI73">
        <v>0</v>
      </c>
      <c r="BJ73">
        <v>0</v>
      </c>
      <c r="BK73">
        <v>0</v>
      </c>
      <c r="BL73" s="15">
        <v>5.6074936360950299E-16</v>
      </c>
      <c r="BM73">
        <v>0</v>
      </c>
      <c r="BN73">
        <v>0</v>
      </c>
      <c r="BQ73">
        <v>5.1809154135209701E-2</v>
      </c>
      <c r="BR73">
        <v>5.1973356914941898E-2</v>
      </c>
      <c r="BS73">
        <v>6.1224489795471099E-2</v>
      </c>
      <c r="BT73">
        <v>0</v>
      </c>
      <c r="BU73">
        <v>0.93877551020439198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 s="15">
        <v>7.9039639416800294E-14</v>
      </c>
      <c r="CE73">
        <v>0</v>
      </c>
      <c r="CF73">
        <v>0</v>
      </c>
      <c r="CG73">
        <v>0</v>
      </c>
      <c r="CH73">
        <v>0</v>
      </c>
      <c r="CI73">
        <v>0</v>
      </c>
    </row>
    <row r="74" spans="1:87" x14ac:dyDescent="0.2">
      <c r="A74" s="14">
        <v>5.1808474063055401E-2</v>
      </c>
      <c r="B74" s="14">
        <v>6.7799152059022399E-2</v>
      </c>
      <c r="C74">
        <v>8.1632653027374796E-2</v>
      </c>
      <c r="D74" s="15">
        <v>2.1925204707340401E-12</v>
      </c>
      <c r="E74">
        <v>0.91836734697391398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AV74">
        <v>4.4560977594276699E-2</v>
      </c>
      <c r="AW74">
        <v>8.2824263513511603E-2</v>
      </c>
      <c r="AX74">
        <v>8.1632653060383795E-2</v>
      </c>
      <c r="AY74" s="15">
        <v>4.3368086899420197E-19</v>
      </c>
      <c r="AZ74">
        <v>0.91836734693942201</v>
      </c>
      <c r="BA74">
        <v>0</v>
      </c>
      <c r="BB74">
        <v>0</v>
      </c>
      <c r="BC74" s="15">
        <v>8.8164718581307306E-14</v>
      </c>
      <c r="BD74">
        <v>0</v>
      </c>
      <c r="BE74">
        <v>0</v>
      </c>
      <c r="BF74">
        <v>0</v>
      </c>
      <c r="BG74">
        <v>0</v>
      </c>
      <c r="BH74" s="15">
        <v>7.1583364236182897E-15</v>
      </c>
      <c r="BI74">
        <v>0</v>
      </c>
      <c r="BJ74">
        <v>0</v>
      </c>
      <c r="BK74">
        <v>0</v>
      </c>
      <c r="BL74" s="15">
        <v>6.3967928176644801E-16</v>
      </c>
      <c r="BM74">
        <v>0</v>
      </c>
      <c r="BN74">
        <v>0</v>
      </c>
      <c r="BQ74">
        <v>5.8116859053035999E-2</v>
      </c>
      <c r="BR74">
        <v>5.2774040608814202E-2</v>
      </c>
      <c r="BS74">
        <v>8.1632653060695295E-2</v>
      </c>
      <c r="BT74">
        <v>0</v>
      </c>
      <c r="BU74">
        <v>0.91836734693912503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 s="15">
        <v>1.0332793648482101E-13</v>
      </c>
      <c r="CE74">
        <v>0</v>
      </c>
      <c r="CF74">
        <v>0</v>
      </c>
      <c r="CG74">
        <v>0</v>
      </c>
      <c r="CH74">
        <v>0</v>
      </c>
      <c r="CI74">
        <v>0</v>
      </c>
    </row>
    <row r="75" spans="1:87" x14ac:dyDescent="0.2">
      <c r="A75" s="14">
        <v>5.7520013881379298E-2</v>
      </c>
      <c r="B75" s="14">
        <v>6.9379242824019804E-2</v>
      </c>
      <c r="C75">
        <v>0.102040816287983</v>
      </c>
      <c r="D75" s="15">
        <v>2.4823320482481001E-12</v>
      </c>
      <c r="E75">
        <v>0.89795918371347205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AV75">
        <v>4.9849573976260303E-2</v>
      </c>
      <c r="AW75">
        <v>8.5183761350240902E-2</v>
      </c>
      <c r="AX75">
        <v>0.102040816325647</v>
      </c>
      <c r="AY75" s="15">
        <v>1.7347234759768102E-18</v>
      </c>
      <c r="AZ75">
        <v>0.89795918367414995</v>
      </c>
      <c r="BA75">
        <v>0</v>
      </c>
      <c r="BB75">
        <v>0</v>
      </c>
      <c r="BC75" s="15">
        <v>8.6522802811295195E-14</v>
      </c>
      <c r="BD75">
        <v>0</v>
      </c>
      <c r="BE75">
        <v>0</v>
      </c>
      <c r="BF75">
        <v>0</v>
      </c>
      <c r="BG75">
        <v>0</v>
      </c>
      <c r="BH75" s="15">
        <v>9.3935276224144104E-15</v>
      </c>
      <c r="BI75">
        <v>0</v>
      </c>
      <c r="BJ75">
        <v>0</v>
      </c>
      <c r="BK75">
        <v>0</v>
      </c>
      <c r="BL75" s="15">
        <v>7.6674777638174903E-16</v>
      </c>
      <c r="BM75">
        <v>0</v>
      </c>
      <c r="BN75">
        <v>0</v>
      </c>
      <c r="BQ75">
        <v>6.4763845131883505E-2</v>
      </c>
      <c r="BR75">
        <v>5.3574724302686297E-2</v>
      </c>
      <c r="BS75">
        <v>0.10204081632591699</v>
      </c>
      <c r="BT75">
        <v>0</v>
      </c>
      <c r="BU75">
        <v>0.89795918367385996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 s="15">
        <v>1.27610162020675E-13</v>
      </c>
      <c r="CE75">
        <v>0</v>
      </c>
      <c r="CF75">
        <v>0</v>
      </c>
      <c r="CG75">
        <v>0</v>
      </c>
      <c r="CH75">
        <v>0</v>
      </c>
      <c r="CI75">
        <v>0</v>
      </c>
    </row>
    <row r="76" spans="1:87" x14ac:dyDescent="0.2">
      <c r="A76" s="14">
        <v>6.3473327319652398E-2</v>
      </c>
      <c r="B76" s="14">
        <v>7.0959333589017001E-2</v>
      </c>
      <c r="C76">
        <v>0.12244897954858799</v>
      </c>
      <c r="D76" s="15">
        <v>2.7721444931239098E-12</v>
      </c>
      <c r="E76">
        <v>0.87755102045303301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AV76">
        <v>5.53975447786344E-2</v>
      </c>
      <c r="AW76">
        <v>8.7543259186963304E-2</v>
      </c>
      <c r="AX76">
        <v>0.12244897959087001</v>
      </c>
      <c r="AY76" s="15">
        <v>1.9515639104739099E-18</v>
      </c>
      <c r="AZ76">
        <v>0.87755102040890498</v>
      </c>
      <c r="BA76" s="15">
        <v>9.3736216705275803E-14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 s="15">
        <v>1.0995327912044499E-14</v>
      </c>
      <c r="BI76">
        <v>0</v>
      </c>
      <c r="BJ76">
        <v>0</v>
      </c>
      <c r="BK76">
        <v>0</v>
      </c>
      <c r="BL76">
        <v>0</v>
      </c>
      <c r="BM76" s="15">
        <v>8.9815307968699207E-16</v>
      </c>
      <c r="BN76">
        <v>0</v>
      </c>
      <c r="BQ76">
        <v>7.1655756519866595E-2</v>
      </c>
      <c r="BR76">
        <v>5.4375407996558503E-2</v>
      </c>
      <c r="BS76">
        <v>0.122448979591138</v>
      </c>
      <c r="BT76">
        <v>0</v>
      </c>
      <c r="BU76">
        <v>0.87755102040859501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 s="15">
        <v>1.51905397982599E-13</v>
      </c>
      <c r="CE76">
        <v>0</v>
      </c>
      <c r="CF76">
        <v>0</v>
      </c>
      <c r="CG76">
        <v>0</v>
      </c>
      <c r="CH76">
        <v>0</v>
      </c>
      <c r="CI76">
        <v>0</v>
      </c>
    </row>
    <row r="77" spans="1:87" x14ac:dyDescent="0.2">
      <c r="A77" s="14">
        <v>6.9606406580741298E-2</v>
      </c>
      <c r="B77" s="14">
        <v>7.2539424354014503E-2</v>
      </c>
      <c r="C77">
        <v>0.14285714280919601</v>
      </c>
      <c r="D77" s="15">
        <v>3.0619647442553501E-12</v>
      </c>
      <c r="E77">
        <v>0.85714285719259098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AV77">
        <v>6.11343156485495E-2</v>
      </c>
      <c r="AW77">
        <v>8.9902757023682403E-2</v>
      </c>
      <c r="AX77">
        <v>0.14285714285604101</v>
      </c>
      <c r="AY77" s="15">
        <v>3.9031278209478198E-18</v>
      </c>
      <c r="AZ77">
        <v>0.85714285714370597</v>
      </c>
      <c r="BA77" s="15">
        <v>1.0555098461928499E-13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 s="15">
        <v>1.2288347422950699E-14</v>
      </c>
      <c r="BI77">
        <v>0</v>
      </c>
      <c r="BJ77">
        <v>0</v>
      </c>
      <c r="BK77">
        <v>0</v>
      </c>
      <c r="BL77">
        <v>0</v>
      </c>
      <c r="BM77" s="15">
        <v>1.01481323344643E-15</v>
      </c>
      <c r="BN77">
        <v>0</v>
      </c>
      <c r="BQ77">
        <v>7.8728296848681101E-2</v>
      </c>
      <c r="BR77">
        <v>5.5176091690430799E-2</v>
      </c>
      <c r="BS77">
        <v>0.142857142856362</v>
      </c>
      <c r="BT77">
        <v>0</v>
      </c>
      <c r="BU77">
        <v>0.85714285714332805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 s="15">
        <v>1.76199332901916E-13</v>
      </c>
      <c r="CE77">
        <v>0</v>
      </c>
      <c r="CF77">
        <v>0</v>
      </c>
      <c r="CG77">
        <v>0</v>
      </c>
      <c r="CH77">
        <v>0</v>
      </c>
      <c r="CI77">
        <v>0</v>
      </c>
    </row>
    <row r="78" spans="1:87" x14ac:dyDescent="0.2">
      <c r="A78" s="14">
        <v>7.5875672419301293E-2</v>
      </c>
      <c r="B78" s="14">
        <v>7.4119515119011797E-2</v>
      </c>
      <c r="C78">
        <v>0.163265306069802</v>
      </c>
      <c r="D78" s="15">
        <v>3.3517815259398502E-12</v>
      </c>
      <c r="E78">
        <v>0.83673469393215005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AV78">
        <v>6.7011415240706307E-2</v>
      </c>
      <c r="AW78">
        <v>9.2262254860401099E-2</v>
      </c>
      <c r="AX78">
        <v>0.16326530612120799</v>
      </c>
      <c r="AY78" s="15">
        <v>1.3270634591222599E-16</v>
      </c>
      <c r="AZ78">
        <v>0.83673469387850996</v>
      </c>
      <c r="BA78" s="15">
        <v>1.1785364351091199E-13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 s="15">
        <v>1.32706345912226E-14</v>
      </c>
      <c r="BI78">
        <v>0</v>
      </c>
      <c r="BJ78">
        <v>0</v>
      </c>
      <c r="BK78">
        <v>0</v>
      </c>
      <c r="BL78">
        <v>0</v>
      </c>
      <c r="BM78" s="15">
        <v>1.08767161943746E-15</v>
      </c>
      <c r="BN78">
        <v>0</v>
      </c>
      <c r="BQ78">
        <v>8.5936880808214405E-2</v>
      </c>
      <c r="BR78">
        <v>5.5976775384302901E-2</v>
      </c>
      <c r="BS78">
        <v>0.16326530612158299</v>
      </c>
      <c r="BT78">
        <v>0</v>
      </c>
      <c r="BU78">
        <v>0.83673469387806299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 s="15">
        <v>2.0048199211864E-13</v>
      </c>
      <c r="CE78">
        <v>0</v>
      </c>
      <c r="CF78">
        <v>0</v>
      </c>
      <c r="CG78">
        <v>0</v>
      </c>
      <c r="CH78">
        <v>0</v>
      </c>
      <c r="CI78">
        <v>0</v>
      </c>
    </row>
    <row r="79" spans="1:87" x14ac:dyDescent="0.2">
      <c r="A79" s="14">
        <v>8.2249989453012901E-2</v>
      </c>
      <c r="B79" s="14">
        <v>7.5699605884009105E-2</v>
      </c>
      <c r="C79">
        <v>0.18367346933040801</v>
      </c>
      <c r="D79" s="15">
        <v>3.6415974402625998E-12</v>
      </c>
      <c r="E79">
        <v>0.81632653067171002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AV79">
        <v>7.2994956234925495E-2</v>
      </c>
      <c r="AW79">
        <v>9.4621752697120198E-2</v>
      </c>
      <c r="AX79">
        <v>0.18367346938637899</v>
      </c>
      <c r="AY79" s="15">
        <v>1.4224732503009801E-16</v>
      </c>
      <c r="AZ79">
        <v>0.81632653061331095</v>
      </c>
      <c r="BA79" s="15">
        <v>1.2976945906739701E-13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 s="15">
        <v>1.4568207751253201E-14</v>
      </c>
      <c r="BI79">
        <v>0</v>
      </c>
      <c r="BJ79">
        <v>0</v>
      </c>
      <c r="BK79">
        <v>0</v>
      </c>
      <c r="BL79">
        <v>0</v>
      </c>
      <c r="BM79" s="15">
        <v>1.19782656016199E-15</v>
      </c>
      <c r="BN79">
        <v>0</v>
      </c>
      <c r="BQ79">
        <v>9.3249963632637003E-2</v>
      </c>
      <c r="BR79">
        <v>5.6777459078174997E-2</v>
      </c>
      <c r="BS79">
        <v>0.18367346938680501</v>
      </c>
      <c r="BT79">
        <v>0</v>
      </c>
      <c r="BU79">
        <v>0.81632653061279803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 s="15">
        <v>2.2477852912317101E-13</v>
      </c>
      <c r="CE79">
        <v>0</v>
      </c>
      <c r="CF79">
        <v>0</v>
      </c>
      <c r="CG79">
        <v>0</v>
      </c>
      <c r="CH79">
        <v>0</v>
      </c>
      <c r="CI79">
        <v>0</v>
      </c>
    </row>
    <row r="80" spans="1:87" x14ac:dyDescent="0.2">
      <c r="A80" s="14">
        <v>8.8706714159089095E-2</v>
      </c>
      <c r="B80" s="14">
        <v>7.7279696649006399E-2</v>
      </c>
      <c r="C80">
        <v>0.204081632591015</v>
      </c>
      <c r="D80" s="15">
        <v>3.9314090177766699E-12</v>
      </c>
      <c r="E80">
        <v>0.79591836741126898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AV80">
        <v>7.9060774973088901E-2</v>
      </c>
      <c r="AW80">
        <v>9.69812505338392E-2</v>
      </c>
      <c r="AX80">
        <v>0.20408163265154899</v>
      </c>
      <c r="AY80" s="15">
        <v>1.54390389361936E-16</v>
      </c>
      <c r="AZ80">
        <v>0.79591836734811205</v>
      </c>
      <c r="BA80" s="15">
        <v>1.41687009347358E-13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 s="15">
        <v>1.5838025335668299E-14</v>
      </c>
      <c r="BI80">
        <v>0</v>
      </c>
      <c r="BJ80">
        <v>0</v>
      </c>
      <c r="BK80">
        <v>0</v>
      </c>
      <c r="BL80">
        <v>0</v>
      </c>
      <c r="BM80" s="15">
        <v>1.3392065234541E-15</v>
      </c>
      <c r="BN80">
        <v>0</v>
      </c>
      <c r="BQ80">
        <v>0.100644768507969</v>
      </c>
      <c r="BR80">
        <v>5.7578142772047099E-2</v>
      </c>
      <c r="BS80">
        <v>0.204081632652025</v>
      </c>
      <c r="BT80">
        <v>0</v>
      </c>
      <c r="BU80">
        <v>0.79591836734753396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 s="15">
        <v>2.4910455642679398E-13</v>
      </c>
      <c r="CE80">
        <v>0</v>
      </c>
      <c r="CF80">
        <v>0</v>
      </c>
      <c r="CG80">
        <v>0</v>
      </c>
      <c r="CH80">
        <v>0</v>
      </c>
      <c r="CI80">
        <v>0</v>
      </c>
    </row>
    <row r="81" spans="1:87" x14ac:dyDescent="0.2">
      <c r="A81" s="14">
        <v>9.5229085791715407E-2</v>
      </c>
      <c r="B81" s="14">
        <v>7.8859787414003804E-2</v>
      </c>
      <c r="C81">
        <v>0.22448979585162099</v>
      </c>
      <c r="D81" s="15">
        <v>4.2212327383550597E-12</v>
      </c>
      <c r="E81">
        <v>0.77551020415082905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AV81">
        <v>8.5191298167022006E-2</v>
      </c>
      <c r="AW81">
        <v>9.9340748370558299E-2</v>
      </c>
      <c r="AX81">
        <v>0.22448979591672</v>
      </c>
      <c r="AY81" s="15">
        <v>1.6826817716974999E-16</v>
      </c>
      <c r="AZ81">
        <v>0.77551020408291305</v>
      </c>
      <c r="BA81" s="15">
        <v>1.5358200822213099E-13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 s="15">
        <v>1.70748831740397E-14</v>
      </c>
      <c r="BI81">
        <v>0</v>
      </c>
      <c r="BJ81">
        <v>0</v>
      </c>
      <c r="BK81">
        <v>0</v>
      </c>
      <c r="BL81">
        <v>0</v>
      </c>
      <c r="BM81" s="15">
        <v>1.4328815911568401E-15</v>
      </c>
      <c r="BN81">
        <v>0</v>
      </c>
      <c r="BQ81">
        <v>0.108104526337471</v>
      </c>
      <c r="BR81">
        <v>5.8378826465919298E-2</v>
      </c>
      <c r="BS81">
        <v>0.22448979591724699</v>
      </c>
      <c r="BT81">
        <v>0</v>
      </c>
      <c r="BU81">
        <v>0.77551020408226901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 s="15">
        <v>2.7339762398437298E-13</v>
      </c>
      <c r="CE81">
        <v>0</v>
      </c>
      <c r="CF81">
        <v>0</v>
      </c>
      <c r="CG81">
        <v>0</v>
      </c>
      <c r="CH81">
        <v>0</v>
      </c>
      <c r="CI81">
        <v>0</v>
      </c>
    </row>
    <row r="82" spans="1:87" x14ac:dyDescent="0.2">
      <c r="A82" s="14">
        <v>0.101804487604876</v>
      </c>
      <c r="B82" s="14">
        <v>8.0439878179001098E-2</v>
      </c>
      <c r="C82">
        <v>0.244897959112228</v>
      </c>
      <c r="D82" s="15">
        <v>4.5110391116987003E-12</v>
      </c>
      <c r="E82">
        <v>0.75510204089038802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AV82">
        <v>9.1373503094988304E-2</v>
      </c>
      <c r="AW82">
        <v>0.101700246207277</v>
      </c>
      <c r="AX82">
        <v>0.24489795918189</v>
      </c>
      <c r="AY82" s="15">
        <v>1.8735013540549499E-16</v>
      </c>
      <c r="AZ82">
        <v>0.75510204081771404</v>
      </c>
      <c r="BA82" s="15">
        <v>1.6550649739599501E-13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 s="15">
        <v>1.8377660504498301E-14</v>
      </c>
      <c r="BI82">
        <v>0</v>
      </c>
      <c r="BJ82">
        <v>0</v>
      </c>
      <c r="BK82">
        <v>0</v>
      </c>
      <c r="BL82">
        <v>0</v>
      </c>
      <c r="BM82" s="15">
        <v>1.5924761509467101E-15</v>
      </c>
      <c r="BN82">
        <v>0</v>
      </c>
      <c r="BQ82">
        <v>0.115616665223345</v>
      </c>
      <c r="BR82">
        <v>5.9179510159791601E-2</v>
      </c>
      <c r="BS82">
        <v>0.24489795918247101</v>
      </c>
      <c r="BT82">
        <v>0</v>
      </c>
      <c r="BU82">
        <v>0.75510204081700205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 s="15">
        <v>2.9769589571238002E-13</v>
      </c>
      <c r="CE82">
        <v>0</v>
      </c>
      <c r="CF82">
        <v>0</v>
      </c>
      <c r="CG82">
        <v>0</v>
      </c>
      <c r="CH82">
        <v>0</v>
      </c>
      <c r="CI82">
        <v>0</v>
      </c>
    </row>
    <row r="83" spans="1:87" x14ac:dyDescent="0.2">
      <c r="A83" s="14">
        <v>0.108423271875548</v>
      </c>
      <c r="B83" s="14">
        <v>8.2019968943998406E-2</v>
      </c>
      <c r="C83">
        <v>0.26530612237283402</v>
      </c>
      <c r="D83" s="15">
        <v>4.80085415865972E-12</v>
      </c>
      <c r="E83">
        <v>0.73469387762994798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AV83">
        <v>9.75975690924092E-2</v>
      </c>
      <c r="AW83">
        <v>0.104059744043996</v>
      </c>
      <c r="AX83">
        <v>0.26530612244706098</v>
      </c>
      <c r="AY83" s="15">
        <v>1.94289029309402E-16</v>
      </c>
      <c r="AZ83">
        <v>0.73469387755251503</v>
      </c>
      <c r="BA83" s="15">
        <v>1.77418843505528E-13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 s="15">
        <v>1.9607579448965901E-14</v>
      </c>
      <c r="BI83">
        <v>0</v>
      </c>
      <c r="BJ83">
        <v>0</v>
      </c>
      <c r="BK83">
        <v>0</v>
      </c>
      <c r="BL83">
        <v>0</v>
      </c>
      <c r="BM83" s="15">
        <v>1.67053870736567E-15</v>
      </c>
      <c r="BN83">
        <v>0</v>
      </c>
      <c r="BQ83">
        <v>0.12317160150041299</v>
      </c>
      <c r="BR83">
        <v>5.9980193853663703E-2</v>
      </c>
      <c r="BS83">
        <v>0.26530612244769203</v>
      </c>
      <c r="BT83">
        <v>0</v>
      </c>
      <c r="BU83">
        <v>0.73469387755173698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 s="15">
        <v>3.2198896326995902E-13</v>
      </c>
      <c r="CE83">
        <v>0</v>
      </c>
      <c r="CF83">
        <v>0</v>
      </c>
      <c r="CG83">
        <v>0</v>
      </c>
      <c r="CH83">
        <v>0</v>
      </c>
      <c r="CI83">
        <v>0</v>
      </c>
    </row>
    <row r="84" spans="1:87" x14ac:dyDescent="0.2">
      <c r="A84" s="14">
        <v>0.11507795333533</v>
      </c>
      <c r="B84" s="14">
        <v>8.3600059708995797E-2</v>
      </c>
      <c r="C84">
        <v>0.28571428563344098</v>
      </c>
      <c r="D84" s="15">
        <v>5.0906761445146403E-12</v>
      </c>
      <c r="E84">
        <v>0.71428571436950705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AV84">
        <v>0.103855970257254</v>
      </c>
      <c r="AW84">
        <v>0.106419241880715</v>
      </c>
      <c r="AX84">
        <v>0.28571428571222901</v>
      </c>
      <c r="AY84">
        <v>0</v>
      </c>
      <c r="AZ84">
        <v>0.71428571428731802</v>
      </c>
      <c r="BA84" s="15">
        <v>1.89544560602606E-13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 s="15">
        <v>2.11341361078254E-14</v>
      </c>
      <c r="BI84">
        <v>0</v>
      </c>
      <c r="BJ84">
        <v>0</v>
      </c>
      <c r="BK84">
        <v>0</v>
      </c>
      <c r="BL84">
        <v>0</v>
      </c>
      <c r="BM84" s="15">
        <v>2.1007501294079098E-15</v>
      </c>
      <c r="BN84">
        <v>0</v>
      </c>
      <c r="BQ84">
        <v>0.13076191735776099</v>
      </c>
      <c r="BR84">
        <v>6.0780877547535903E-2</v>
      </c>
      <c r="BS84">
        <v>0.28571428571291302</v>
      </c>
      <c r="BT84">
        <v>0</v>
      </c>
      <c r="BU84">
        <v>0.71428571428647303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 s="15">
        <v>3.4628203082753798E-13</v>
      </c>
      <c r="CE84">
        <v>0</v>
      </c>
      <c r="CF84">
        <v>0</v>
      </c>
      <c r="CG84">
        <v>0</v>
      </c>
      <c r="CH84">
        <v>0</v>
      </c>
      <c r="CI84">
        <v>0</v>
      </c>
    </row>
    <row r="85" spans="1:87" x14ac:dyDescent="0.2">
      <c r="A85" s="14">
        <v>0.121762646479179</v>
      </c>
      <c r="B85" s="14">
        <v>8.5180150475811595E-2</v>
      </c>
      <c r="C85">
        <v>0.30612244892476598</v>
      </c>
      <c r="D85" s="15">
        <v>2.22908497216068E-12</v>
      </c>
      <c r="E85">
        <v>0.69387755107717797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AV85">
        <v>0.110142853893633</v>
      </c>
      <c r="AW85">
        <v>0.108778739717434</v>
      </c>
      <c r="AX85">
        <v>0.30612244897740298</v>
      </c>
      <c r="AY85" s="15">
        <v>1.90819582357449E-17</v>
      </c>
      <c r="AZ85">
        <v>0.69387755102211701</v>
      </c>
      <c r="BA85" s="15">
        <v>2.0125047461849699E-13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 s="15">
        <v>2.23068091775858E-14</v>
      </c>
      <c r="BI85">
        <v>0</v>
      </c>
      <c r="BJ85">
        <v>0</v>
      </c>
      <c r="BK85">
        <v>0</v>
      </c>
      <c r="BL85">
        <v>0</v>
      </c>
      <c r="BM85" s="15">
        <v>1.86482773667507E-15</v>
      </c>
      <c r="BN85">
        <v>0</v>
      </c>
      <c r="BQ85">
        <v>0.138381791150686</v>
      </c>
      <c r="BR85">
        <v>6.1581561241408497E-2</v>
      </c>
      <c r="BS85">
        <v>0.306122448978145</v>
      </c>
      <c r="BT85">
        <v>0</v>
      </c>
      <c r="BU85">
        <v>0.69387755102119897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 s="15">
        <v>3.7028366484115298E-13</v>
      </c>
      <c r="CE85">
        <v>0</v>
      </c>
      <c r="CF85">
        <v>0</v>
      </c>
      <c r="CG85">
        <v>0</v>
      </c>
      <c r="CH85">
        <v>0</v>
      </c>
      <c r="CI85">
        <v>0</v>
      </c>
    </row>
    <row r="86" spans="1:87" x14ac:dyDescent="0.2">
      <c r="A86" s="14">
        <v>0.128472666670365</v>
      </c>
      <c r="B86" s="14">
        <v>8.6760241240903105E-2</v>
      </c>
      <c r="C86">
        <v>0.326530612186964</v>
      </c>
      <c r="D86" s="15">
        <v>2.35557927330543E-12</v>
      </c>
      <c r="E86">
        <v>0.67346938781508403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AV86">
        <v>0.11645360711469201</v>
      </c>
      <c r="AW86">
        <v>0.111138237554154</v>
      </c>
      <c r="AX86">
        <v>0.32653061224257302</v>
      </c>
      <c r="AY86" s="15">
        <v>2.0816681711721701E-17</v>
      </c>
      <c r="AZ86">
        <v>0.673469387756918</v>
      </c>
      <c r="BA86" s="15">
        <v>2.1314894294022199E-13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 s="15">
        <v>2.35454017394332E-14</v>
      </c>
      <c r="BI86">
        <v>0</v>
      </c>
      <c r="BJ86">
        <v>0</v>
      </c>
      <c r="BK86">
        <v>0</v>
      </c>
      <c r="BL86">
        <v>0</v>
      </c>
      <c r="BM86" s="15">
        <v>1.96197225132977E-15</v>
      </c>
      <c r="BN86">
        <v>0</v>
      </c>
      <c r="BQ86">
        <v>0.146026595828147</v>
      </c>
      <c r="BR86">
        <v>6.2382244935280703E-2</v>
      </c>
      <c r="BS86">
        <v>0.32653061224336699</v>
      </c>
      <c r="BT86">
        <v>0</v>
      </c>
      <c r="BU86">
        <v>0.67346938775593401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 s="15">
        <v>3.9455591571702102E-13</v>
      </c>
      <c r="CE86">
        <v>0</v>
      </c>
      <c r="CF86">
        <v>0</v>
      </c>
      <c r="CG86">
        <v>0</v>
      </c>
      <c r="CH86">
        <v>0</v>
      </c>
      <c r="CI86">
        <v>0</v>
      </c>
    </row>
    <row r="87" spans="1:87" x14ac:dyDescent="0.2">
      <c r="A87" s="14">
        <v>0.135204243118073</v>
      </c>
      <c r="B87" s="14">
        <v>8.8340332005994601E-2</v>
      </c>
      <c r="C87">
        <v>0.34693877544916202</v>
      </c>
      <c r="D87" s="15">
        <v>2.4821585759005101E-12</v>
      </c>
      <c r="E87">
        <v>0.65306122455299198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AV87">
        <v>0.12278454950294899</v>
      </c>
      <c r="AW87">
        <v>0.113497735390873</v>
      </c>
      <c r="AX87">
        <v>0.34693877550774399</v>
      </c>
      <c r="AY87" s="15">
        <v>1.90819582357449E-17</v>
      </c>
      <c r="AZ87">
        <v>0.65306122449171899</v>
      </c>
      <c r="BA87" s="15">
        <v>2.2507516683756299E-13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 s="15">
        <v>2.4842974899463899E-14</v>
      </c>
      <c r="BI87">
        <v>0</v>
      </c>
      <c r="BJ87">
        <v>0</v>
      </c>
      <c r="BK87">
        <v>0</v>
      </c>
      <c r="BL87">
        <v>0</v>
      </c>
      <c r="BM87" s="15">
        <v>2.1024848528838898E-15</v>
      </c>
      <c r="BN87">
        <v>0</v>
      </c>
      <c r="BQ87">
        <v>0.15369261118327501</v>
      </c>
      <c r="BR87">
        <v>6.3182928629152896E-2</v>
      </c>
      <c r="BS87">
        <v>0.34693877550858898</v>
      </c>
      <c r="BT87">
        <v>0</v>
      </c>
      <c r="BU87">
        <v>0.65306122449066895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 s="15">
        <v>4.18828166592888E-13</v>
      </c>
      <c r="CE87">
        <v>0</v>
      </c>
      <c r="CF87">
        <v>0</v>
      </c>
      <c r="CG87">
        <v>0</v>
      </c>
      <c r="CH87">
        <v>0</v>
      </c>
      <c r="CI87">
        <v>0</v>
      </c>
    </row>
    <row r="88" spans="1:87" x14ac:dyDescent="0.2">
      <c r="A88" s="14">
        <v>0.141954309215405</v>
      </c>
      <c r="B88" s="14">
        <v>8.9920422771086195E-2</v>
      </c>
      <c r="C88">
        <v>0.36734693871135898</v>
      </c>
      <c r="D88" s="15">
        <v>2.60871879653735E-12</v>
      </c>
      <c r="E88">
        <v>0.63265306129090004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AV88">
        <v>0.12913271167172</v>
      </c>
      <c r="AW88">
        <v>0.115857233227592</v>
      </c>
      <c r="AX88">
        <v>0.36734693877291402</v>
      </c>
      <c r="AY88" s="15">
        <v>4.1633363423443401E-17</v>
      </c>
      <c r="AZ88">
        <v>0.63265306122651999</v>
      </c>
      <c r="BA88" s="15">
        <v>2.36992717117523E-13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 s="15">
        <v>2.61318744421146E-14</v>
      </c>
      <c r="BI88">
        <v>0</v>
      </c>
      <c r="BJ88">
        <v>0</v>
      </c>
      <c r="BK88">
        <v>0</v>
      </c>
      <c r="BL88">
        <v>0</v>
      </c>
      <c r="BM88" s="15">
        <v>2.2048335379665198E-15</v>
      </c>
      <c r="BN88">
        <v>0</v>
      </c>
      <c r="BQ88">
        <v>0.16137681447963201</v>
      </c>
      <c r="BR88">
        <v>6.3983612323022507E-2</v>
      </c>
      <c r="BS88">
        <v>0.36734693877375002</v>
      </c>
      <c r="BT88">
        <v>0</v>
      </c>
      <c r="BU88">
        <v>0.63265306122546106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 s="15">
        <v>4.4550474420645999E-13</v>
      </c>
      <c r="CE88">
        <v>0</v>
      </c>
      <c r="CF88">
        <v>0</v>
      </c>
      <c r="CG88">
        <v>0</v>
      </c>
      <c r="CH88">
        <v>0</v>
      </c>
      <c r="CI88">
        <v>0</v>
      </c>
    </row>
    <row r="89" spans="1:87" x14ac:dyDescent="0.2">
      <c r="A89" s="14">
        <v>0.148720347378796</v>
      </c>
      <c r="B89" s="14">
        <v>9.1500513536177705E-2</v>
      </c>
      <c r="C89">
        <v>0.387755101973557</v>
      </c>
      <c r="D89" s="15">
        <v>2.7352876907915702E-12</v>
      </c>
      <c r="E89">
        <v>0.61224489802880799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AV89">
        <v>0.135495673330079</v>
      </c>
      <c r="AW89">
        <v>0.11821673106431101</v>
      </c>
      <c r="AX89">
        <v>0.387755102038085</v>
      </c>
      <c r="AY89" s="15">
        <v>3.98986399474666E-17</v>
      </c>
      <c r="AZ89">
        <v>0.61224489796132098</v>
      </c>
      <c r="BA89" s="15">
        <v>2.4887036875753701E-13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 s="15">
        <v>2.7366997557010099E-14</v>
      </c>
      <c r="BI89">
        <v>0</v>
      </c>
      <c r="BJ89">
        <v>0</v>
      </c>
      <c r="BK89">
        <v>0</v>
      </c>
      <c r="BL89">
        <v>0</v>
      </c>
      <c r="BM89" s="15">
        <v>2.3141211169530599E-15</v>
      </c>
      <c r="BN89">
        <v>0</v>
      </c>
      <c r="BQ89">
        <v>0.16907672591741499</v>
      </c>
      <c r="BR89">
        <v>6.4784296016894505E-2</v>
      </c>
      <c r="BS89">
        <v>0.38775510203896801</v>
      </c>
      <c r="BT89">
        <v>0</v>
      </c>
      <c r="BU89">
        <v>0.61224489796019899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 s="15">
        <v>4.6991230351345296E-13</v>
      </c>
      <c r="CE89">
        <v>0</v>
      </c>
      <c r="CF89">
        <v>0</v>
      </c>
      <c r="CG89">
        <v>0</v>
      </c>
      <c r="CH89">
        <v>0</v>
      </c>
      <c r="CI89">
        <v>0</v>
      </c>
    </row>
    <row r="90" spans="1:87" x14ac:dyDescent="0.2">
      <c r="A90" s="14">
        <v>0.15550027272024999</v>
      </c>
      <c r="B90" s="14">
        <v>9.3080604301269201E-2</v>
      </c>
      <c r="C90">
        <v>0.40816326523575402</v>
      </c>
      <c r="D90" s="15">
        <v>2.8618600544927399E-12</v>
      </c>
      <c r="E90">
        <v>0.59183673476671494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AV90">
        <v>0.141871443212091</v>
      </c>
      <c r="AW90">
        <v>0.12057622890102999</v>
      </c>
      <c r="AX90">
        <v>0.40816326530325597</v>
      </c>
      <c r="AY90" s="15">
        <v>4.3368086899420202E-17</v>
      </c>
      <c r="AZ90">
        <v>0.59183673469612197</v>
      </c>
      <c r="BA90" s="15">
        <v>2.6082087878354098E-13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 s="15">
        <v>2.8664570717040798E-14</v>
      </c>
      <c r="BI90">
        <v>0</v>
      </c>
      <c r="BJ90">
        <v>0</v>
      </c>
      <c r="BK90">
        <v>0</v>
      </c>
      <c r="BL90">
        <v>0</v>
      </c>
      <c r="BM90" s="15">
        <v>2.4251434194155799E-15</v>
      </c>
      <c r="BN90">
        <v>0</v>
      </c>
      <c r="BQ90">
        <v>0.17679029305483199</v>
      </c>
      <c r="BR90">
        <v>6.5584979710769306E-2</v>
      </c>
      <c r="BS90">
        <v>0.40816326530425701</v>
      </c>
      <c r="BT90">
        <v>0</v>
      </c>
      <c r="BU90">
        <v>0.59183673469486697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 s="15">
        <v>4.9156685666407195E-13</v>
      </c>
      <c r="CE90">
        <v>0</v>
      </c>
      <c r="CF90">
        <v>0</v>
      </c>
      <c r="CG90">
        <v>0</v>
      </c>
      <c r="CH90">
        <v>0</v>
      </c>
      <c r="CI90">
        <v>0</v>
      </c>
    </row>
    <row r="91" spans="1:87" x14ac:dyDescent="0.2">
      <c r="A91" s="14">
        <v>0.162292344796757</v>
      </c>
      <c r="B91" s="14">
        <v>9.4660695066360698E-2</v>
      </c>
      <c r="C91">
        <v>0.42857142849795199</v>
      </c>
      <c r="D91" s="15">
        <v>2.98843588764086E-12</v>
      </c>
      <c r="E91">
        <v>0.57142857150462301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AV91">
        <v>0.148258368895055</v>
      </c>
      <c r="AW91">
        <v>0.122935726737749</v>
      </c>
      <c r="AX91">
        <v>0.428571428568426</v>
      </c>
      <c r="AY91" s="15">
        <v>5.3776427755281001E-17</v>
      </c>
      <c r="AZ91">
        <v>0.57142857143092296</v>
      </c>
      <c r="BA91" s="15">
        <v>2.7271761238179002E-13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 s="15">
        <v>2.9920510513648E-14</v>
      </c>
      <c r="BI91">
        <v>0</v>
      </c>
      <c r="BJ91">
        <v>0</v>
      </c>
      <c r="BK91">
        <v>0</v>
      </c>
      <c r="BL91">
        <v>0</v>
      </c>
      <c r="BM91" s="15">
        <v>2.5777990853015401E-15</v>
      </c>
      <c r="BN91">
        <v>0</v>
      </c>
      <c r="BQ91">
        <v>0.18451580329596901</v>
      </c>
      <c r="BR91">
        <v>6.6385663404641498E-2</v>
      </c>
      <c r="BS91">
        <v>0.428571428569479</v>
      </c>
      <c r="BT91">
        <v>0</v>
      </c>
      <c r="BU91">
        <v>0.57142857142960202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 s="15">
        <v>5.1583563809298698E-13</v>
      </c>
      <c r="CE91">
        <v>0</v>
      </c>
      <c r="CF91">
        <v>0</v>
      </c>
      <c r="CG91">
        <v>0</v>
      </c>
      <c r="CH91">
        <v>0</v>
      </c>
      <c r="CI91">
        <v>0</v>
      </c>
    </row>
    <row r="92" spans="1:87" x14ac:dyDescent="0.2">
      <c r="A92" s="14">
        <v>0.169095099914641</v>
      </c>
      <c r="B92" s="14">
        <v>9.6240785831452194E-2</v>
      </c>
      <c r="C92">
        <v>0.44897959176015001</v>
      </c>
      <c r="D92" s="15">
        <v>3.11499437355423E-12</v>
      </c>
      <c r="E92">
        <v>0.55102040824253096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AV92">
        <v>0.15465506825252501</v>
      </c>
      <c r="AW92">
        <v>0.12529522457446801</v>
      </c>
      <c r="AX92">
        <v>0.44897959183359698</v>
      </c>
      <c r="AY92" s="15">
        <v>5.9847959921199795E-17</v>
      </c>
      <c r="AZ92">
        <v>0.55102040816572395</v>
      </c>
      <c r="BA92" s="15">
        <v>2.8460914180961098E-13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 s="15">
        <v>3.1192930183277001E-14</v>
      </c>
      <c r="BI92">
        <v>0</v>
      </c>
      <c r="BJ92">
        <v>0</v>
      </c>
      <c r="BK92">
        <v>0</v>
      </c>
      <c r="BL92">
        <v>0</v>
      </c>
      <c r="BM92" s="15">
        <v>2.6654026208383602E-15</v>
      </c>
      <c r="BN92">
        <v>0</v>
      </c>
      <c r="BQ92">
        <v>0.192251816869416</v>
      </c>
      <c r="BR92">
        <v>6.7186347098513594E-2</v>
      </c>
      <c r="BS92">
        <v>0.44897959183469999</v>
      </c>
      <c r="BT92">
        <v>0</v>
      </c>
      <c r="BU92">
        <v>0.55102040816433695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 s="15">
        <v>5.4009921535147498E-13</v>
      </c>
      <c r="CE92">
        <v>0</v>
      </c>
      <c r="CF92">
        <v>0</v>
      </c>
      <c r="CG92">
        <v>0</v>
      </c>
      <c r="CH92">
        <v>0</v>
      </c>
      <c r="CI92">
        <v>0</v>
      </c>
    </row>
    <row r="93" spans="1:87" x14ac:dyDescent="0.2">
      <c r="A93" s="14">
        <v>0.175907298662137</v>
      </c>
      <c r="B93" s="14">
        <v>9.7820876596543802E-2</v>
      </c>
      <c r="C93">
        <v>0.46938775502234698</v>
      </c>
      <c r="D93" s="15">
        <v>3.2415944928310101E-12</v>
      </c>
      <c r="E93">
        <v>0.53061224498043902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AV93">
        <v>0.16106037677031099</v>
      </c>
      <c r="AW93">
        <v>0.127654722411187</v>
      </c>
      <c r="AX93">
        <v>0.46938775509876801</v>
      </c>
      <c r="AY93" s="15">
        <v>4.5536491244391199E-17</v>
      </c>
      <c r="AZ93">
        <v>0.53061224490052505</v>
      </c>
      <c r="BA93" s="15">
        <v>2.9654013619651001E-13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 s="15">
        <v>3.2541677685848899E-14</v>
      </c>
      <c r="BI93">
        <v>0</v>
      </c>
      <c r="BJ93">
        <v>0</v>
      </c>
      <c r="BK93">
        <v>0</v>
      </c>
      <c r="BL93">
        <v>0</v>
      </c>
      <c r="BM93" s="15">
        <v>2.8050478606544998E-15</v>
      </c>
      <c r="BN93">
        <v>0</v>
      </c>
      <c r="BQ93">
        <v>0.19999711495248801</v>
      </c>
      <c r="BR93">
        <v>6.7987030792385897E-2</v>
      </c>
      <c r="BS93">
        <v>0.46938775509992497</v>
      </c>
      <c r="BT93">
        <v>0</v>
      </c>
      <c r="BU93">
        <v>0.530612244899069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 s="15">
        <v>5.6437146622734297E-13</v>
      </c>
      <c r="CE93">
        <v>0</v>
      </c>
      <c r="CF93">
        <v>0</v>
      </c>
      <c r="CG93">
        <v>0</v>
      </c>
      <c r="CH93">
        <v>0</v>
      </c>
      <c r="CI93">
        <v>0</v>
      </c>
    </row>
    <row r="94" spans="1:87" x14ac:dyDescent="0.2">
      <c r="A94" s="14">
        <v>0.18272788485076299</v>
      </c>
      <c r="B94" s="14">
        <v>9.9400967361635201E-2</v>
      </c>
      <c r="C94">
        <v>0.489795918284545</v>
      </c>
      <c r="D94" s="15">
        <v>3.3681703259791399E-12</v>
      </c>
      <c r="E94">
        <v>0.51020408171834597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AV94">
        <v>0.16747330663429899</v>
      </c>
      <c r="AW94">
        <v>0.13001422024790599</v>
      </c>
      <c r="AX94">
        <v>0.48979591836393799</v>
      </c>
      <c r="AY94" s="15">
        <v>6.6515803281985697E-17</v>
      </c>
      <c r="AZ94">
        <v>0.51020408163532605</v>
      </c>
      <c r="BA94" s="15">
        <v>3.0844809128724499E-13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 s="15">
        <v>3.3815127347541799E-14</v>
      </c>
      <c r="BI94">
        <v>0</v>
      </c>
      <c r="BJ94">
        <v>0</v>
      </c>
      <c r="BK94">
        <v>0</v>
      </c>
      <c r="BL94">
        <v>0</v>
      </c>
      <c r="BM94" s="15">
        <v>2.9515777842659098E-15</v>
      </c>
      <c r="BN94">
        <v>0</v>
      </c>
      <c r="BQ94">
        <v>0.207750659120822</v>
      </c>
      <c r="BR94">
        <v>6.8787714486258006E-2</v>
      </c>
      <c r="BS94">
        <v>0.48979591836514103</v>
      </c>
      <c r="BT94">
        <v>0</v>
      </c>
      <c r="BU94">
        <v>0.51020408163381203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 s="15">
        <v>5.8888657838984701E-13</v>
      </c>
      <c r="CE94">
        <v>0</v>
      </c>
      <c r="CF94">
        <v>0</v>
      </c>
      <c r="CG94">
        <v>0</v>
      </c>
      <c r="CH94">
        <v>0</v>
      </c>
      <c r="CI94">
        <v>0</v>
      </c>
    </row>
    <row r="95" spans="1:87" x14ac:dyDescent="0.2">
      <c r="A95" s="14">
        <v>0.1895559530941</v>
      </c>
      <c r="B95" s="14">
        <v>0.100981058126727</v>
      </c>
      <c r="C95">
        <v>0.51020408154674401</v>
      </c>
      <c r="D95" s="15">
        <v>3.4947322813394501E-12</v>
      </c>
      <c r="E95">
        <v>0.48979591845625198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AV95">
        <v>0.17389301465294099</v>
      </c>
      <c r="AW95">
        <v>0.132373718084625</v>
      </c>
      <c r="AX95">
        <v>0.51020408162911102</v>
      </c>
      <c r="AY95" s="15">
        <v>3.6429192995512998E-17</v>
      </c>
      <c r="AZ95">
        <v>0.48979591837012798</v>
      </c>
      <c r="BA95" s="15">
        <v>3.2035745584080299E-13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 s="15">
        <v>3.49789641695963E-14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Q95">
        <v>0.21551155935829999</v>
      </c>
      <c r="BR95">
        <v>6.9588398180130101E-2</v>
      </c>
      <c r="BS95">
        <v>0.51020408163036202</v>
      </c>
      <c r="BT95">
        <v>0</v>
      </c>
      <c r="BU95">
        <v>0.48979591836854702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 s="15">
        <v>6.1316229871266604E-13</v>
      </c>
      <c r="CE95">
        <v>0</v>
      </c>
      <c r="CF95">
        <v>0</v>
      </c>
      <c r="CG95">
        <v>0</v>
      </c>
      <c r="CH95">
        <v>0</v>
      </c>
      <c r="CI95">
        <v>0</v>
      </c>
    </row>
    <row r="96" spans="1:87" x14ac:dyDescent="0.2">
      <c r="A96" s="14">
        <v>0.196390722990538</v>
      </c>
      <c r="B96" s="14">
        <v>0.102561148891818</v>
      </c>
      <c r="C96">
        <v>0.53061224480893998</v>
      </c>
      <c r="D96" s="15">
        <v>3.6212907672528201E-12</v>
      </c>
      <c r="E96">
        <v>0.46938775519416198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AV96">
        <v>0.18031877688022499</v>
      </c>
      <c r="AW96">
        <v>0.13473321592134399</v>
      </c>
      <c r="AX96">
        <v>0.53061224489428205</v>
      </c>
      <c r="AY96" s="15">
        <v>5.5511151231257802E-17</v>
      </c>
      <c r="AZ96">
        <v>0.46938775510492903</v>
      </c>
      <c r="BA96" s="15">
        <v>3.3227240403554999E-13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 s="15">
        <v>3.6274802606151001E-14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Q96">
        <v>0.22327904860296499</v>
      </c>
      <c r="BR96">
        <v>7.0389081874002099E-2</v>
      </c>
      <c r="BS96">
        <v>0.53061224489557002</v>
      </c>
      <c r="BT96">
        <v>0</v>
      </c>
      <c r="BU96">
        <v>0.469387755103302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 s="15">
        <v>6.3733740507387903E-13</v>
      </c>
      <c r="CE96">
        <v>0</v>
      </c>
      <c r="CF96">
        <v>0</v>
      </c>
      <c r="CG96">
        <v>0</v>
      </c>
      <c r="CH96">
        <v>0</v>
      </c>
      <c r="CI96">
        <v>0</v>
      </c>
    </row>
    <row r="97" spans="1:87" x14ac:dyDescent="0.2">
      <c r="A97" s="14">
        <v>0.203231518402131</v>
      </c>
      <c r="B97" s="14">
        <v>0.10414123965691</v>
      </c>
      <c r="C97">
        <v>0.55102040807113895</v>
      </c>
      <c r="D97" s="15">
        <v>3.7478735392948396E-12</v>
      </c>
      <c r="E97">
        <v>0.44897959193206799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AV97">
        <v>0.186749968370822</v>
      </c>
      <c r="AW97">
        <v>0.13709271375806301</v>
      </c>
      <c r="AX97">
        <v>0.55102040815945197</v>
      </c>
      <c r="AY97" s="15">
        <v>5.7245874707234597E-17</v>
      </c>
      <c r="AZ97">
        <v>0.44897959183973002</v>
      </c>
      <c r="BA97" s="15">
        <v>3.44163933463371E-13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 s="15">
        <v>3.7529007679282201E-14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Q97">
        <v>0.23105246233083099</v>
      </c>
      <c r="BR97">
        <v>7.1189765567874402E-2</v>
      </c>
      <c r="BS97">
        <v>0.5510204081608</v>
      </c>
      <c r="BT97">
        <v>0</v>
      </c>
      <c r="BU97">
        <v>0.44897959183802599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 s="15">
        <v>6.6163047263145803E-13</v>
      </c>
      <c r="CE97">
        <v>0</v>
      </c>
      <c r="CF97">
        <v>0</v>
      </c>
      <c r="CG97">
        <v>0</v>
      </c>
      <c r="CH97">
        <v>0</v>
      </c>
      <c r="CI97">
        <v>0</v>
      </c>
    </row>
    <row r="98" spans="1:87" x14ac:dyDescent="0.2">
      <c r="A98" s="14">
        <v>0.210077750700259</v>
      </c>
      <c r="B98" s="14">
        <v>0.10572133042200101</v>
      </c>
      <c r="C98">
        <v>0.57142857133333702</v>
      </c>
      <c r="D98" s="15">
        <v>3.8744424335490602E-12</v>
      </c>
      <c r="E98">
        <v>0.428571428669976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AV98">
        <v>0.19318604690260599</v>
      </c>
      <c r="AW98">
        <v>0.13945221159478199</v>
      </c>
      <c r="AX98">
        <v>0.571428571424623</v>
      </c>
      <c r="AY98" s="15">
        <v>6.2450045135165105E-17</v>
      </c>
      <c r="AZ98">
        <v>0.42857142857453101</v>
      </c>
      <c r="BA98" s="15">
        <v>3.5605893233814402E-13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 s="15">
        <v>3.87884169228414E-14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Q98">
        <v>0.23883122205717899</v>
      </c>
      <c r="BR98">
        <v>7.1990449261746706E-2</v>
      </c>
      <c r="BS98">
        <v>0.57142857142602499</v>
      </c>
      <c r="BT98">
        <v>0</v>
      </c>
      <c r="BU98">
        <v>0.42857142857275798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 s="15">
        <v>6.8589578461342201E-13</v>
      </c>
      <c r="CE98">
        <v>0</v>
      </c>
      <c r="CF98">
        <v>0</v>
      </c>
      <c r="CG98">
        <v>0</v>
      </c>
      <c r="CH98">
        <v>0</v>
      </c>
      <c r="CI98">
        <v>0</v>
      </c>
    </row>
    <row r="99" spans="1:87" x14ac:dyDescent="0.2">
      <c r="A99" s="14">
        <v>0.21692890512442101</v>
      </c>
      <c r="B99" s="14">
        <v>0.107301421187093</v>
      </c>
      <c r="C99">
        <v>0.59183673459553399</v>
      </c>
      <c r="D99" s="15">
        <v>4.0010147972502401E-12</v>
      </c>
      <c r="E99">
        <v>0.408163265407884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AV99">
        <v>0.199626539792782</v>
      </c>
      <c r="AW99">
        <v>0.14181170943150101</v>
      </c>
      <c r="AX99">
        <v>0.59183673468979303</v>
      </c>
      <c r="AY99" s="15">
        <v>1.38777878078145E-17</v>
      </c>
      <c r="AZ99">
        <v>0.408163265309333</v>
      </c>
      <c r="BA99" s="15">
        <v>3.6796260483029601E-13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 s="15">
        <v>4.0051295613352497E-14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Q99">
        <v>0.2466148219098</v>
      </c>
      <c r="BR99">
        <v>7.2791132955618898E-2</v>
      </c>
      <c r="BS99">
        <v>0.59183673469124598</v>
      </c>
      <c r="BT99">
        <v>0</v>
      </c>
      <c r="BU99">
        <v>0.40816326530749403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 s="15">
        <v>7.1018538272404896E-13</v>
      </c>
      <c r="CE99">
        <v>0</v>
      </c>
      <c r="CF99">
        <v>0</v>
      </c>
      <c r="CG99">
        <v>0</v>
      </c>
      <c r="CH99">
        <v>0</v>
      </c>
      <c r="CI99">
        <v>0</v>
      </c>
    </row>
    <row r="100" spans="1:87" x14ac:dyDescent="0.2">
      <c r="A100" s="14">
        <v>0.22378452960299799</v>
      </c>
      <c r="B100" s="14">
        <v>0.108881511952184</v>
      </c>
      <c r="C100">
        <v>0.61224489785773195</v>
      </c>
      <c r="D100" s="15">
        <v>4.1275871609514102E-12</v>
      </c>
      <c r="E100">
        <v>0.38775510214579101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AV100">
        <v>0.20607103314598399</v>
      </c>
      <c r="AW100">
        <v>0.14417120726822</v>
      </c>
      <c r="AX100">
        <v>0.61224489795496495</v>
      </c>
      <c r="AY100" s="15">
        <v>2.4286128663675299E-17</v>
      </c>
      <c r="AZ100">
        <v>0.38775510204413299</v>
      </c>
      <c r="BA100" s="15">
        <v>3.7990791068587301E-13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 s="15">
        <v>4.13384604325273E-14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Q100">
        <v>0.25440281762977901</v>
      </c>
      <c r="BR100">
        <v>7.3591816649490993E-2</v>
      </c>
      <c r="BS100">
        <v>0.61224489795646697</v>
      </c>
      <c r="BT100">
        <v>0</v>
      </c>
      <c r="BU100">
        <v>0.38775510204222902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 s="15">
        <v>7.3445069470601305E-13</v>
      </c>
      <c r="CE100">
        <v>0</v>
      </c>
      <c r="CF100">
        <v>0</v>
      </c>
      <c r="CG100">
        <v>0</v>
      </c>
      <c r="CH100">
        <v>0</v>
      </c>
      <c r="CI100">
        <v>0</v>
      </c>
    </row>
    <row r="101" spans="1:87" x14ac:dyDescent="0.2">
      <c r="A101" s="14">
        <v>0.23064422553522801</v>
      </c>
      <c r="B101" s="14">
        <v>0.11046160271727599</v>
      </c>
      <c r="C101">
        <v>0.63265306111992903</v>
      </c>
      <c r="D101" s="15">
        <v>4.2541629940995299E-12</v>
      </c>
      <c r="E101">
        <v>0.36734693888369901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AV101">
        <v>0.21251916302888299</v>
      </c>
      <c r="AW101">
        <v>0.14653070510493901</v>
      </c>
      <c r="AX101">
        <v>0.63265306122013398</v>
      </c>
      <c r="AY101" s="15">
        <v>3.4694469519536099E-17</v>
      </c>
      <c r="AZ101">
        <v>0.36734693877893498</v>
      </c>
      <c r="BA101" s="15">
        <v>3.9181158317802601E-13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 s="15">
        <v>4.2618686357798203E-14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Q101">
        <v>0.26219481750490498</v>
      </c>
      <c r="BR101">
        <v>7.4392500343363199E-2</v>
      </c>
      <c r="BS101">
        <v>0.63265306122168796</v>
      </c>
      <c r="BT101">
        <v>0</v>
      </c>
      <c r="BU101">
        <v>0.367346938776965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 s="15">
        <v>7.5873682336968804E-13</v>
      </c>
      <c r="CE101">
        <v>0</v>
      </c>
      <c r="CF101">
        <v>0</v>
      </c>
      <c r="CG101">
        <v>0</v>
      </c>
      <c r="CH101">
        <v>0</v>
      </c>
      <c r="CI101">
        <v>0</v>
      </c>
    </row>
    <row r="102" spans="1:87" x14ac:dyDescent="0.2">
      <c r="A102" s="14">
        <v>0.237507640146187</v>
      </c>
      <c r="B102" s="14">
        <v>0.112041693482368</v>
      </c>
      <c r="C102">
        <v>0.65306122438212699</v>
      </c>
      <c r="D102" s="15">
        <v>4.3807353578007E-12</v>
      </c>
      <c r="E102">
        <v>0.34693877562160702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AV102">
        <v>0.218970608181947</v>
      </c>
      <c r="AW102">
        <v>0.148890202941658</v>
      </c>
      <c r="AX102">
        <v>0.65306122448530601</v>
      </c>
      <c r="AY102" s="15">
        <v>2.7755575615628901E-17</v>
      </c>
      <c r="AZ102">
        <v>0.34693877551373498</v>
      </c>
      <c r="BA102" s="15">
        <v>4.0370831677627501E-13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 s="15">
        <v>4.3857278919645599E-14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Q102">
        <v>0.26999047485232303</v>
      </c>
      <c r="BR102">
        <v>7.5193184037235503E-2</v>
      </c>
      <c r="BS102">
        <v>0.65306122448691295</v>
      </c>
      <c r="BT102">
        <v>0</v>
      </c>
      <c r="BU102">
        <v>0.346938775511697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 s="15">
        <v>7.8300213535165101E-13</v>
      </c>
      <c r="CE102">
        <v>0</v>
      </c>
      <c r="CF102">
        <v>0</v>
      </c>
      <c r="CG102">
        <v>0</v>
      </c>
      <c r="CH102">
        <v>0</v>
      </c>
      <c r="CI102">
        <v>0</v>
      </c>
    </row>
    <row r="103" spans="1:87" x14ac:dyDescent="0.2">
      <c r="A103" s="14">
        <v>0.244374460111591</v>
      </c>
      <c r="B103" s="14">
        <v>0.113621784247459</v>
      </c>
      <c r="C103">
        <v>0.67346938764432396</v>
      </c>
      <c r="D103" s="15">
        <v>4.5073181298427301E-12</v>
      </c>
      <c r="E103">
        <v>0.32653061235951403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AV103">
        <v>0.225425083965996</v>
      </c>
      <c r="AW103">
        <v>0.15124970077837799</v>
      </c>
      <c r="AX103">
        <v>0.67346938775047605</v>
      </c>
      <c r="AY103" s="15">
        <v>7.9103390504542404E-16</v>
      </c>
      <c r="AZ103">
        <v>0.32653061224853702</v>
      </c>
      <c r="BA103" s="15">
        <v>4.1557035590500401E-13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 s="15">
        <v>4.5425468941928702E-14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Q103">
        <v>0.27778948175124701</v>
      </c>
      <c r="BR103">
        <v>7.5993867731107598E-2</v>
      </c>
      <c r="BS103">
        <v>0.67346938775213405</v>
      </c>
      <c r="BT103">
        <v>0</v>
      </c>
      <c r="BU103">
        <v>0.32653061224643298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 s="15">
        <v>8.0728826401532702E-13</v>
      </c>
      <c r="CE103">
        <v>0</v>
      </c>
      <c r="CF103">
        <v>0</v>
      </c>
      <c r="CG103">
        <v>0</v>
      </c>
      <c r="CH103">
        <v>0</v>
      </c>
      <c r="CI103">
        <v>0</v>
      </c>
    </row>
    <row r="104" spans="1:87" x14ac:dyDescent="0.2">
      <c r="A104" s="14">
        <v>0.25124440621396499</v>
      </c>
      <c r="B104" s="14">
        <v>0.115201875012551</v>
      </c>
      <c r="C104">
        <v>0.69387755090652303</v>
      </c>
      <c r="D104" s="15">
        <v>4.6338835546500003E-12</v>
      </c>
      <c r="E104">
        <v>0.30612244909741998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AV104">
        <v>0.23188233730711699</v>
      </c>
      <c r="AW104">
        <v>0.153609198615097</v>
      </c>
      <c r="AX104">
        <v>0.69387755101564697</v>
      </c>
      <c r="AY104" s="15">
        <v>8.1878948066105305E-16</v>
      </c>
      <c r="AZ104">
        <v>0.30612244898333701</v>
      </c>
      <c r="BA104" s="15">
        <v>4.2748790618496498E-13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 s="15">
        <v>4.67195726550074E-14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Q104">
        <v>0.28559156379060202</v>
      </c>
      <c r="BR104">
        <v>7.6794551424979804E-2</v>
      </c>
      <c r="BS104">
        <v>0.69387755101735504</v>
      </c>
      <c r="BT104">
        <v>0</v>
      </c>
      <c r="BU104">
        <v>0.30612244898116803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 s="15">
        <v>8.31560514891194E-13</v>
      </c>
      <c r="CE104">
        <v>0</v>
      </c>
      <c r="CF104">
        <v>0</v>
      </c>
      <c r="CG104">
        <v>0</v>
      </c>
      <c r="CH104">
        <v>0</v>
      </c>
      <c r="CI104">
        <v>0</v>
      </c>
    </row>
    <row r="105" spans="1:87" x14ac:dyDescent="0.2">
      <c r="A105" s="14">
        <v>0.25811722884135302</v>
      </c>
      <c r="B105" s="14">
        <v>0.11678196577764199</v>
      </c>
      <c r="C105">
        <v>0.71428571416872</v>
      </c>
      <c r="D105" s="15">
        <v>4.7604420405633602E-12</v>
      </c>
      <c r="E105">
        <v>0.28571428583532998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AV105">
        <v>0.23834214245360999</v>
      </c>
      <c r="AW105">
        <v>0.15596869645181599</v>
      </c>
      <c r="AX105">
        <v>0.714285714280817</v>
      </c>
      <c r="AY105" s="15">
        <v>8.1185058675714602E-16</v>
      </c>
      <c r="AZ105">
        <v>0.285714285718139</v>
      </c>
      <c r="BA105" s="15">
        <v>4.3940545646492498E-13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 s="15">
        <v>4.80032680272302E-14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Q105">
        <v>0.29339647564548099</v>
      </c>
      <c r="BR105">
        <v>7.7595235118852093E-2</v>
      </c>
      <c r="BS105">
        <v>0.71428571428258103</v>
      </c>
      <c r="BT105">
        <v>0</v>
      </c>
      <c r="BU105">
        <v>0.28571428571589902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 s="15">
        <v>8.5576337682802302E-13</v>
      </c>
      <c r="CE105">
        <v>0</v>
      </c>
      <c r="CF105">
        <v>0</v>
      </c>
      <c r="CG105">
        <v>0</v>
      </c>
      <c r="CH105">
        <v>0</v>
      </c>
      <c r="CI105">
        <v>0</v>
      </c>
    </row>
    <row r="106" spans="1:87" x14ac:dyDescent="0.2">
      <c r="A106" s="14">
        <v>0.264992704178108</v>
      </c>
      <c r="B106" s="14">
        <v>0.118362056542734</v>
      </c>
      <c r="C106">
        <v>0.73469387743091896</v>
      </c>
      <c r="D106" s="15">
        <v>4.8870282820523398E-12</v>
      </c>
      <c r="E106">
        <v>0.26530612257323599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AV106">
        <v>0.244804297397274</v>
      </c>
      <c r="AW106">
        <v>0.15832819428853501</v>
      </c>
      <c r="AX106">
        <v>0.73469387754598903</v>
      </c>
      <c r="AY106" s="15">
        <v>8.3960616237277503E-16</v>
      </c>
      <c r="AZ106">
        <v>0.265306122452939</v>
      </c>
      <c r="BA106" s="15">
        <v>4.5128484282841401E-13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 s="15">
        <v>4.9259207823837402E-14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Q106">
        <v>0.30120399733421299</v>
      </c>
      <c r="BR106">
        <v>7.8395918812724397E-2</v>
      </c>
      <c r="BS106">
        <v>0.73469387754780602</v>
      </c>
      <c r="BT106">
        <v>0</v>
      </c>
      <c r="BU106">
        <v>0.26530612245063201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 s="15">
        <v>8.8003562770389E-13</v>
      </c>
      <c r="CE106">
        <v>0</v>
      </c>
      <c r="CF106">
        <v>0</v>
      </c>
      <c r="CG106">
        <v>0</v>
      </c>
      <c r="CH106">
        <v>0</v>
      </c>
      <c r="CI106">
        <v>0</v>
      </c>
    </row>
    <row r="107" spans="1:87" x14ac:dyDescent="0.2">
      <c r="A107" s="14">
        <v>0.27187063096713499</v>
      </c>
      <c r="B107" s="14">
        <v>0.119942147307825</v>
      </c>
      <c r="C107">
        <v>0.75510204069311604</v>
      </c>
      <c r="D107" s="15">
        <v>5.0135763596248503E-12</v>
      </c>
      <c r="E107">
        <v>0.244897959311143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AV107">
        <v>0.251268620841121</v>
      </c>
      <c r="AW107">
        <v>0.16068769212525399</v>
      </c>
      <c r="AX107">
        <v>0.75510204081115795</v>
      </c>
      <c r="AY107" s="15">
        <v>8.8470897274817201E-16</v>
      </c>
      <c r="AZ107">
        <v>0.24489795918774099</v>
      </c>
      <c r="BA107" s="15">
        <v>4.6319892366142302E-13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 s="15">
        <v>5.0546372643012199E-14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Q107">
        <v>0.30901393103728703</v>
      </c>
      <c r="BR107">
        <v>7.9196602506597102E-2</v>
      </c>
      <c r="BS107">
        <v>0.75510204081301902</v>
      </c>
      <c r="BT107">
        <v>0</v>
      </c>
      <c r="BU107">
        <v>0.24489795918539101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 s="15">
        <v>9.0439461475355602E-13</v>
      </c>
      <c r="CE107">
        <v>0</v>
      </c>
      <c r="CF107">
        <v>0</v>
      </c>
      <c r="CG107">
        <v>0</v>
      </c>
      <c r="CH107">
        <v>0</v>
      </c>
      <c r="CI107">
        <v>0</v>
      </c>
    </row>
    <row r="108" spans="1:87" x14ac:dyDescent="0.2">
      <c r="A108" s="14">
        <v>0.27875082774633198</v>
      </c>
      <c r="B108" s="14">
        <v>0.121522238072917</v>
      </c>
      <c r="C108">
        <v>0.775510203955314</v>
      </c>
      <c r="D108" s="15">
        <v>5.1401695400077297E-12</v>
      </c>
      <c r="E108">
        <v>0.224489796049051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AV108">
        <v>0.25773494961889798</v>
      </c>
      <c r="AW108">
        <v>0.16304718996197301</v>
      </c>
      <c r="AX108">
        <v>0.77551020407632998</v>
      </c>
      <c r="AY108" s="15">
        <v>8.9164786665207904E-16</v>
      </c>
      <c r="AZ108">
        <v>0.22448979592254101</v>
      </c>
      <c r="BA108" s="15">
        <v>4.7513035172919201E-13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 s="15">
        <v>5.1809251333523302E-14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Q108">
        <v>0.316826098382407</v>
      </c>
      <c r="BR108">
        <v>7.9997286200469295E-2</v>
      </c>
      <c r="BS108">
        <v>0.77551020407824101</v>
      </c>
      <c r="BT108">
        <v>0</v>
      </c>
      <c r="BU108">
        <v>0.22448979592012699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 s="15">
        <v>9.2866686562942391E-13</v>
      </c>
      <c r="CE108">
        <v>0</v>
      </c>
      <c r="CF108">
        <v>0</v>
      </c>
      <c r="CG108">
        <v>0</v>
      </c>
      <c r="CH108">
        <v>0</v>
      </c>
      <c r="CI108">
        <v>0</v>
      </c>
    </row>
    <row r="109" spans="1:87" x14ac:dyDescent="0.2">
      <c r="A109" s="14">
        <v>0.28563313048037298</v>
      </c>
      <c r="B109" s="14">
        <v>0.12310232883800799</v>
      </c>
      <c r="C109">
        <v>0.79591836721751197</v>
      </c>
      <c r="D109" s="15">
        <v>5.2667314953680497E-12</v>
      </c>
      <c r="E109">
        <v>0.20408163278695901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AV109">
        <v>0.26420313648997901</v>
      </c>
      <c r="AW109">
        <v>0.165406687798692</v>
      </c>
      <c r="AX109">
        <v>0.79591836734150001</v>
      </c>
      <c r="AY109" s="15">
        <v>8.9858676055598607E-16</v>
      </c>
      <c r="AZ109">
        <v>0.204081632657343</v>
      </c>
      <c r="BA109" s="15">
        <v>4.8700279919877697E-13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 s="15">
        <v>5.3120702281361799E-14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Q109">
        <v>0.32464033811806597</v>
      </c>
      <c r="BR109">
        <v>8.0797969894341404E-2</v>
      </c>
      <c r="BS109">
        <v>0.795918367343461</v>
      </c>
      <c r="BT109">
        <v>0</v>
      </c>
      <c r="BU109">
        <v>0.20408163265486301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 s="15">
        <v>9.529460553991951E-13</v>
      </c>
      <c r="CE109">
        <v>0</v>
      </c>
      <c r="CF109">
        <v>0</v>
      </c>
      <c r="CG109">
        <v>0</v>
      </c>
      <c r="CH109">
        <v>0</v>
      </c>
      <c r="CI109">
        <v>0</v>
      </c>
    </row>
    <row r="110" spans="1:87" x14ac:dyDescent="0.2">
      <c r="A110" s="14">
        <v>0.292517390523582</v>
      </c>
      <c r="B110" s="14">
        <v>0.1246824196031</v>
      </c>
      <c r="C110">
        <v>0.81632653047970904</v>
      </c>
      <c r="D110" s="15">
        <v>5.3933107979631197E-12</v>
      </c>
      <c r="E110">
        <v>0.18367346952486699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AV110">
        <v>0.27067304824762201</v>
      </c>
      <c r="AW110">
        <v>0.16776618563541101</v>
      </c>
      <c r="AX110">
        <v>0.81632653060667104</v>
      </c>
      <c r="AY110" s="15">
        <v>9.3675067702747603E-16</v>
      </c>
      <c r="AZ110">
        <v>0.18367346939214299</v>
      </c>
      <c r="BA110" s="15">
        <v>4.9892034947873804E-13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 s="15">
        <v>5.4380111524920999E-14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Q110">
        <v>0.33245650411249</v>
      </c>
      <c r="BR110">
        <v>8.1598653588213693E-2</v>
      </c>
      <c r="BS110">
        <v>0.81632653060868499</v>
      </c>
      <c r="BT110">
        <v>0</v>
      </c>
      <c r="BU110">
        <v>0.183673469389597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 s="15">
        <v>9.7723218406287101E-13</v>
      </c>
      <c r="CE110">
        <v>0</v>
      </c>
      <c r="CF110">
        <v>0</v>
      </c>
      <c r="CG110">
        <v>0</v>
      </c>
      <c r="CH110">
        <v>0</v>
      </c>
      <c r="CI110">
        <v>0</v>
      </c>
    </row>
    <row r="111" spans="1:87" x14ac:dyDescent="0.2">
      <c r="A111" s="14">
        <v>0.29940347286127</v>
      </c>
      <c r="B111" s="14">
        <v>0.126262510368191</v>
      </c>
      <c r="C111">
        <v>0.83673469374190701</v>
      </c>
      <c r="D111" s="15">
        <v>5.5198692838764901E-12</v>
      </c>
      <c r="E111">
        <v>0.163265306262774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AV111">
        <v>0.27714456408994798</v>
      </c>
      <c r="AW111">
        <v>0.17012568347213</v>
      </c>
      <c r="AX111">
        <v>0.83673469387184096</v>
      </c>
      <c r="AY111" s="15">
        <v>9.540979117872439E-16</v>
      </c>
      <c r="AZ111">
        <v>0.16326530612694501</v>
      </c>
      <c r="BA111" s="15">
        <v>5.1083096086479399E-13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 s="15">
        <v>5.5639520768480098E-14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Q111">
        <v>0.34027446362616598</v>
      </c>
      <c r="BR111">
        <v>8.2399337282085899E-2</v>
      </c>
      <c r="BS111">
        <v>0.83673469387390698</v>
      </c>
      <c r="BT111">
        <v>0</v>
      </c>
      <c r="BU111">
        <v>0.16326530612433199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 s="15">
        <v>1.00150096549179E-12</v>
      </c>
      <c r="CE111">
        <v>0</v>
      </c>
      <c r="CF111">
        <v>0</v>
      </c>
      <c r="CG111">
        <v>0</v>
      </c>
      <c r="CH111">
        <v>0</v>
      </c>
      <c r="CI111">
        <v>0</v>
      </c>
    </row>
    <row r="112" spans="1:87" x14ac:dyDescent="0.2">
      <c r="A112" s="14">
        <v>0.30629125458623102</v>
      </c>
      <c r="B112" s="14">
        <v>0.127842601133283</v>
      </c>
      <c r="C112">
        <v>0.85714285700410398</v>
      </c>
      <c r="D112" s="15">
        <v>5.6464555253654696E-12</v>
      </c>
      <c r="E112">
        <v>0.142857143000682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AV112">
        <v>0.283617574212151</v>
      </c>
      <c r="AW112">
        <v>0.17248518130884899</v>
      </c>
      <c r="AX112">
        <v>0.85714285713701199</v>
      </c>
      <c r="AY112" s="15">
        <v>9.9226182825873405E-16</v>
      </c>
      <c r="AZ112">
        <v>0.142857142861746</v>
      </c>
      <c r="BA112" s="15">
        <v>5.2277626672037099E-13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 s="15">
        <v>5.6933624481558796E-14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Q112">
        <v>0.34809409581540401</v>
      </c>
      <c r="BR112">
        <v>8.3200020975958106E-2</v>
      </c>
      <c r="BS112">
        <v>0.85714285713912797</v>
      </c>
      <c r="BT112">
        <v>0</v>
      </c>
      <c r="BU112">
        <v>0.142857142859068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 s="15">
        <v>1.02578709415546E-12</v>
      </c>
      <c r="CE112">
        <v>0</v>
      </c>
      <c r="CF112">
        <v>0</v>
      </c>
      <c r="CG112">
        <v>0</v>
      </c>
      <c r="CH112">
        <v>0</v>
      </c>
      <c r="CI112">
        <v>0</v>
      </c>
    </row>
    <row r="113" spans="1:87" x14ac:dyDescent="0.2">
      <c r="A113" s="14">
        <v>0.31318062357460902</v>
      </c>
      <c r="B113" s="14">
        <v>0.12942269189837399</v>
      </c>
      <c r="C113">
        <v>0.87755102026630205</v>
      </c>
      <c r="D113" s="15">
        <v>5.7730487057483499E-12</v>
      </c>
      <c r="E113">
        <v>0.12244897973858999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AV113">
        <v>0.29009197858574698</v>
      </c>
      <c r="AW113">
        <v>0.174844679145568</v>
      </c>
      <c r="AX113">
        <v>0.87755102040218302</v>
      </c>
      <c r="AY113" s="15">
        <v>6.86950496486816E-16</v>
      </c>
      <c r="AZ113">
        <v>0.12244897959654701</v>
      </c>
      <c r="BA113" s="15">
        <v>5.34697286447283E-13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 s="15">
        <v>5.7738536174412098E-14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Q113">
        <v>0.35591529043173198</v>
      </c>
      <c r="BR113">
        <v>8.4000704669830201E-2</v>
      </c>
      <c r="BS113">
        <v>0.87755102040434896</v>
      </c>
      <c r="BT113">
        <v>0</v>
      </c>
      <c r="BU113">
        <v>0.12244897959380401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 s="15">
        <v>1.05005587558438E-12</v>
      </c>
      <c r="CE113">
        <v>0</v>
      </c>
      <c r="CF113">
        <v>0</v>
      </c>
      <c r="CG113">
        <v>0</v>
      </c>
      <c r="CH113">
        <v>0</v>
      </c>
      <c r="CI113">
        <v>0</v>
      </c>
    </row>
    <row r="114" spans="1:87" x14ac:dyDescent="0.2">
      <c r="A114" s="14">
        <v>0.32007147733140801</v>
      </c>
      <c r="B114" s="14">
        <v>0.13100278266346599</v>
      </c>
      <c r="C114">
        <v>0.89795918352849902</v>
      </c>
      <c r="D114" s="15">
        <v>5.89962106944952E-12</v>
      </c>
      <c r="E114">
        <v>0.102040816476498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AV114">
        <v>0.29656768589654497</v>
      </c>
      <c r="AW114">
        <v>0.17720417698228699</v>
      </c>
      <c r="AX114">
        <v>0.89795918366735406</v>
      </c>
      <c r="AY114" s="15">
        <v>6.86950496486816E-16</v>
      </c>
      <c r="AZ114">
        <v>0.102040816331348</v>
      </c>
      <c r="BA114" s="15">
        <v>5.46597489492484E-13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 s="15">
        <v>5.8987537077115399E-14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Q114">
        <v>0.36373794668793702</v>
      </c>
      <c r="BR114">
        <v>8.4801388363702601E-2</v>
      </c>
      <c r="BS114">
        <v>0.89795918366957395</v>
      </c>
      <c r="BT114">
        <v>0</v>
      </c>
      <c r="BU114">
        <v>0.102040816328537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 s="15">
        <v>1.07433506535415E-12</v>
      </c>
      <c r="CE114">
        <v>0</v>
      </c>
      <c r="CF114">
        <v>0</v>
      </c>
      <c r="CG114">
        <v>0</v>
      </c>
      <c r="CH114">
        <v>0</v>
      </c>
      <c r="CI114">
        <v>0</v>
      </c>
    </row>
    <row r="115" spans="1:87" x14ac:dyDescent="0.2">
      <c r="A115" s="14">
        <v>0.32696372198088602</v>
      </c>
      <c r="B115" s="14">
        <v>0.13258287342855701</v>
      </c>
      <c r="C115">
        <v>0.91836734679069898</v>
      </c>
      <c r="D115" s="15">
        <v>6.0261448608933701E-12</v>
      </c>
      <c r="E115">
        <v>8.1632653214403605E-2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AV115">
        <v>0.30304461261784699</v>
      </c>
      <c r="AW115">
        <v>0.17956367481900601</v>
      </c>
      <c r="AX115">
        <v>0.91836734693252497</v>
      </c>
      <c r="AY115" s="15">
        <v>6.86950496486816E-16</v>
      </c>
      <c r="AZ115">
        <v>8.1632653066149294E-2</v>
      </c>
      <c r="BA115" s="15">
        <v>5.5848381474987698E-13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 s="15">
        <v>6.02365379798187E-14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Q115">
        <v>0.37156197226640397</v>
      </c>
      <c r="BR115">
        <v>8.5602072057574696E-2</v>
      </c>
      <c r="BS115">
        <v>0.91836734693479505</v>
      </c>
      <c r="BT115">
        <v>0</v>
      </c>
      <c r="BU115">
        <v>8.1632653063272803E-2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 s="15">
        <v>1.09859343844221E-12</v>
      </c>
      <c r="CE115">
        <v>0</v>
      </c>
      <c r="CF115">
        <v>0</v>
      </c>
      <c r="CG115">
        <v>0</v>
      </c>
      <c r="CH115">
        <v>0</v>
      </c>
      <c r="CI115">
        <v>0</v>
      </c>
    </row>
    <row r="116" spans="1:87" x14ac:dyDescent="0.2">
      <c r="A116" s="14">
        <v>0.333857271381101</v>
      </c>
      <c r="B116" s="14">
        <v>0.13416296419364901</v>
      </c>
      <c r="C116">
        <v>0.93877551005289595</v>
      </c>
      <c r="D116" s="15">
        <v>6.1527449801701599E-12</v>
      </c>
      <c r="E116">
        <v>6.1224489952311598E-2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AV116">
        <v>0.30952268219922202</v>
      </c>
      <c r="AW116">
        <v>0.181923172655725</v>
      </c>
      <c r="AX116">
        <v>0.93877551019769501</v>
      </c>
      <c r="AY116" s="15">
        <v>7.4246164771807304E-16</v>
      </c>
      <c r="AZ116">
        <v>6.1224489800950403E-2</v>
      </c>
      <c r="BA116" s="15">
        <v>5.7041871226459802E-13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 s="15">
        <v>6.1520233352041499E-14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Q116">
        <v>0.37938728244939601</v>
      </c>
      <c r="BR116">
        <v>8.6402755751446098E-2</v>
      </c>
      <c r="BS116">
        <v>0.93877551020002503</v>
      </c>
      <c r="BT116">
        <v>0</v>
      </c>
      <c r="BU116">
        <v>6.12244897979786E-2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 s="15">
        <v>1.1228830365528399E-12</v>
      </c>
      <c r="CE116">
        <v>0</v>
      </c>
      <c r="CF116">
        <v>0</v>
      </c>
      <c r="CG116">
        <v>0</v>
      </c>
      <c r="CH116">
        <v>0</v>
      </c>
      <c r="CI116">
        <v>0</v>
      </c>
    </row>
    <row r="117" spans="1:87" x14ac:dyDescent="0.2">
      <c r="A117" s="14">
        <v>0.34075204634518202</v>
      </c>
      <c r="B117" s="14">
        <v>0.13574305495874101</v>
      </c>
      <c r="C117">
        <v>0.95918367331509402</v>
      </c>
      <c r="D117" s="15">
        <v>6.2793104049774196E-12</v>
      </c>
      <c r="E117">
        <v>4.0816326690219201E-2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AV117">
        <v>0.31600182435443303</v>
      </c>
      <c r="AW117">
        <v>0.18428267049244401</v>
      </c>
      <c r="AX117">
        <v>0.95918367346286604</v>
      </c>
      <c r="AY117" s="15">
        <v>7.1470607210244502E-16</v>
      </c>
      <c r="AZ117">
        <v>4.0816326535751297E-2</v>
      </c>
      <c r="BA117" s="15">
        <v>5.8233279309760602E-13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 s="15">
        <v>6.2790050936456497E-14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Q117">
        <v>0.38721379935413602</v>
      </c>
      <c r="BR117">
        <v>8.7203439445318304E-2</v>
      </c>
      <c r="BS117">
        <v>0.95918367346524602</v>
      </c>
      <c r="BT117">
        <v>0</v>
      </c>
      <c r="BU117">
        <v>4.0816326532714102E-2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 s="15">
        <v>1.14716916521651E-12</v>
      </c>
      <c r="CE117">
        <v>0</v>
      </c>
      <c r="CF117">
        <v>0</v>
      </c>
      <c r="CG117">
        <v>0</v>
      </c>
      <c r="CH117">
        <v>0</v>
      </c>
      <c r="CI117">
        <v>0</v>
      </c>
    </row>
    <row r="118" spans="1:87" x14ac:dyDescent="0.2">
      <c r="A118" s="14">
        <v>0.34764797395465802</v>
      </c>
      <c r="B118" s="14">
        <v>0.137323145723832</v>
      </c>
      <c r="C118">
        <v>0.97959183657729099</v>
      </c>
      <c r="D118" s="15">
        <v>6.40586889089079E-12</v>
      </c>
      <c r="E118">
        <v>2.0408163428126899E-2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AV118">
        <v>0.32248197443468102</v>
      </c>
      <c r="AW118">
        <v>0.186642168329163</v>
      </c>
      <c r="AX118">
        <v>0.97959183672803696</v>
      </c>
      <c r="AY118" s="15">
        <v>7.6327832942979502E-16</v>
      </c>
      <c r="AZ118">
        <v>2.0408163270552601E-2</v>
      </c>
      <c r="BA118" s="15">
        <v>5.9421911835499901E-13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 s="15">
        <v>6.40529296269676E-14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Q118">
        <v>0.39504145125832602</v>
      </c>
      <c r="BR118">
        <v>8.8004123139190593E-2</v>
      </c>
      <c r="BS118">
        <v>0.97959183673047001</v>
      </c>
      <c r="BT118">
        <v>0</v>
      </c>
      <c r="BU118">
        <v>2.0408163267446499E-2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 s="15">
        <v>1.1714344771984699E-12</v>
      </c>
      <c r="CE118">
        <v>0</v>
      </c>
      <c r="CF118">
        <v>0</v>
      </c>
      <c r="CG118">
        <v>0</v>
      </c>
      <c r="CH118">
        <v>0</v>
      </c>
      <c r="CI118">
        <v>0</v>
      </c>
    </row>
    <row r="119" spans="1:87" x14ac:dyDescent="0.2">
      <c r="A119" s="14">
        <v>0.35454498700421</v>
      </c>
      <c r="B119" s="14">
        <v>0.1389032365</v>
      </c>
      <c r="C119">
        <v>1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AV119">
        <v>0.32896307287762899</v>
      </c>
      <c r="AW119">
        <v>0.189001666166667</v>
      </c>
      <c r="AX119">
        <v>1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 s="15">
        <v>2.7755575615628901E-17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Q119">
        <v>0.40287017200624697</v>
      </c>
      <c r="BR119">
        <v>8.8804806833333402E-2</v>
      </c>
      <c r="BS119">
        <v>1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</row>
    <row r="122" spans="1:87" ht="96" x14ac:dyDescent="0.2">
      <c r="C122" s="10" t="s">
        <v>50</v>
      </c>
      <c r="D122" s="10" t="s">
        <v>52</v>
      </c>
      <c r="E122" s="10" t="s">
        <v>53</v>
      </c>
      <c r="F122" s="10" t="s">
        <v>130</v>
      </c>
      <c r="G122" s="10" t="s">
        <v>131</v>
      </c>
      <c r="H122" s="10" t="s">
        <v>132</v>
      </c>
      <c r="I122" s="10" t="s">
        <v>133</v>
      </c>
      <c r="J122" s="10" t="s">
        <v>134</v>
      </c>
      <c r="K122" s="10" t="s">
        <v>135</v>
      </c>
      <c r="L122" s="10" t="s">
        <v>136</v>
      </c>
      <c r="M122" s="10" t="s">
        <v>137</v>
      </c>
      <c r="N122" s="10" t="s">
        <v>138</v>
      </c>
      <c r="O122" s="10" t="s">
        <v>139</v>
      </c>
      <c r="P122" s="10" t="s">
        <v>140</v>
      </c>
      <c r="Q122" s="10" t="s">
        <v>141</v>
      </c>
      <c r="R122" s="10" t="s">
        <v>142</v>
      </c>
      <c r="S122" s="10" t="s">
        <v>143</v>
      </c>
    </row>
    <row r="123" spans="1:87" x14ac:dyDescent="0.2">
      <c r="A123">
        <v>2.71699489460453E-2</v>
      </c>
      <c r="B123">
        <v>6.27014316770899E-2</v>
      </c>
      <c r="C123">
        <v>0</v>
      </c>
      <c r="D123">
        <v>0</v>
      </c>
      <c r="E123">
        <v>0.86740885595983697</v>
      </c>
      <c r="F123">
        <v>0</v>
      </c>
      <c r="G123">
        <v>0</v>
      </c>
      <c r="H123">
        <v>0</v>
      </c>
      <c r="I123">
        <v>8.4742202502918598E-2</v>
      </c>
      <c r="J123">
        <v>0</v>
      </c>
      <c r="K123">
        <v>0</v>
      </c>
      <c r="L123">
        <v>0</v>
      </c>
      <c r="M123">
        <v>0</v>
      </c>
      <c r="N123">
        <v>4.7848941537244803E-2</v>
      </c>
      <c r="O123">
        <v>0</v>
      </c>
      <c r="P123">
        <v>0</v>
      </c>
      <c r="Q123">
        <v>0</v>
      </c>
      <c r="R123">
        <v>0</v>
      </c>
      <c r="S123">
        <v>0</v>
      </c>
    </row>
    <row r="124" spans="1:87" x14ac:dyDescent="0.2">
      <c r="A124">
        <v>2.7387134436924299E-2</v>
      </c>
      <c r="B124">
        <v>6.4256570551018702E-2</v>
      </c>
      <c r="C124">
        <v>0</v>
      </c>
      <c r="D124">
        <v>0</v>
      </c>
      <c r="E124">
        <v>0.848300677412274</v>
      </c>
      <c r="F124">
        <v>6.15056524355777E-2</v>
      </c>
      <c r="G124">
        <v>0</v>
      </c>
      <c r="H124">
        <v>0</v>
      </c>
      <c r="I124">
        <v>4.4008680887554399E-2</v>
      </c>
      <c r="J124">
        <v>0</v>
      </c>
      <c r="K124">
        <v>0</v>
      </c>
      <c r="L124">
        <v>0</v>
      </c>
      <c r="M124">
        <v>0</v>
      </c>
      <c r="N124">
        <v>4.6184989264595501E-2</v>
      </c>
      <c r="O124">
        <v>0</v>
      </c>
      <c r="P124">
        <v>0</v>
      </c>
      <c r="Q124">
        <v>0</v>
      </c>
      <c r="R124">
        <v>0</v>
      </c>
      <c r="S124">
        <v>0</v>
      </c>
    </row>
    <row r="125" spans="1:87" x14ac:dyDescent="0.2">
      <c r="A125">
        <v>2.8020450980165101E-2</v>
      </c>
      <c r="B125">
        <v>6.5811709424945602E-2</v>
      </c>
      <c r="C125">
        <v>0</v>
      </c>
      <c r="D125">
        <v>0</v>
      </c>
      <c r="E125">
        <v>0.82924280917248605</v>
      </c>
      <c r="F125">
        <v>0.123035960398335</v>
      </c>
      <c r="G125">
        <v>0</v>
      </c>
      <c r="H125">
        <v>0</v>
      </c>
      <c r="I125">
        <v>3.21059478675751E-3</v>
      </c>
      <c r="J125">
        <v>0</v>
      </c>
      <c r="K125">
        <v>0</v>
      </c>
      <c r="L125">
        <v>0</v>
      </c>
      <c r="M125">
        <v>0</v>
      </c>
      <c r="N125">
        <v>4.45106356424258E-2</v>
      </c>
      <c r="O125">
        <v>0</v>
      </c>
      <c r="P125">
        <v>0</v>
      </c>
      <c r="Q125">
        <v>0</v>
      </c>
      <c r="R125">
        <v>0</v>
      </c>
      <c r="S125">
        <v>0</v>
      </c>
    </row>
    <row r="126" spans="1:87" x14ac:dyDescent="0.2">
      <c r="A126">
        <v>2.9307117973760299E-2</v>
      </c>
      <c r="B126">
        <v>6.7366848298888907E-2</v>
      </c>
      <c r="C126">
        <v>0</v>
      </c>
      <c r="D126">
        <v>0</v>
      </c>
      <c r="E126">
        <v>0.78137677501389502</v>
      </c>
      <c r="F126">
        <v>0.170280696962398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4.83425280237465E-2</v>
      </c>
      <c r="O126">
        <v>0</v>
      </c>
      <c r="P126">
        <v>0</v>
      </c>
      <c r="Q126">
        <v>0</v>
      </c>
      <c r="R126">
        <v>0</v>
      </c>
      <c r="S126">
        <v>0</v>
      </c>
    </row>
    <row r="127" spans="1:87" x14ac:dyDescent="0.2">
      <c r="A127">
        <v>3.1498466124955798E-2</v>
      </c>
      <c r="B127">
        <v>6.8921987172833293E-2</v>
      </c>
      <c r="C127">
        <v>0</v>
      </c>
      <c r="D127">
        <v>0</v>
      </c>
      <c r="E127">
        <v>0.73105004597833201</v>
      </c>
      <c r="F127">
        <v>0.21630520893962801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5.2644745082117202E-2</v>
      </c>
      <c r="O127">
        <v>0</v>
      </c>
      <c r="P127">
        <v>0</v>
      </c>
      <c r="Q127">
        <v>0</v>
      </c>
      <c r="R127">
        <v>0</v>
      </c>
      <c r="S127">
        <v>0</v>
      </c>
    </row>
    <row r="128" spans="1:87" x14ac:dyDescent="0.2">
      <c r="A128">
        <v>3.4423783337228099E-2</v>
      </c>
      <c r="B128">
        <v>7.0477126046777902E-2</v>
      </c>
      <c r="C128">
        <v>0</v>
      </c>
      <c r="D128">
        <v>0</v>
      </c>
      <c r="E128">
        <v>0.680723316942763</v>
      </c>
      <c r="F128">
        <v>0.26232972091686502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5.6946962140488298E-2</v>
      </c>
      <c r="O128">
        <v>0</v>
      </c>
      <c r="P128">
        <v>0</v>
      </c>
      <c r="Q128">
        <v>0</v>
      </c>
      <c r="R128">
        <v>0</v>
      </c>
      <c r="S128">
        <v>0</v>
      </c>
    </row>
    <row r="129" spans="1:34" x14ac:dyDescent="0.2">
      <c r="A129">
        <v>3.7897653032679501E-2</v>
      </c>
      <c r="B129">
        <v>7.2032264920721498E-2</v>
      </c>
      <c r="C129">
        <v>3.6792806995889298E-3</v>
      </c>
      <c r="D129">
        <v>0</v>
      </c>
      <c r="E129">
        <v>0.63479757268363102</v>
      </c>
      <c r="F129">
        <v>0.29976231850628099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6.1760828110652102E-2</v>
      </c>
      <c r="O129">
        <v>0</v>
      </c>
      <c r="P129">
        <v>0</v>
      </c>
      <c r="Q129">
        <v>0</v>
      </c>
      <c r="R129">
        <v>0</v>
      </c>
      <c r="S129">
        <v>0</v>
      </c>
    </row>
    <row r="130" spans="1:34" x14ac:dyDescent="0.2">
      <c r="A130">
        <v>4.1659905123210599E-2</v>
      </c>
      <c r="B130">
        <v>7.3587403794663803E-2</v>
      </c>
      <c r="C130">
        <v>1.25059907328168E-2</v>
      </c>
      <c r="D130" s="15">
        <v>2.1684043449710098E-19</v>
      </c>
      <c r="E130">
        <v>0.59502894444384902</v>
      </c>
      <c r="F130">
        <v>0.32517455783465798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6.7290506988860702E-2</v>
      </c>
      <c r="O130">
        <v>0</v>
      </c>
      <c r="P130">
        <v>0</v>
      </c>
      <c r="Q130">
        <v>0</v>
      </c>
      <c r="R130">
        <v>0</v>
      </c>
      <c r="S130">
        <v>0</v>
      </c>
    </row>
    <row r="131" spans="1:34" x14ac:dyDescent="0.2">
      <c r="A131">
        <v>4.56134196703867E-2</v>
      </c>
      <c r="B131">
        <v>7.5142542668606094E-2</v>
      </c>
      <c r="C131">
        <v>2.1332700766044699E-2</v>
      </c>
      <c r="D131" s="15">
        <v>4.3368086899420197E-19</v>
      </c>
      <c r="E131">
        <v>0.55526031620406802</v>
      </c>
      <c r="F131">
        <v>0.35058679716303498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7.2820185867069301E-2</v>
      </c>
      <c r="O131">
        <v>0</v>
      </c>
      <c r="P131">
        <v>0</v>
      </c>
      <c r="Q131">
        <v>0</v>
      </c>
      <c r="R131">
        <v>0</v>
      </c>
      <c r="S131">
        <v>0</v>
      </c>
    </row>
    <row r="132" spans="1:34" x14ac:dyDescent="0.2">
      <c r="A132">
        <v>4.9712585758951003E-2</v>
      </c>
      <c r="B132">
        <v>7.6697681542548302E-2</v>
      </c>
      <c r="C132">
        <v>3.0159410799272E-2</v>
      </c>
      <c r="D132">
        <v>0</v>
      </c>
      <c r="E132">
        <v>0.51549168796429001</v>
      </c>
      <c r="F132">
        <v>0.37599903649140998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7.8349864745277498E-2</v>
      </c>
      <c r="O132">
        <v>0</v>
      </c>
      <c r="P132">
        <v>0</v>
      </c>
      <c r="Q132">
        <v>0</v>
      </c>
      <c r="R132">
        <v>0</v>
      </c>
      <c r="S132">
        <v>0</v>
      </c>
    </row>
    <row r="133" spans="1:34" x14ac:dyDescent="0.2">
      <c r="A133">
        <v>5.3924197549130803E-2</v>
      </c>
      <c r="B133">
        <v>7.8252820416490496E-2</v>
      </c>
      <c r="C133">
        <v>3.8986120832499797E-2</v>
      </c>
      <c r="D133">
        <v>0</v>
      </c>
      <c r="E133">
        <v>0.47572305972450901</v>
      </c>
      <c r="F133">
        <v>0.40141127581978697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8.3879543623486097E-2</v>
      </c>
      <c r="O133">
        <v>0</v>
      </c>
      <c r="P133">
        <v>0</v>
      </c>
      <c r="Q133">
        <v>0</v>
      </c>
      <c r="R133">
        <v>0</v>
      </c>
      <c r="S133">
        <v>0</v>
      </c>
    </row>
    <row r="134" spans="1:34" x14ac:dyDescent="0.2">
      <c r="A134">
        <v>5.8223858936493303E-2</v>
      </c>
      <c r="B134">
        <v>7.9807959290432801E-2</v>
      </c>
      <c r="C134">
        <v>4.7812830865727698E-2</v>
      </c>
      <c r="D134">
        <v>0</v>
      </c>
      <c r="E134">
        <v>0.43595443148472801</v>
      </c>
      <c r="F134">
        <v>0.42682351514816502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8.9409222501694599E-2</v>
      </c>
      <c r="O134">
        <v>0</v>
      </c>
      <c r="P134">
        <v>0</v>
      </c>
      <c r="Q134">
        <v>0</v>
      </c>
      <c r="R134">
        <v>0</v>
      </c>
      <c r="S134">
        <v>0</v>
      </c>
    </row>
    <row r="135" spans="1:34" x14ac:dyDescent="0.2">
      <c r="A135">
        <v>6.2593427668230603E-2</v>
      </c>
      <c r="B135">
        <v>8.1363098164375106E-2</v>
      </c>
      <c r="C135">
        <v>5.66395408989556E-2</v>
      </c>
      <c r="D135">
        <v>0</v>
      </c>
      <c r="E135">
        <v>0.39618580324494601</v>
      </c>
      <c r="F135">
        <v>0.45223575447654202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9.4938901379903198E-2</v>
      </c>
      <c r="O135">
        <v>0</v>
      </c>
      <c r="P135">
        <v>0</v>
      </c>
      <c r="Q135">
        <v>0</v>
      </c>
      <c r="R135">
        <v>0</v>
      </c>
      <c r="S135">
        <v>0</v>
      </c>
    </row>
    <row r="136" spans="1:34" x14ac:dyDescent="0.2">
      <c r="A136">
        <v>6.7019231528880702E-2</v>
      </c>
      <c r="B136">
        <v>8.2918237038317397E-2</v>
      </c>
      <c r="C136">
        <v>6.5466250932183501E-2</v>
      </c>
      <c r="D136">
        <v>0</v>
      </c>
      <c r="E136">
        <v>0.35641717500516501</v>
      </c>
      <c r="F136">
        <v>0.47764799380491901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0.10046858025811201</v>
      </c>
      <c r="O136">
        <v>0</v>
      </c>
      <c r="P136">
        <v>0</v>
      </c>
      <c r="Q136">
        <v>0</v>
      </c>
      <c r="R136">
        <v>0</v>
      </c>
      <c r="S136">
        <v>0</v>
      </c>
    </row>
    <row r="137" spans="1:34" x14ac:dyDescent="0.2">
      <c r="A137">
        <v>7.1490827186763806E-2</v>
      </c>
      <c r="B137">
        <v>8.4473375912259493E-2</v>
      </c>
      <c r="C137">
        <v>7.4292960965410798E-2</v>
      </c>
      <c r="D137" s="15">
        <v>-8.6736173798840393E-19</v>
      </c>
      <c r="E137">
        <v>0.31664854676538701</v>
      </c>
      <c r="F137">
        <v>0.50306023313329495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0.10599825913631999</v>
      </c>
      <c r="O137">
        <v>0</v>
      </c>
      <c r="P137">
        <v>0</v>
      </c>
      <c r="Q137">
        <v>0</v>
      </c>
      <c r="R137">
        <v>0</v>
      </c>
      <c r="S137">
        <v>0</v>
      </c>
      <c r="AH137">
        <f>(2^2-2)/2</f>
        <v>1</v>
      </c>
    </row>
    <row r="138" spans="1:34" x14ac:dyDescent="0.2">
      <c r="A138">
        <v>7.6000132359333103E-2</v>
      </c>
      <c r="B138">
        <v>8.6028514786201798E-2</v>
      </c>
      <c r="C138">
        <v>8.3119670998638706E-2</v>
      </c>
      <c r="D138">
        <v>0</v>
      </c>
      <c r="E138">
        <v>0.27687991852560601</v>
      </c>
      <c r="F138">
        <v>0.52847247246167195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0.111527938014529</v>
      </c>
      <c r="O138">
        <v>0</v>
      </c>
      <c r="P138">
        <v>0</v>
      </c>
      <c r="Q138">
        <v>0</v>
      </c>
      <c r="R138">
        <v>0</v>
      </c>
      <c r="S138">
        <v>0</v>
      </c>
    </row>
    <row r="139" spans="1:34" x14ac:dyDescent="0.2">
      <c r="A139">
        <v>8.0540813474206205E-2</v>
      </c>
      <c r="B139">
        <v>8.7583653660144006E-2</v>
      </c>
      <c r="C139">
        <v>9.1946381031865906E-2</v>
      </c>
      <c r="D139">
        <v>0</v>
      </c>
      <c r="E139">
        <v>0.237111290285827</v>
      </c>
      <c r="F139">
        <v>0.55388471179004695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0.117057616892737</v>
      </c>
      <c r="O139">
        <v>0</v>
      </c>
      <c r="P139">
        <v>0</v>
      </c>
      <c r="Q139">
        <v>0</v>
      </c>
      <c r="R139">
        <v>0</v>
      </c>
      <c r="S139">
        <v>0</v>
      </c>
    </row>
    <row r="140" spans="1:34" x14ac:dyDescent="0.2">
      <c r="A140">
        <v>8.5107848763789101E-2</v>
      </c>
      <c r="B140">
        <v>8.91387925340862E-2</v>
      </c>
      <c r="C140">
        <v>0.10077309106509399</v>
      </c>
      <c r="D140">
        <v>0</v>
      </c>
      <c r="E140">
        <v>0.197342662046046</v>
      </c>
      <c r="F140">
        <v>0.57929695111842505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0.122587295770945</v>
      </c>
      <c r="O140">
        <v>0</v>
      </c>
      <c r="P140">
        <v>0</v>
      </c>
      <c r="Q140">
        <v>0</v>
      </c>
      <c r="R140">
        <v>0</v>
      </c>
      <c r="S140">
        <v>0</v>
      </c>
    </row>
    <row r="141" spans="1:34" x14ac:dyDescent="0.2">
      <c r="A141">
        <v>8.9697212760349601E-2</v>
      </c>
      <c r="B141">
        <v>9.0693931408028394E-2</v>
      </c>
      <c r="C141">
        <v>0.109599801098321</v>
      </c>
      <c r="D141">
        <v>0</v>
      </c>
      <c r="E141">
        <v>0.157574033806268</v>
      </c>
      <c r="F141">
        <v>0.60470919044680005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0.128116974649154</v>
      </c>
      <c r="O141">
        <v>0</v>
      </c>
      <c r="P141">
        <v>0</v>
      </c>
      <c r="Q141">
        <v>0</v>
      </c>
      <c r="R141">
        <v>0</v>
      </c>
      <c r="S141">
        <v>0</v>
      </c>
    </row>
    <row r="142" spans="1:34" x14ac:dyDescent="0.2">
      <c r="A142">
        <v>9.4305645655036296E-2</v>
      </c>
      <c r="B142">
        <v>9.2249070281970699E-2</v>
      </c>
      <c r="C142">
        <v>0.11842651113154901</v>
      </c>
      <c r="D142">
        <v>0</v>
      </c>
      <c r="E142">
        <v>0.117805405566487</v>
      </c>
      <c r="F142">
        <v>0.63012142977517704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0.13364665352736199</v>
      </c>
      <c r="O142">
        <v>0</v>
      </c>
      <c r="P142">
        <v>0</v>
      </c>
      <c r="Q142">
        <v>0</v>
      </c>
      <c r="R142">
        <v>0</v>
      </c>
      <c r="S142">
        <v>0</v>
      </c>
    </row>
    <row r="143" spans="1:34" x14ac:dyDescent="0.2">
      <c r="A143">
        <v>9.8930482650765497E-2</v>
      </c>
      <c r="B143">
        <v>9.3804209155912796E-2</v>
      </c>
      <c r="C143">
        <v>0.127253221164776</v>
      </c>
      <c r="D143">
        <v>0</v>
      </c>
      <c r="E143">
        <v>7.8036777326707801E-2</v>
      </c>
      <c r="F143">
        <v>0.65553366910355304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0.13917633240557001</v>
      </c>
      <c r="O143">
        <v>0</v>
      </c>
      <c r="P143">
        <v>0</v>
      </c>
      <c r="Q143">
        <v>0</v>
      </c>
      <c r="R143">
        <v>0</v>
      </c>
      <c r="S143">
        <v>0</v>
      </c>
    </row>
    <row r="144" spans="1:34" x14ac:dyDescent="0.2">
      <c r="A144">
        <v>0.103569526224059</v>
      </c>
      <c r="B144">
        <v>9.5359348029855101E-2</v>
      </c>
      <c r="C144">
        <v>0.13607993119800399</v>
      </c>
      <c r="D144" s="15">
        <v>5.5511151231257802E-17</v>
      </c>
      <c r="E144">
        <v>3.82681490869268E-2</v>
      </c>
      <c r="F144">
        <v>0.68094590843193004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0.144706011283779</v>
      </c>
      <c r="O144">
        <v>0</v>
      </c>
      <c r="P144">
        <v>0</v>
      </c>
      <c r="Q144">
        <v>0</v>
      </c>
      <c r="R144">
        <v>0</v>
      </c>
      <c r="S144">
        <v>0</v>
      </c>
    </row>
    <row r="145" spans="1:19" x14ac:dyDescent="0.2">
      <c r="A145">
        <v>0.108221490918803</v>
      </c>
      <c r="B145">
        <v>9.6914486903799502E-2</v>
      </c>
      <c r="C145">
        <v>0.14595577721073999</v>
      </c>
      <c r="D145" s="15">
        <v>6.3087013911500302E-17</v>
      </c>
      <c r="E145">
        <v>0</v>
      </c>
      <c r="F145">
        <v>0.70394297177992204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0.15010125101001601</v>
      </c>
      <c r="O145">
        <v>0</v>
      </c>
      <c r="P145">
        <v>0</v>
      </c>
      <c r="Q145">
        <v>0</v>
      </c>
      <c r="R145">
        <v>0</v>
      </c>
      <c r="S145">
        <v>0</v>
      </c>
    </row>
    <row r="146" spans="1:19" x14ac:dyDescent="0.2">
      <c r="A146">
        <v>0.11327523899990601</v>
      </c>
      <c r="B146">
        <v>9.8469625777794306E-2</v>
      </c>
      <c r="C146">
        <v>0.18258873744248499</v>
      </c>
      <c r="D146" s="15">
        <v>7.8279396853453395E-17</v>
      </c>
      <c r="E146">
        <v>0</v>
      </c>
      <c r="F146">
        <v>0.66534350157218702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0.15206776098618099</v>
      </c>
      <c r="O146">
        <v>0</v>
      </c>
      <c r="P146">
        <v>0</v>
      </c>
      <c r="Q146">
        <v>0</v>
      </c>
      <c r="R146">
        <v>0</v>
      </c>
      <c r="S146">
        <v>0</v>
      </c>
    </row>
    <row r="147" spans="1:19" x14ac:dyDescent="0.2">
      <c r="A147">
        <v>0.11900019202416599</v>
      </c>
      <c r="B147">
        <v>0.100024764651789</v>
      </c>
      <c r="C147">
        <v>0.219221697674232</v>
      </c>
      <c r="D147" s="15">
        <v>9.3675067702747595E-17</v>
      </c>
      <c r="E147">
        <v>0</v>
      </c>
      <c r="F147">
        <v>0.62674403136444901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0.15403427096234501</v>
      </c>
      <c r="O147">
        <v>0</v>
      </c>
      <c r="P147">
        <v>0</v>
      </c>
      <c r="Q147">
        <v>0</v>
      </c>
      <c r="R147">
        <v>0</v>
      </c>
      <c r="S147">
        <v>0</v>
      </c>
    </row>
    <row r="148" spans="1:19" x14ac:dyDescent="0.2">
      <c r="A148">
        <v>0.12530438496156299</v>
      </c>
      <c r="B148">
        <v>0.101579903525784</v>
      </c>
      <c r="C148">
        <v>0.255854657905977</v>
      </c>
      <c r="D148" s="15">
        <v>1.10154940724527E-16</v>
      </c>
      <c r="E148">
        <v>0</v>
      </c>
      <c r="F148">
        <v>0.58814456115671399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0.15600078093851</v>
      </c>
      <c r="O148">
        <v>0</v>
      </c>
      <c r="P148">
        <v>0</v>
      </c>
      <c r="Q148">
        <v>0</v>
      </c>
      <c r="R148">
        <v>0</v>
      </c>
      <c r="S148">
        <v>0</v>
      </c>
    </row>
    <row r="149" spans="1:19" x14ac:dyDescent="0.2">
      <c r="A149">
        <v>0.13210491791340701</v>
      </c>
      <c r="B149">
        <v>0.103135042399779</v>
      </c>
      <c r="C149">
        <v>0.292487618137725</v>
      </c>
      <c r="D149" s="15">
        <v>1.24032728532342E-16</v>
      </c>
      <c r="E149">
        <v>0</v>
      </c>
      <c r="F149">
        <v>0.54954509094897697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0.15796729091467401</v>
      </c>
      <c r="O149">
        <v>0</v>
      </c>
      <c r="P149">
        <v>0</v>
      </c>
      <c r="Q149">
        <v>0</v>
      </c>
      <c r="R149">
        <v>0</v>
      </c>
      <c r="S149">
        <v>0</v>
      </c>
    </row>
    <row r="150" spans="1:19" x14ac:dyDescent="0.2">
      <c r="A150">
        <v>0.13932913206047601</v>
      </c>
      <c r="B150">
        <v>0.104690181273774</v>
      </c>
      <c r="C150">
        <v>0.32912057836947201</v>
      </c>
      <c r="D150" s="15">
        <v>1.44849410244063E-16</v>
      </c>
      <c r="E150">
        <v>0</v>
      </c>
      <c r="F150">
        <v>0.51094562074123895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0.159933800890839</v>
      </c>
      <c r="O150">
        <v>0</v>
      </c>
      <c r="P150">
        <v>0</v>
      </c>
      <c r="Q150">
        <v>0</v>
      </c>
      <c r="R150">
        <v>0</v>
      </c>
      <c r="S150">
        <v>0</v>
      </c>
    </row>
    <row r="151" spans="1:19" x14ac:dyDescent="0.2">
      <c r="A151">
        <v>0.14691453979115901</v>
      </c>
      <c r="B151">
        <v>0.106245320147769</v>
      </c>
      <c r="C151">
        <v>0.36575353860122001</v>
      </c>
      <c r="D151" s="15">
        <v>1.5612511283791301E-16</v>
      </c>
      <c r="E151">
        <v>0</v>
      </c>
      <c r="F151">
        <v>0.47234615053350198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0.16190031086700399</v>
      </c>
      <c r="O151">
        <v>0</v>
      </c>
      <c r="P151">
        <v>0</v>
      </c>
      <c r="Q151">
        <v>0</v>
      </c>
      <c r="R151">
        <v>0</v>
      </c>
      <c r="S151">
        <v>0</v>
      </c>
    </row>
    <row r="152" spans="1:19" x14ac:dyDescent="0.2">
      <c r="A152">
        <v>0.15480805605935199</v>
      </c>
      <c r="B152">
        <v>0.10780045902176399</v>
      </c>
      <c r="C152">
        <v>0.40238649883296701</v>
      </c>
      <c r="D152" s="15">
        <v>1.8214596497756499E-16</v>
      </c>
      <c r="E152">
        <v>0</v>
      </c>
      <c r="F152">
        <v>0.43374668032576402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0.163866820843168</v>
      </c>
      <c r="O152">
        <v>0</v>
      </c>
      <c r="P152">
        <v>0</v>
      </c>
      <c r="Q152">
        <v>0</v>
      </c>
      <c r="R152">
        <v>0</v>
      </c>
      <c r="S152">
        <v>0</v>
      </c>
    </row>
    <row r="153" spans="1:19" x14ac:dyDescent="0.2">
      <c r="A153">
        <v>0.16296491554076101</v>
      </c>
      <c r="B153">
        <v>0.10935559789575899</v>
      </c>
      <c r="C153">
        <v>0.43901945906471002</v>
      </c>
      <c r="D153" s="15">
        <v>1.94289029309402E-16</v>
      </c>
      <c r="E153">
        <v>0</v>
      </c>
      <c r="F153">
        <v>0.395147210118032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0.16583333081933299</v>
      </c>
      <c r="O153">
        <v>0</v>
      </c>
      <c r="P153">
        <v>0</v>
      </c>
      <c r="Q153">
        <v>0</v>
      </c>
      <c r="R153">
        <v>0</v>
      </c>
      <c r="S153">
        <v>0</v>
      </c>
    </row>
    <row r="154" spans="1:19" x14ac:dyDescent="0.2">
      <c r="A154">
        <v>0.17134751364126899</v>
      </c>
      <c r="B154">
        <v>0.11091073676975401</v>
      </c>
      <c r="C154">
        <v>0.47565241929645702</v>
      </c>
      <c r="D154" s="15">
        <v>1.9775847626135601E-16</v>
      </c>
      <c r="E154">
        <v>0</v>
      </c>
      <c r="F154">
        <v>0.35654773991029498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0.16779984079549701</v>
      </c>
      <c r="O154">
        <v>0</v>
      </c>
      <c r="P154">
        <v>0</v>
      </c>
      <c r="Q154">
        <v>0</v>
      </c>
      <c r="R154">
        <v>0</v>
      </c>
      <c r="S154">
        <v>0</v>
      </c>
    </row>
    <row r="155" spans="1:19" x14ac:dyDescent="0.2">
      <c r="A155">
        <v>0.179924301922745</v>
      </c>
      <c r="B155">
        <v>0.11246587564374901</v>
      </c>
      <c r="C155">
        <v>0.51228537952820197</v>
      </c>
      <c r="D155" s="15">
        <v>2.2204460492503101E-16</v>
      </c>
      <c r="E155">
        <v>0</v>
      </c>
      <c r="F155">
        <v>0.31794826970256002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0.16976635077166199</v>
      </c>
      <c r="O155">
        <v>0</v>
      </c>
      <c r="P155">
        <v>0</v>
      </c>
      <c r="Q155">
        <v>0</v>
      </c>
      <c r="R155">
        <v>0</v>
      </c>
      <c r="S155">
        <v>0</v>
      </c>
    </row>
    <row r="156" spans="1:19" x14ac:dyDescent="0.2">
      <c r="A156">
        <v>0.188668798881094</v>
      </c>
      <c r="B156">
        <v>0.114021014517744</v>
      </c>
      <c r="C156">
        <v>0.54891833975995197</v>
      </c>
      <c r="D156" s="15">
        <v>2.3765711620882302E-16</v>
      </c>
      <c r="E156">
        <v>0</v>
      </c>
      <c r="F156">
        <v>0.27934879949482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0.17173286074782701</v>
      </c>
      <c r="O156">
        <v>0</v>
      </c>
      <c r="P156">
        <v>0</v>
      </c>
      <c r="Q156">
        <v>0</v>
      </c>
      <c r="R156">
        <v>0</v>
      </c>
      <c r="S156">
        <v>0</v>
      </c>
    </row>
    <row r="157" spans="1:19" x14ac:dyDescent="0.2">
      <c r="A157">
        <v>0.19755873601940999</v>
      </c>
      <c r="B157">
        <v>0.115576153391739</v>
      </c>
      <c r="C157">
        <v>0.58555129999169597</v>
      </c>
      <c r="D157" s="15">
        <v>2.6367796834847502E-16</v>
      </c>
      <c r="E157">
        <v>0</v>
      </c>
      <c r="F157">
        <v>0.24074932928708601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0.173699370723991</v>
      </c>
      <c r="O157">
        <v>0</v>
      </c>
      <c r="P157">
        <v>0</v>
      </c>
      <c r="Q157">
        <v>0</v>
      </c>
      <c r="R157">
        <v>0</v>
      </c>
      <c r="S157">
        <v>0</v>
      </c>
    </row>
    <row r="158" spans="1:19" x14ac:dyDescent="0.2">
      <c r="A158">
        <v>0.20657533720520499</v>
      </c>
      <c r="B158">
        <v>0.117131292265734</v>
      </c>
      <c r="C158">
        <v>0.62218426022344397</v>
      </c>
      <c r="D158" s="15">
        <v>2.7408630920433601E-16</v>
      </c>
      <c r="E158">
        <v>0</v>
      </c>
      <c r="F158">
        <v>0.20214985907934899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0.17566588070015601</v>
      </c>
      <c r="O158">
        <v>0</v>
      </c>
      <c r="P158">
        <v>0</v>
      </c>
      <c r="Q158">
        <v>0</v>
      </c>
      <c r="R158">
        <v>0</v>
      </c>
      <c r="S158">
        <v>0</v>
      </c>
    </row>
    <row r="159" spans="1:19" x14ac:dyDescent="0.2">
      <c r="A159">
        <v>0.21570271895088999</v>
      </c>
      <c r="B159">
        <v>0.118686431139729</v>
      </c>
      <c r="C159">
        <v>0.65881722045519098</v>
      </c>
      <c r="D159" s="15">
        <v>2.9143354396410399E-16</v>
      </c>
      <c r="E159">
        <v>0</v>
      </c>
      <c r="F159">
        <v>0.163550388871612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0.17763239067632</v>
      </c>
      <c r="O159">
        <v>0</v>
      </c>
      <c r="P159">
        <v>0</v>
      </c>
      <c r="Q159">
        <v>0</v>
      </c>
      <c r="R159">
        <v>0</v>
      </c>
      <c r="S159">
        <v>0</v>
      </c>
    </row>
    <row r="160" spans="1:19" x14ac:dyDescent="0.2">
      <c r="A160">
        <v>0.224927395489464</v>
      </c>
      <c r="B160">
        <v>0.120241570013723</v>
      </c>
      <c r="C160">
        <v>0.69545018068693698</v>
      </c>
      <c r="D160" s="15">
        <v>3.1571967262777899E-16</v>
      </c>
      <c r="E160">
        <v>0</v>
      </c>
      <c r="F160">
        <v>0.124950918663876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0.17959890065248499</v>
      </c>
      <c r="O160">
        <v>0</v>
      </c>
      <c r="P160">
        <v>0</v>
      </c>
      <c r="Q160">
        <v>0</v>
      </c>
      <c r="R160">
        <v>0</v>
      </c>
      <c r="S160">
        <v>0</v>
      </c>
    </row>
    <row r="161" spans="1:19" x14ac:dyDescent="0.2">
      <c r="A161">
        <v>0.23423787221123399</v>
      </c>
      <c r="B161">
        <v>0.121796708887718</v>
      </c>
      <c r="C161">
        <v>0.73208314091868398</v>
      </c>
      <c r="D161" s="15">
        <v>3.3306690738754701E-16</v>
      </c>
      <c r="E161">
        <v>0</v>
      </c>
      <c r="F161">
        <v>8.6351448456138499E-2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0.18156541062865</v>
      </c>
      <c r="O161">
        <v>0</v>
      </c>
      <c r="P161">
        <v>0</v>
      </c>
      <c r="Q161">
        <v>0</v>
      </c>
      <c r="R161">
        <v>0</v>
      </c>
      <c r="S161">
        <v>0</v>
      </c>
    </row>
    <row r="162" spans="1:19" x14ac:dyDescent="0.2">
      <c r="A162">
        <v>0.243624312358031</v>
      </c>
      <c r="B162">
        <v>0.123351847761713</v>
      </c>
      <c r="C162">
        <v>0.76871610115043099</v>
      </c>
      <c r="D162" s="15">
        <v>3.5388358909926899E-16</v>
      </c>
      <c r="E162">
        <v>0</v>
      </c>
      <c r="F162">
        <v>4.7751978248401397E-2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0.18353192060481399</v>
      </c>
      <c r="O162">
        <v>0</v>
      </c>
      <c r="P162">
        <v>0</v>
      </c>
      <c r="Q162">
        <v>0</v>
      </c>
      <c r="R162">
        <v>0</v>
      </c>
      <c r="S162">
        <v>0</v>
      </c>
    </row>
    <row r="163" spans="1:19" x14ac:dyDescent="0.2">
      <c r="A163">
        <v>0.25307826383019599</v>
      </c>
      <c r="B163">
        <v>0.124906986635708</v>
      </c>
      <c r="C163">
        <v>0.80534906138217899</v>
      </c>
      <c r="D163" s="15">
        <v>3.6776137690708301E-16</v>
      </c>
      <c r="E163">
        <v>0</v>
      </c>
      <c r="F163">
        <v>9.1525080406639203E-3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0.18549843058097901</v>
      </c>
      <c r="O163">
        <v>0</v>
      </c>
      <c r="P163">
        <v>0</v>
      </c>
      <c r="Q163">
        <v>0</v>
      </c>
      <c r="R163">
        <v>0</v>
      </c>
      <c r="S163">
        <v>0</v>
      </c>
    </row>
    <row r="164" spans="1:19" x14ac:dyDescent="0.2">
      <c r="A164">
        <v>0.26273561930410699</v>
      </c>
      <c r="B164">
        <v>0.126462125509851</v>
      </c>
      <c r="C164">
        <v>0.83022512208703603</v>
      </c>
      <c r="D164" s="15">
        <v>3.9551695252271202E-16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0.16977487791735801</v>
      </c>
      <c r="O164">
        <v>0</v>
      </c>
      <c r="P164">
        <v>0</v>
      </c>
      <c r="Q164">
        <v>0</v>
      </c>
      <c r="R164">
        <v>0</v>
      </c>
      <c r="S164">
        <v>0</v>
      </c>
    </row>
    <row r="165" spans="1:19" x14ac:dyDescent="0.2">
      <c r="A165">
        <v>0.272897418071534</v>
      </c>
      <c r="B165">
        <v>0.12801726438403899</v>
      </c>
      <c r="C165">
        <v>0.85144698183076495</v>
      </c>
      <c r="D165" s="15">
        <v>4.263082942213E-16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0.14855301817432301</v>
      </c>
      <c r="O165">
        <v>0</v>
      </c>
      <c r="P165">
        <v>0</v>
      </c>
      <c r="Q165">
        <v>0</v>
      </c>
      <c r="R165">
        <v>0</v>
      </c>
      <c r="S165">
        <v>0</v>
      </c>
    </row>
    <row r="166" spans="1:19" x14ac:dyDescent="0.2">
      <c r="A166">
        <v>0.28352223817262201</v>
      </c>
      <c r="B166">
        <v>0.129572403258227</v>
      </c>
      <c r="C166">
        <v>0.87266884157449298</v>
      </c>
      <c r="D166" s="15">
        <v>4.5016074201598105E-16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0.12733115843129</v>
      </c>
      <c r="O166">
        <v>0</v>
      </c>
      <c r="P166">
        <v>0</v>
      </c>
      <c r="Q166">
        <v>0</v>
      </c>
      <c r="R166">
        <v>0</v>
      </c>
      <c r="S166">
        <v>0</v>
      </c>
    </row>
    <row r="167" spans="1:19" x14ac:dyDescent="0.2">
      <c r="A167">
        <v>0.29455998013312101</v>
      </c>
      <c r="B167">
        <v>0.13112754213241501</v>
      </c>
      <c r="C167">
        <v>0.89389070131822401</v>
      </c>
      <c r="D167" s="15">
        <v>4.7011006198971502E-16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0.106109298688253</v>
      </c>
      <c r="O167">
        <v>0</v>
      </c>
      <c r="P167">
        <v>0</v>
      </c>
      <c r="Q167">
        <v>0</v>
      </c>
      <c r="R167">
        <v>0</v>
      </c>
      <c r="S167">
        <v>0</v>
      </c>
    </row>
    <row r="168" spans="1:19" x14ac:dyDescent="0.2">
      <c r="A168">
        <v>0.30596595866688098</v>
      </c>
      <c r="B168">
        <v>0.13268268100660299</v>
      </c>
      <c r="C168">
        <v>0.91511256106195704</v>
      </c>
      <c r="D168" s="15">
        <v>4.9786563760534403E-16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8.4887438945215596E-2</v>
      </c>
      <c r="O168">
        <v>0</v>
      </c>
      <c r="P168">
        <v>0</v>
      </c>
      <c r="Q168">
        <v>0</v>
      </c>
      <c r="R168">
        <v>0</v>
      </c>
      <c r="S168">
        <v>0</v>
      </c>
    </row>
    <row r="169" spans="1:19" x14ac:dyDescent="0.2">
      <c r="A169">
        <v>0.31770051532720001</v>
      </c>
      <c r="B169">
        <v>0.134237819880791</v>
      </c>
      <c r="C169">
        <v>0.93633442080568696</v>
      </c>
      <c r="D169" s="15">
        <v>5.2562121322097304E-16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6.36655792021808E-2</v>
      </c>
      <c r="O169">
        <v>0</v>
      </c>
      <c r="P169">
        <v>0</v>
      </c>
      <c r="Q169">
        <v>0</v>
      </c>
      <c r="R169">
        <v>0</v>
      </c>
      <c r="S169">
        <v>0</v>
      </c>
    </row>
    <row r="170" spans="1:19" x14ac:dyDescent="0.2">
      <c r="A170">
        <v>0.32972857113798998</v>
      </c>
      <c r="B170">
        <v>0.13579295875497899</v>
      </c>
      <c r="C170">
        <v>0.95755628054941799</v>
      </c>
      <c r="D170" s="15">
        <v>5.4123372450476401E-16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4.2443719459144498E-2</v>
      </c>
      <c r="O170">
        <v>0</v>
      </c>
      <c r="P170">
        <v>0</v>
      </c>
      <c r="Q170">
        <v>0</v>
      </c>
      <c r="R170">
        <v>0</v>
      </c>
      <c r="S170">
        <v>0</v>
      </c>
    </row>
    <row r="171" spans="1:19" x14ac:dyDescent="0.2">
      <c r="A171">
        <v>0.34201916235722701</v>
      </c>
      <c r="B171">
        <v>0.137348097629167</v>
      </c>
      <c r="C171">
        <v>0.97877814029314703</v>
      </c>
      <c r="D171" s="15">
        <v>5.9327542878406803E-16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2.1221859716110101E-2</v>
      </c>
      <c r="O171">
        <v>0</v>
      </c>
      <c r="P171">
        <v>0</v>
      </c>
      <c r="Q171">
        <v>0</v>
      </c>
      <c r="R171">
        <v>0</v>
      </c>
      <c r="S171">
        <v>0</v>
      </c>
    </row>
    <row r="172" spans="1:19" x14ac:dyDescent="0.2">
      <c r="A172">
        <v>0.35454498700421</v>
      </c>
      <c r="B172">
        <v>0.1389032365</v>
      </c>
      <c r="C172">
        <v>1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</row>
    <row r="175" spans="1:19" x14ac:dyDescent="0.2">
      <c r="C175" t="s">
        <v>71</v>
      </c>
      <c r="D175" t="s">
        <v>72</v>
      </c>
      <c r="E175" t="s">
        <v>73</v>
      </c>
      <c r="F175" t="s">
        <v>144</v>
      </c>
      <c r="G175" t="s">
        <v>145</v>
      </c>
      <c r="H175" t="s">
        <v>146</v>
      </c>
      <c r="I175" t="s">
        <v>147</v>
      </c>
      <c r="J175" t="s">
        <v>148</v>
      </c>
      <c r="K175" t="s">
        <v>149</v>
      </c>
      <c r="L175" t="s">
        <v>150</v>
      </c>
      <c r="M175" t="s">
        <v>151</v>
      </c>
      <c r="N175" t="s">
        <v>152</v>
      </c>
      <c r="O175" t="s">
        <v>153</v>
      </c>
      <c r="P175" t="s">
        <v>154</v>
      </c>
      <c r="Q175" t="s">
        <v>155</v>
      </c>
      <c r="R175" t="s">
        <v>156</v>
      </c>
      <c r="S175" t="s">
        <v>157</v>
      </c>
    </row>
    <row r="176" spans="1:19" x14ac:dyDescent="0.2">
      <c r="A176" s="14">
        <v>3.3514265369486297E-2</v>
      </c>
      <c r="B176" s="14">
        <v>6.2722518066681707E-2</v>
      </c>
      <c r="C176" s="14">
        <v>0</v>
      </c>
      <c r="D176" s="14">
        <v>0</v>
      </c>
      <c r="E176" s="14">
        <v>0.96276478432409296</v>
      </c>
      <c r="F176" s="14">
        <v>3.7235215675850898E-2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9.3001778153634101E-15</v>
      </c>
    </row>
    <row r="177" spans="1:19" x14ac:dyDescent="0.2">
      <c r="A177" s="14">
        <v>3.4022093799370698E-2</v>
      </c>
      <c r="B177" s="14">
        <v>6.4277226606019297E-2</v>
      </c>
      <c r="C177" s="14">
        <v>0</v>
      </c>
      <c r="D177" s="14">
        <v>0</v>
      </c>
      <c r="E177" s="14">
        <v>0.91621935145954003</v>
      </c>
      <c r="F177" s="14">
        <v>8.3780648540428201E-2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8.9481156859139205E-14</v>
      </c>
    </row>
    <row r="178" spans="1:19" x14ac:dyDescent="0.2">
      <c r="A178" s="14">
        <v>3.5496034802069899E-2</v>
      </c>
      <c r="B178" s="14">
        <v>6.5831935145385101E-2</v>
      </c>
      <c r="C178" s="14">
        <v>0</v>
      </c>
      <c r="D178" s="14">
        <v>0</v>
      </c>
      <c r="E178" s="14">
        <v>0.87023646724444503</v>
      </c>
      <c r="F178" s="14">
        <v>0.126940936120017</v>
      </c>
      <c r="G178" s="14">
        <v>0</v>
      </c>
      <c r="H178" s="14">
        <v>2.82259663551181E-3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1.6679832428451199E-13</v>
      </c>
      <c r="R178" s="14">
        <v>0</v>
      </c>
      <c r="S178" s="14">
        <v>0</v>
      </c>
    </row>
    <row r="179" spans="1:19" x14ac:dyDescent="0.2">
      <c r="A179" s="14">
        <v>3.7777650628146399E-2</v>
      </c>
      <c r="B179" s="14">
        <v>6.7386643684755193E-2</v>
      </c>
      <c r="C179" s="14">
        <v>0</v>
      </c>
      <c r="D179" s="14">
        <v>0</v>
      </c>
      <c r="E179" s="14">
        <v>0.82500454008931901</v>
      </c>
      <c r="F179" s="14">
        <v>0.16558232786704999</v>
      </c>
      <c r="G179" s="14">
        <v>0</v>
      </c>
      <c r="H179" s="14">
        <v>9.4131320436137492E-3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2.4029216116883099E-13</v>
      </c>
      <c r="R179" s="14">
        <v>0</v>
      </c>
      <c r="S179" s="14">
        <v>0</v>
      </c>
    </row>
    <row r="180" spans="1:19" x14ac:dyDescent="0.2">
      <c r="A180" s="14">
        <v>4.0722139687424198E-2</v>
      </c>
      <c r="B180" s="14">
        <v>6.8941352224125396E-2</v>
      </c>
      <c r="C180" s="14">
        <v>0</v>
      </c>
      <c r="D180" s="14">
        <v>0</v>
      </c>
      <c r="E180" s="14">
        <v>0.77977261293418898</v>
      </c>
      <c r="F180" s="14">
        <v>0.204223719614085</v>
      </c>
      <c r="G180" s="14">
        <v>0</v>
      </c>
      <c r="H180" s="14">
        <v>1.6003667451716101E-2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3.13785889632934E-13</v>
      </c>
      <c r="R180" s="14">
        <v>0</v>
      </c>
      <c r="S180" s="14">
        <v>0</v>
      </c>
    </row>
    <row r="181" spans="1:19" x14ac:dyDescent="0.2">
      <c r="A181" s="14">
        <v>4.4197214933625599E-2</v>
      </c>
      <c r="B181" s="14">
        <v>7.0496060763495599E-2</v>
      </c>
      <c r="C181" s="14">
        <v>0</v>
      </c>
      <c r="D181" s="14">
        <v>0</v>
      </c>
      <c r="E181" s="14">
        <v>0.73454068577931597</v>
      </c>
      <c r="F181" s="14">
        <v>0.24286511136090499</v>
      </c>
      <c r="G181" s="14">
        <v>0</v>
      </c>
      <c r="H181" s="14">
        <v>2.2594202859778E-2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3.8727902178584098E-13</v>
      </c>
      <c r="S181" s="14">
        <v>0</v>
      </c>
    </row>
    <row r="182" spans="1:19" x14ac:dyDescent="0.2">
      <c r="A182" s="14">
        <v>4.8087985282011997E-2</v>
      </c>
      <c r="B182" s="14">
        <v>7.2050769302865803E-2</v>
      </c>
      <c r="C182" s="14">
        <v>0</v>
      </c>
      <c r="D182" s="14">
        <v>0</v>
      </c>
      <c r="E182" s="14">
        <v>0.68930875862423402</v>
      </c>
      <c r="F182" s="14">
        <v>0.28150650310789899</v>
      </c>
      <c r="G182" s="14">
        <v>0</v>
      </c>
      <c r="H182" s="14">
        <v>2.9184738267872701E-2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4.6077247919940097E-13</v>
      </c>
      <c r="S182" s="14">
        <v>0</v>
      </c>
    </row>
    <row r="183" spans="1:19" x14ac:dyDescent="0.2">
      <c r="A183" s="14">
        <v>5.23017611797542E-2</v>
      </c>
      <c r="B183" s="14">
        <v>7.3605477842236006E-2</v>
      </c>
      <c r="C183" s="14">
        <v>0</v>
      </c>
      <c r="D183" s="14">
        <v>0</v>
      </c>
      <c r="E183" s="14">
        <v>0.64407683146915296</v>
      </c>
      <c r="F183" s="14">
        <v>0.32014789485489298</v>
      </c>
      <c r="G183" s="14">
        <v>0</v>
      </c>
      <c r="H183" s="14">
        <v>3.5775273675967403E-2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5.3426620766350297E-13</v>
      </c>
      <c r="S183" s="14">
        <v>0</v>
      </c>
    </row>
    <row r="184" spans="1:19" x14ac:dyDescent="0.2">
      <c r="A184" s="14">
        <v>5.6766658259511597E-2</v>
      </c>
      <c r="B184" s="14">
        <v>7.5160186381606098E-2</v>
      </c>
      <c r="C184" s="14">
        <v>0</v>
      </c>
      <c r="D184" s="14">
        <v>0</v>
      </c>
      <c r="E184" s="14">
        <v>0.598844904314076</v>
      </c>
      <c r="F184" s="14">
        <v>0.35878928660188503</v>
      </c>
      <c r="G184" s="14">
        <v>0</v>
      </c>
      <c r="H184" s="14">
        <v>4.2365809084061699E-2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6.0775169619109499E-13</v>
      </c>
      <c r="S184" s="14">
        <v>0</v>
      </c>
    </row>
    <row r="185" spans="1:19" x14ac:dyDescent="0.2">
      <c r="A185" s="14">
        <v>6.1427942589895403E-2</v>
      </c>
      <c r="B185" s="14">
        <v>7.6714894920976301E-2</v>
      </c>
      <c r="C185" s="14">
        <v>0</v>
      </c>
      <c r="D185" s="14">
        <v>0</v>
      </c>
      <c r="E185" s="14">
        <v>0.55361297715899405</v>
      </c>
      <c r="F185" s="14">
        <v>0.39743067834887902</v>
      </c>
      <c r="G185" s="14">
        <v>0</v>
      </c>
      <c r="H185" s="14">
        <v>4.8956344492156398E-2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6.8127708335863397E-13</v>
      </c>
      <c r="S185" s="14">
        <v>0</v>
      </c>
    </row>
    <row r="186" spans="1:19" x14ac:dyDescent="0.2">
      <c r="A186" s="14">
        <v>6.6244170650178097E-2</v>
      </c>
      <c r="B186" s="14">
        <v>7.8269603460346601E-2</v>
      </c>
      <c r="C186" s="14">
        <v>0</v>
      </c>
      <c r="D186" s="14">
        <v>0</v>
      </c>
      <c r="E186" s="14">
        <v>0.50838105000391298</v>
      </c>
      <c r="F186" s="14">
        <v>0.43607207009587301</v>
      </c>
      <c r="G186" s="14">
        <v>0</v>
      </c>
      <c r="H186" s="14">
        <v>5.5546879900251103E-2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7.5474175520451295E-13</v>
      </c>
      <c r="S186" s="14">
        <v>0</v>
      </c>
    </row>
    <row r="187" spans="1:19" x14ac:dyDescent="0.2">
      <c r="A187" s="14">
        <v>7.1183899393468905E-2</v>
      </c>
      <c r="B187" s="14">
        <v>7.9824311999716804E-2</v>
      </c>
      <c r="C187" s="14">
        <v>0</v>
      </c>
      <c r="D187" s="14">
        <v>0</v>
      </c>
      <c r="E187" s="14">
        <v>0.46314912284883197</v>
      </c>
      <c r="F187" s="14">
        <v>0.474713461842868</v>
      </c>
      <c r="G187" s="14">
        <v>0</v>
      </c>
      <c r="H187" s="14">
        <v>6.2137415308345802E-2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8.2821336594429695E-13</v>
      </c>
      <c r="S187" s="14">
        <v>0</v>
      </c>
    </row>
    <row r="188" spans="1:19" x14ac:dyDescent="0.2">
      <c r="A188" s="14">
        <v>7.6223121780836303E-2</v>
      </c>
      <c r="B188" s="14">
        <v>8.1379020539086994E-2</v>
      </c>
      <c r="C188" s="14">
        <v>0</v>
      </c>
      <c r="D188" s="14">
        <v>0</v>
      </c>
      <c r="E188" s="14">
        <v>0.41791719569375102</v>
      </c>
      <c r="F188" s="14">
        <v>0.51335485358986199</v>
      </c>
      <c r="G188" s="14">
        <v>0</v>
      </c>
      <c r="H188" s="14">
        <v>6.87279507164405E-2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9.0170666072752996E-13</v>
      </c>
      <c r="S188" s="14">
        <v>0</v>
      </c>
    </row>
    <row r="189" spans="1:19" x14ac:dyDescent="0.2">
      <c r="A189" s="14">
        <v>8.1334622328903705E-2</v>
      </c>
      <c r="B189" s="14">
        <v>8.2933729078456905E-2</v>
      </c>
      <c r="C189" s="14">
        <v>4.36296435908978E-3</v>
      </c>
      <c r="D189" s="14">
        <v>0</v>
      </c>
      <c r="E189" s="14">
        <v>0.37791390367226002</v>
      </c>
      <c r="F189" s="14">
        <v>0.54502169967814296</v>
      </c>
      <c r="G189" s="14">
        <v>0</v>
      </c>
      <c r="H189" s="14">
        <v>7.2701432290565998E-2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9.7192739967333393E-13</v>
      </c>
      <c r="S189" s="14">
        <v>0</v>
      </c>
    </row>
    <row r="190" spans="1:19" x14ac:dyDescent="0.2">
      <c r="A190" s="14">
        <v>8.6486101993901901E-2</v>
      </c>
      <c r="B190" s="14">
        <v>8.4488437617826706E-2</v>
      </c>
      <c r="C190" s="14">
        <v>1.01148103460509E-2</v>
      </c>
      <c r="D190" s="14">
        <v>1.04117517558955E-12</v>
      </c>
      <c r="E190" s="14">
        <v>0.33957506606428101</v>
      </c>
      <c r="F190" s="14">
        <v>0.57446830797847603</v>
      </c>
      <c r="G190" s="14">
        <v>0</v>
      </c>
      <c r="H190" s="14">
        <v>7.5841815610213095E-2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1.04115240734393E-12</v>
      </c>
      <c r="S190" s="14">
        <v>0</v>
      </c>
    </row>
    <row r="191" spans="1:19" x14ac:dyDescent="0.2">
      <c r="A191" s="14">
        <v>9.1670036426741999E-2</v>
      </c>
      <c r="B191" s="14">
        <v>8.6043146157196396E-2</v>
      </c>
      <c r="C191" s="14">
        <v>1.5866656333902999E-2</v>
      </c>
      <c r="D191" s="14">
        <v>1.11039693065362E-12</v>
      </c>
      <c r="E191" s="14">
        <v>0.30123622845574699</v>
      </c>
      <c r="F191" s="14">
        <v>0.60391491627938998</v>
      </c>
      <c r="G191" s="14">
        <v>0</v>
      </c>
      <c r="H191" s="14">
        <v>7.8982198929915606E-2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1.1103583330562799E-12</v>
      </c>
      <c r="S191" s="14">
        <v>0</v>
      </c>
    </row>
    <row r="192" spans="1:19" x14ac:dyDescent="0.2">
      <c r="A192" s="14">
        <v>9.6881215983942698E-2</v>
      </c>
      <c r="B192" s="14">
        <v>8.7597854696566196E-2</v>
      </c>
      <c r="C192" s="14">
        <v>2.1618502321755498E-2</v>
      </c>
      <c r="D192" s="14">
        <v>1.1796058921320601E-12</v>
      </c>
      <c r="E192" s="14">
        <v>0.26289739084720998</v>
      </c>
      <c r="F192" s="14">
        <v>0.63336152458030703</v>
      </c>
      <c r="G192" s="14">
        <v>0</v>
      </c>
      <c r="H192" s="14">
        <v>8.2122582249618298E-2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1.1795785702373199E-12</v>
      </c>
      <c r="S192" s="14">
        <v>0</v>
      </c>
    </row>
    <row r="193" spans="1:19" x14ac:dyDescent="0.2">
      <c r="A193" s="14">
        <v>0.102115469612792</v>
      </c>
      <c r="B193" s="14">
        <v>8.9152563235935997E-2</v>
      </c>
      <c r="C193" s="14">
        <v>2.7370348309608002E-2</v>
      </c>
      <c r="D193" s="14">
        <v>1.2488274303557E-12</v>
      </c>
      <c r="E193" s="14">
        <v>0.22455855323867299</v>
      </c>
      <c r="F193" s="14">
        <v>0.66280813288122298</v>
      </c>
      <c r="G193" s="14">
        <v>0</v>
      </c>
      <c r="H193" s="14">
        <v>8.52629655693211E-2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1.2487962053331401E-12</v>
      </c>
      <c r="S193" s="14">
        <v>0</v>
      </c>
    </row>
    <row r="194" spans="1:19" x14ac:dyDescent="0.2">
      <c r="A194" s="14">
        <v>0.107369422787035</v>
      </c>
      <c r="B194" s="14">
        <v>9.0707271775305895E-2</v>
      </c>
      <c r="C194" s="14">
        <v>3.3122194297460501E-2</v>
      </c>
      <c r="D194" s="14">
        <v>1.31806024428194E-12</v>
      </c>
      <c r="E194" s="14">
        <v>0.18621971563013601</v>
      </c>
      <c r="F194" s="14">
        <v>0.69225474118213903</v>
      </c>
      <c r="G194" s="14">
        <v>0</v>
      </c>
      <c r="H194" s="14">
        <v>8.8403348889023695E-2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1.31802728453589E-12</v>
      </c>
      <c r="S194" s="14">
        <v>0</v>
      </c>
    </row>
    <row r="195" spans="1:19" x14ac:dyDescent="0.2">
      <c r="A195" s="14">
        <v>0.11264031896557999</v>
      </c>
      <c r="B195" s="14">
        <v>9.2261980314675598E-2</v>
      </c>
      <c r="C195" s="14">
        <v>3.8874040285313001E-2</v>
      </c>
      <c r="D195" s="14">
        <v>1.38727484361167E-12</v>
      </c>
      <c r="E195" s="14">
        <v>0.14788087802159899</v>
      </c>
      <c r="F195" s="14">
        <v>0.72170134948305598</v>
      </c>
      <c r="G195" s="14">
        <v>0</v>
      </c>
      <c r="H195" s="14">
        <v>9.1543732208726497E-2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1.38723060816304E-12</v>
      </c>
      <c r="S195" s="14">
        <v>0</v>
      </c>
    </row>
    <row r="196" spans="1:19" x14ac:dyDescent="0.2">
      <c r="A196" s="14">
        <v>0.11792588628193899</v>
      </c>
      <c r="B196" s="14">
        <v>9.3816688854045399E-2</v>
      </c>
      <c r="C196" s="14">
        <v>4.4625886273165299E-2</v>
      </c>
      <c r="D196" s="14">
        <v>1.4564859734944601E-12</v>
      </c>
      <c r="E196" s="14">
        <v>0.10954204041306401</v>
      </c>
      <c r="F196" s="14">
        <v>0.75114795778397103</v>
      </c>
      <c r="G196" s="14">
        <v>0</v>
      </c>
      <c r="H196" s="14">
        <v>9.4684115528428897E-2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1.45647903460056E-12</v>
      </c>
      <c r="S196" s="14">
        <v>0</v>
      </c>
    </row>
    <row r="197" spans="1:19" x14ac:dyDescent="0.2">
      <c r="A197" s="14">
        <v>0.123224236843894</v>
      </c>
      <c r="B197" s="14">
        <v>9.5371397393414895E-2</v>
      </c>
      <c r="C197" s="14">
        <v>5.03777322610168E-2</v>
      </c>
      <c r="D197" s="14">
        <v>1.5257829721892999E-12</v>
      </c>
      <c r="E197" s="14">
        <v>7.1203202804532406E-2</v>
      </c>
      <c r="F197" s="14">
        <v>0.78059456608488198</v>
      </c>
      <c r="G197" s="14">
        <v>0</v>
      </c>
      <c r="H197" s="14">
        <v>9.7824498848131103E-2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1.52578470691278E-12</v>
      </c>
      <c r="S197" s="14">
        <v>0</v>
      </c>
    </row>
    <row r="198" spans="1:19" x14ac:dyDescent="0.2">
      <c r="A198" s="14">
        <v>0.12853378982900199</v>
      </c>
      <c r="B198" s="14">
        <v>9.6926105932784695E-2</v>
      </c>
      <c r="C198" s="14">
        <v>5.61295782488693E-2</v>
      </c>
      <c r="D198" s="14">
        <v>1.5950192555624899E-12</v>
      </c>
      <c r="E198" s="14">
        <v>3.28643651959954E-2</v>
      </c>
      <c r="F198" s="14">
        <v>0.81004117438579804</v>
      </c>
      <c r="G198" s="14">
        <v>0</v>
      </c>
      <c r="H198" s="14">
        <v>0.100964882167834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1.59501231666859E-12</v>
      </c>
      <c r="S198" s="14">
        <v>0</v>
      </c>
    </row>
    <row r="199" spans="1:19" x14ac:dyDescent="0.2">
      <c r="A199" s="14">
        <v>0.133858808987115</v>
      </c>
      <c r="B199" s="14">
        <v>9.8480814472124895E-2</v>
      </c>
      <c r="C199" s="14">
        <v>6.6279479526112003E-2</v>
      </c>
      <c r="D199" s="14">
        <v>1.6855622529243101E-12</v>
      </c>
      <c r="E199" s="14">
        <v>0</v>
      </c>
      <c r="F199" s="14">
        <v>0.83123086897203102</v>
      </c>
      <c r="G199" s="14">
        <v>0</v>
      </c>
      <c r="H199" s="14">
        <v>0.10248965150026999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1.68556447553876E-12</v>
      </c>
      <c r="S199" s="14">
        <v>0</v>
      </c>
    </row>
    <row r="200" spans="1:19" x14ac:dyDescent="0.2">
      <c r="A200" s="14">
        <v>0.13952571460791199</v>
      </c>
      <c r="B200" s="14">
        <v>0.100035523011287</v>
      </c>
      <c r="C200" s="14">
        <v>0.10283179628453</v>
      </c>
      <c r="D200" s="14">
        <v>1.9041842755362898E-12</v>
      </c>
      <c r="E200" s="14">
        <v>0</v>
      </c>
      <c r="F200" s="14">
        <v>0.80285264043048599</v>
      </c>
      <c r="G200" s="14">
        <v>0</v>
      </c>
      <c r="H200" s="14">
        <v>9.4315563285108706E-2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</row>
    <row r="201" spans="1:19" x14ac:dyDescent="0.2">
      <c r="A201" s="14">
        <v>0.14568001205089301</v>
      </c>
      <c r="B201" s="14">
        <v>0.101590231550449</v>
      </c>
      <c r="C201" s="14">
        <v>0.139384113044003</v>
      </c>
      <c r="D201" s="14">
        <v>2.1228353276614399E-12</v>
      </c>
      <c r="E201" s="14">
        <v>0</v>
      </c>
      <c r="F201" s="14">
        <v>0.77447441188875299</v>
      </c>
      <c r="G201" s="14">
        <v>0</v>
      </c>
      <c r="H201" s="14">
        <v>8.6141475067396001E-2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</row>
    <row r="202" spans="1:19" x14ac:dyDescent="0.2">
      <c r="A202" s="14">
        <v>0.15226261316012399</v>
      </c>
      <c r="B202" s="14">
        <v>0.103144940089611</v>
      </c>
      <c r="C202" s="14">
        <v>0.17593642980347901</v>
      </c>
      <c r="D202" s="14">
        <v>2.3414473485083902E-12</v>
      </c>
      <c r="E202" s="14">
        <v>0</v>
      </c>
      <c r="F202" s="14">
        <v>0.746096183347016</v>
      </c>
      <c r="G202" s="14">
        <v>0</v>
      </c>
      <c r="H202" s="14">
        <v>7.7967386849682602E-2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</row>
    <row r="203" spans="1:19" x14ac:dyDescent="0.2">
      <c r="A203" s="14">
        <v>0.15922040510704499</v>
      </c>
      <c r="B203" s="14">
        <v>0.104699648628773</v>
      </c>
      <c r="C203" s="14">
        <v>0.212488746562954</v>
      </c>
      <c r="D203" s="14">
        <v>2.5600814870796499E-12</v>
      </c>
      <c r="E203" s="14">
        <v>0</v>
      </c>
      <c r="F203" s="14">
        <v>0.717717954805281</v>
      </c>
      <c r="G203" s="14">
        <v>0</v>
      </c>
      <c r="H203" s="14">
        <v>6.9793298631969397E-2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</row>
    <row r="204" spans="1:19" x14ac:dyDescent="0.2">
      <c r="A204" s="14">
        <v>0.166506360301582</v>
      </c>
      <c r="B204" s="14">
        <v>0.106254357168956</v>
      </c>
      <c r="C204" s="14">
        <v>0.24904106334224901</v>
      </c>
      <c r="D204" s="14">
        <v>2.9597799905411999E-12</v>
      </c>
      <c r="E204" s="14">
        <v>0</v>
      </c>
      <c r="F204" s="14">
        <v>0.68933972624945405</v>
      </c>
      <c r="G204" s="14">
        <v>0</v>
      </c>
      <c r="H204" s="14">
        <v>6.1619210410087798E-2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</row>
    <row r="205" spans="1:19" x14ac:dyDescent="0.2">
      <c r="A205" s="14">
        <v>0.174079278545858</v>
      </c>
      <c r="B205" s="14">
        <v>0.10780906570821699</v>
      </c>
      <c r="C205" s="14">
        <v>0.28559338010359803</v>
      </c>
      <c r="D205" s="14">
        <v>3.2087908719002899E-12</v>
      </c>
      <c r="E205" s="14">
        <v>0</v>
      </c>
      <c r="F205" s="14">
        <v>0.66096149770638102</v>
      </c>
      <c r="G205" s="14">
        <v>0</v>
      </c>
      <c r="H205" s="14">
        <v>5.3445122191978098E-2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</row>
    <row r="206" spans="1:19" x14ac:dyDescent="0.2">
      <c r="A206" s="14">
        <v>0.18190332321904901</v>
      </c>
      <c r="B206" s="14">
        <v>0.10936377424747699</v>
      </c>
      <c r="C206" s="14">
        <v>0.32214569686491801</v>
      </c>
      <c r="D206" s="14">
        <v>3.4589379971361499E-12</v>
      </c>
      <c r="E206" s="14">
        <v>0</v>
      </c>
      <c r="F206" s="14">
        <v>0.63258326916334395</v>
      </c>
      <c r="G206" s="14">
        <v>0</v>
      </c>
      <c r="H206" s="14">
        <v>4.5271033973874102E-2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</row>
    <row r="207" spans="1:19" x14ac:dyDescent="0.2">
      <c r="A207" s="14">
        <v>0.18994746473208701</v>
      </c>
      <c r="B207" s="14">
        <v>0.11091848278673699</v>
      </c>
      <c r="C207" s="14">
        <v>0.358698013626291</v>
      </c>
      <c r="D207" s="14">
        <v>3.7066027330778803E-12</v>
      </c>
      <c r="E207" s="14">
        <v>0</v>
      </c>
      <c r="F207" s="14">
        <v>0.60420504062024505</v>
      </c>
      <c r="G207" s="14">
        <v>0</v>
      </c>
      <c r="H207" s="14">
        <v>3.70969457557596E-2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</row>
    <row r="208" spans="1:19" x14ac:dyDescent="0.2">
      <c r="A208" s="14">
        <v>0.19818490431685901</v>
      </c>
      <c r="B208" s="14">
        <v>0.11247319132599599</v>
      </c>
      <c r="C208" s="14">
        <v>0.39525033038764201</v>
      </c>
      <c r="D208" s="14">
        <v>3.9556396352891099E-12</v>
      </c>
      <c r="E208" s="14">
        <v>0</v>
      </c>
      <c r="F208" s="14">
        <v>0.57582681207716602</v>
      </c>
      <c r="G208" s="14">
        <v>0</v>
      </c>
      <c r="H208" s="14">
        <v>2.8922857537649799E-2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</row>
    <row r="209" spans="1:19" x14ac:dyDescent="0.2">
      <c r="A209" s="14">
        <v>0.20659252121250701</v>
      </c>
      <c r="B209" s="14">
        <v>0.11402789986525699</v>
      </c>
      <c r="C209" s="14">
        <v>0.43180264714898298</v>
      </c>
      <c r="D209" s="14">
        <v>4.2044180637024198E-12</v>
      </c>
      <c r="E209" s="14">
        <v>0</v>
      </c>
      <c r="F209" s="14">
        <v>0.54744858353410797</v>
      </c>
      <c r="G209" s="14">
        <v>0</v>
      </c>
      <c r="H209" s="14">
        <v>2.0748769319541501E-2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</row>
    <row r="210" spans="1:19" x14ac:dyDescent="0.2">
      <c r="A210" s="14">
        <v>0.21515036584612501</v>
      </c>
      <c r="B210" s="14">
        <v>0.11558260840451701</v>
      </c>
      <c r="C210" s="14">
        <v>0.46835496391033199</v>
      </c>
      <c r="D210" s="14">
        <v>4.4534168019971803E-12</v>
      </c>
      <c r="E210" s="14">
        <v>0</v>
      </c>
      <c r="F210" s="14">
        <v>0.51907035499103804</v>
      </c>
      <c r="G210" s="14">
        <v>0</v>
      </c>
      <c r="H210" s="14">
        <v>1.2574681101431799E-2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</row>
    <row r="211" spans="1:19" x14ac:dyDescent="0.2">
      <c r="A211" s="14">
        <v>0.22384120846579</v>
      </c>
      <c r="B211" s="14">
        <v>0.11713731694377701</v>
      </c>
      <c r="C211" s="14">
        <v>0.504907280671678</v>
      </c>
      <c r="D211" s="14">
        <v>4.7023704374815598E-12</v>
      </c>
      <c r="E211" s="14">
        <v>0</v>
      </c>
      <c r="F211" s="14">
        <v>0.490692126447969</v>
      </c>
      <c r="G211" s="14">
        <v>0</v>
      </c>
      <c r="H211" s="14">
        <v>4.4005928833225601E-3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</row>
    <row r="212" spans="1:19" x14ac:dyDescent="0.2">
      <c r="A212" s="14">
        <v>0.23265154682276101</v>
      </c>
      <c r="B212" s="14">
        <v>0.11869202548303601</v>
      </c>
      <c r="C212" s="14">
        <v>0.54088897034323602</v>
      </c>
      <c r="D212" s="14">
        <v>4.9540172311623998E-12</v>
      </c>
      <c r="E212" s="14">
        <v>0</v>
      </c>
      <c r="F212" s="14">
        <v>0.45911102965990502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</row>
    <row r="213" spans="1:19" x14ac:dyDescent="0.2">
      <c r="A213" s="14">
        <v>0.24157779185567699</v>
      </c>
      <c r="B213" s="14">
        <v>0.12024673402229499</v>
      </c>
      <c r="C213" s="14">
        <v>0.57620520337908998</v>
      </c>
      <c r="D213" s="14">
        <v>5.2088381351234099E-12</v>
      </c>
      <c r="E213" s="14">
        <v>0</v>
      </c>
      <c r="F213" s="14">
        <v>0.42379479662422598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</row>
    <row r="214" spans="1:19" x14ac:dyDescent="0.2">
      <c r="A214" s="14">
        <v>0.25060932874603897</v>
      </c>
      <c r="B214" s="14">
        <v>0.12180144256155399</v>
      </c>
      <c r="C214" s="14">
        <v>0.61152143641494205</v>
      </c>
      <c r="D214" s="14">
        <v>5.4636321508705303E-12</v>
      </c>
      <c r="E214" s="14">
        <v>0</v>
      </c>
      <c r="F214" s="14">
        <v>0.38847856358854899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</row>
    <row r="215" spans="1:19" x14ac:dyDescent="0.2">
      <c r="A215" s="14">
        <v>0.25973517406976399</v>
      </c>
      <c r="B215" s="14">
        <v>0.12335615110081199</v>
      </c>
      <c r="C215" s="14">
        <v>0.64683766945079402</v>
      </c>
      <c r="D215" s="14">
        <v>5.71903895768555E-12</v>
      </c>
      <c r="E215" s="14">
        <v>0</v>
      </c>
      <c r="F215" s="14">
        <v>0.35316233055287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</row>
    <row r="216" spans="1:19" x14ac:dyDescent="0.2">
      <c r="A216" s="14">
        <v>0.26894572779911602</v>
      </c>
      <c r="B216" s="14">
        <v>0.124910859640071</v>
      </c>
      <c r="C216" s="14">
        <v>0.68215390248664698</v>
      </c>
      <c r="D216" s="14">
        <v>5.9737458035780098E-12</v>
      </c>
      <c r="E216" s="14">
        <v>0</v>
      </c>
      <c r="F216" s="14">
        <v>0.31784609751719201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</row>
    <row r="217" spans="1:19" x14ac:dyDescent="0.2">
      <c r="A217" s="14">
        <v>0.27823257755262198</v>
      </c>
      <c r="B217" s="14">
        <v>0.12646556817933</v>
      </c>
      <c r="C217" s="14">
        <v>0.71747013552249805</v>
      </c>
      <c r="D217" s="14">
        <v>6.2285662738581501E-12</v>
      </c>
      <c r="E217" s="14">
        <v>0</v>
      </c>
      <c r="F217" s="14">
        <v>0.28252986448151501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</row>
    <row r="218" spans="1:19" x14ac:dyDescent="0.2">
      <c r="A218" s="14">
        <v>0.28758833213395602</v>
      </c>
      <c r="B218" s="14">
        <v>0.12802027671858801</v>
      </c>
      <c r="C218" s="14">
        <v>0.75278636855835102</v>
      </c>
      <c r="D218" s="14">
        <v>6.4834006219260902E-12</v>
      </c>
      <c r="E218" s="14">
        <v>0</v>
      </c>
      <c r="F218" s="14">
        <v>0.247213631445837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</row>
    <row r="219" spans="1:19" x14ac:dyDescent="0.2">
      <c r="A219" s="14">
        <v>0.29700648007314501</v>
      </c>
      <c r="B219" s="14">
        <v>0.129574985257847</v>
      </c>
      <c r="C219" s="14">
        <v>0.78810260159420298</v>
      </c>
      <c r="D219" s="14">
        <v>6.7382471130583702E-12</v>
      </c>
      <c r="E219" s="14">
        <v>0</v>
      </c>
      <c r="F219" s="14">
        <v>0.21189739841016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</row>
    <row r="220" spans="1:19" x14ac:dyDescent="0.2">
      <c r="A220" s="14">
        <v>0.30648126939361803</v>
      </c>
      <c r="B220" s="14">
        <v>0.13112969379710601</v>
      </c>
      <c r="C220" s="14">
        <v>0.82341883463005505</v>
      </c>
      <c r="D220" s="14">
        <v>6.9930467666567996E-12</v>
      </c>
      <c r="E220" s="14">
        <v>0</v>
      </c>
      <c r="F220" s="14">
        <v>0.17658116537448201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</row>
    <row r="221" spans="1:19" x14ac:dyDescent="0.2">
      <c r="A221" s="14">
        <v>0.31600760533671102</v>
      </c>
      <c r="B221" s="14">
        <v>0.132684402336364</v>
      </c>
      <c r="C221" s="14">
        <v>0.85873506766590901</v>
      </c>
      <c r="D221" s="14">
        <v>7.2478967272360299E-12</v>
      </c>
      <c r="E221" s="14">
        <v>0</v>
      </c>
      <c r="F221" s="14">
        <v>0.141264932338803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</row>
    <row r="222" spans="1:19" x14ac:dyDescent="0.2">
      <c r="A222" s="14">
        <v>0.32558096324876901</v>
      </c>
      <c r="B222" s="14">
        <v>0.13423911087562301</v>
      </c>
      <c r="C222" s="14">
        <v>0.89405130070176098</v>
      </c>
      <c r="D222" s="14">
        <v>7.5026339307893201E-12</v>
      </c>
      <c r="E222" s="14">
        <v>0</v>
      </c>
      <c r="F222" s="14">
        <v>0.105948699303125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</row>
    <row r="223" spans="1:19" x14ac:dyDescent="0.2">
      <c r="A223" s="14">
        <v>0.33519731426010002</v>
      </c>
      <c r="B223" s="14">
        <v>0.135793819414882</v>
      </c>
      <c r="C223" s="14">
        <v>0.92936753373761405</v>
      </c>
      <c r="D223" s="14">
        <v>7.7574474621755501E-12</v>
      </c>
      <c r="E223" s="14">
        <v>0</v>
      </c>
      <c r="F223" s="14">
        <v>7.06324662674475E-2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</row>
    <row r="224" spans="1:19" x14ac:dyDescent="0.2">
      <c r="A224" s="14">
        <v>0.34485306175559299</v>
      </c>
      <c r="B224" s="14">
        <v>0.13734852795413999</v>
      </c>
      <c r="C224" s="14">
        <v>0.96468376677346601</v>
      </c>
      <c r="D224" s="14">
        <v>8.0122609935617801E-12</v>
      </c>
      <c r="E224" s="14">
        <v>0</v>
      </c>
      <c r="F224" s="14">
        <v>3.5316233231770397E-2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</row>
    <row r="225" spans="1:19" x14ac:dyDescent="0.2">
      <c r="A225" s="14">
        <v>0.35454498700421</v>
      </c>
      <c r="B225" s="14">
        <v>0.1389032365</v>
      </c>
      <c r="C225" s="14">
        <v>1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</row>
    <row r="228" spans="1:19" x14ac:dyDescent="0.2">
      <c r="C228" t="s">
        <v>71</v>
      </c>
      <c r="D228" t="s">
        <v>72</v>
      </c>
      <c r="E228" t="s">
        <v>73</v>
      </c>
      <c r="F228" t="s">
        <v>144</v>
      </c>
      <c r="G228" t="s">
        <v>145</v>
      </c>
      <c r="H228" t="s">
        <v>146</v>
      </c>
      <c r="I228" t="s">
        <v>147</v>
      </c>
      <c r="J228" t="s">
        <v>148</v>
      </c>
      <c r="K228" t="s">
        <v>149</v>
      </c>
      <c r="L228" t="s">
        <v>150</v>
      </c>
      <c r="M228" t="s">
        <v>151</v>
      </c>
      <c r="N228" t="s">
        <v>152</v>
      </c>
      <c r="O228" t="s">
        <v>153</v>
      </c>
      <c r="P228" t="s">
        <v>154</v>
      </c>
      <c r="Q228" t="s">
        <v>155</v>
      </c>
      <c r="R228" t="s">
        <v>156</v>
      </c>
      <c r="S228" t="s">
        <v>157</v>
      </c>
    </row>
    <row r="229" spans="1:19" x14ac:dyDescent="0.2">
      <c r="A229" s="14">
        <v>2.9731587271158998E-2</v>
      </c>
      <c r="B229" s="14">
        <v>6.1615880197927901E-2</v>
      </c>
      <c r="C229" s="14">
        <v>0</v>
      </c>
      <c r="D229" s="14">
        <v>0</v>
      </c>
      <c r="E229" s="14">
        <v>0.96692134612413705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3.3078653875771399E-2</v>
      </c>
      <c r="O229" s="14">
        <v>0</v>
      </c>
      <c r="P229" s="14">
        <v>6.2545888607212799E-14</v>
      </c>
      <c r="Q229" s="14">
        <v>0</v>
      </c>
      <c r="R229" s="14">
        <v>0</v>
      </c>
      <c r="S229" s="14">
        <v>0</v>
      </c>
    </row>
    <row r="230" spans="1:19" x14ac:dyDescent="0.2">
      <c r="A230" s="14">
        <v>3.1575495942791201E-2</v>
      </c>
      <c r="B230" s="14">
        <v>6.3193173183611603E-2</v>
      </c>
      <c r="C230" s="14">
        <v>1.9955529537162699E-2</v>
      </c>
      <c r="D230" s="14">
        <v>1.04795729385931E-13</v>
      </c>
      <c r="E230" s="14">
        <v>0.93918492409577903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4.0859546367093998E-2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</row>
    <row r="231" spans="1:19" x14ac:dyDescent="0.2">
      <c r="A231" s="14">
        <v>3.4333786778370998E-2</v>
      </c>
      <c r="B231" s="14">
        <v>6.4770466169327107E-2</v>
      </c>
      <c r="C231" s="14">
        <v>3.9933829692617703E-2</v>
      </c>
      <c r="D231" s="14">
        <v>1.4939134998504E-13</v>
      </c>
      <c r="E231" s="14">
        <v>0.91185112527566003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4.82150450317715E-2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</row>
    <row r="232" spans="1:19" x14ac:dyDescent="0.2">
      <c r="A232" s="14">
        <v>3.7806260366867697E-2</v>
      </c>
      <c r="B232" s="14">
        <v>6.6347759155043304E-2</v>
      </c>
      <c r="C232" s="14">
        <v>5.9912129848082002E-2</v>
      </c>
      <c r="D232" s="14">
        <v>1.9336442169670701E-13</v>
      </c>
      <c r="E232" s="14">
        <v>0.88451732645552905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5.5570543696452097E-2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</row>
    <row r="233" spans="1:19" x14ac:dyDescent="0.2">
      <c r="A233" s="14">
        <v>4.18153700113644E-2</v>
      </c>
      <c r="B233" s="14">
        <v>6.7925052140759196E-2</v>
      </c>
      <c r="C233" s="14">
        <v>7.9890430003541998E-2</v>
      </c>
      <c r="D233" s="14">
        <v>2.3757081371589298E-13</v>
      </c>
      <c r="E233" s="14">
        <v>0.85718352763540395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6.2926042361131404E-2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</row>
    <row r="234" spans="1:19" x14ac:dyDescent="0.2">
      <c r="A234" s="14">
        <v>4.6221688127138297E-2</v>
      </c>
      <c r="B234" s="14">
        <v>6.9502345126475004E-2</v>
      </c>
      <c r="C234" s="14">
        <v>9.9868730159000399E-2</v>
      </c>
      <c r="D234" s="14">
        <v>2.81863508228009E-13</v>
      </c>
      <c r="E234" s="14">
        <v>0.82984972881528096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7.0281541025809802E-2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</row>
    <row r="235" spans="1:19" x14ac:dyDescent="0.2">
      <c r="A235" s="14">
        <v>5.09222070940838E-2</v>
      </c>
      <c r="B235" s="14">
        <v>7.1079638112190702E-2</v>
      </c>
      <c r="C235" s="14">
        <v>0.11984703031445799</v>
      </c>
      <c r="D235" s="14">
        <v>3.26250311488696E-13</v>
      </c>
      <c r="E235" s="14">
        <v>0.80251592999515797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7.7637039690488296E-2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</row>
    <row r="236" spans="1:19" x14ac:dyDescent="0.2">
      <c r="A236" s="14">
        <v>5.5842683811027097E-2</v>
      </c>
      <c r="B236" s="14">
        <v>7.2656931097906594E-2</v>
      </c>
      <c r="C236" s="14">
        <v>0.13982533046991799</v>
      </c>
      <c r="D236" s="14">
        <v>3.7056208795904801E-13</v>
      </c>
      <c r="E236" s="14">
        <v>0.77518213117503398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8.4992538355167194E-2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</row>
    <row r="237" spans="1:19" x14ac:dyDescent="0.2">
      <c r="A237" s="14">
        <v>6.0929852559966101E-2</v>
      </c>
      <c r="B237" s="14">
        <v>7.4234224083622499E-2</v>
      </c>
      <c r="C237" s="14">
        <v>0.159803630625379</v>
      </c>
      <c r="D237" s="14">
        <v>4.1470819833744298E-13</v>
      </c>
      <c r="E237" s="14">
        <v>0.747848332354907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9.2348037019846896E-2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</row>
    <row r="238" spans="1:19" x14ac:dyDescent="0.2">
      <c r="A238" s="14">
        <v>6.6145264143514196E-2</v>
      </c>
      <c r="B238" s="14">
        <v>7.5811517069338405E-2</v>
      </c>
      <c r="C238" s="14">
        <v>0.17978193078083901</v>
      </c>
      <c r="D238" s="14">
        <v>4.58982678253062E-13</v>
      </c>
      <c r="E238" s="14">
        <v>0.72051453353478201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9.9703535684526001E-2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</row>
    <row r="239" spans="1:19" x14ac:dyDescent="0.2">
      <c r="A239" s="14">
        <v>7.14608455178532E-2</v>
      </c>
      <c r="B239" s="14">
        <v>7.73888100550542E-2</v>
      </c>
      <c r="C239" s="14">
        <v>0.199760230936297</v>
      </c>
      <c r="D239" s="14">
        <v>5.0325455608346599E-13</v>
      </c>
      <c r="E239" s="14">
        <v>0.69318073471465902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0.107059034349205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</row>
    <row r="240" spans="1:19" x14ac:dyDescent="0.2">
      <c r="A240" s="14">
        <v>7.6855815352600207E-2</v>
      </c>
      <c r="B240" s="14">
        <v>7.8966103040770105E-2</v>
      </c>
      <c r="C240" s="14">
        <v>0.21973853109175701</v>
      </c>
      <c r="D240" s="14">
        <v>5.4752036238170396E-13</v>
      </c>
      <c r="E240" s="14">
        <v>0.66584693589453403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0.114414533013884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</row>
    <row r="241" spans="1:19" x14ac:dyDescent="0.2">
      <c r="A241" s="14">
        <v>8.2314565556618105E-2</v>
      </c>
      <c r="B241" s="14">
        <v>8.0543396026486094E-2</v>
      </c>
      <c r="C241" s="14">
        <v>0.23971683124721899</v>
      </c>
      <c r="D241" s="14">
        <v>5.9179570965906001E-13</v>
      </c>
      <c r="E241" s="14">
        <v>0.63851313707440804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0.121770031678563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</row>
    <row r="242" spans="1:19" x14ac:dyDescent="0.2">
      <c r="A242" s="14">
        <v>8.7825204183717906E-2</v>
      </c>
      <c r="B242" s="14">
        <v>8.2120689012202E-2</v>
      </c>
      <c r="C242" s="14">
        <v>0.25969513140267902</v>
      </c>
      <c r="D242" s="14">
        <v>6.3606585276598803E-13</v>
      </c>
      <c r="E242" s="14">
        <v>0.61117933825428294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0.12912553034324201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</row>
    <row r="243" spans="1:19" x14ac:dyDescent="0.2">
      <c r="A243" s="14">
        <v>9.3378545260267995E-2</v>
      </c>
      <c r="B243" s="14">
        <v>8.3697981997917906E-2</v>
      </c>
      <c r="C243" s="14">
        <v>0.27967343155813801</v>
      </c>
      <c r="D243" s="14">
        <v>6.80339465319868E-13</v>
      </c>
      <c r="E243" s="14">
        <v>0.58384553943415796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0.136481029007922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</row>
    <row r="244" spans="1:19" x14ac:dyDescent="0.2">
      <c r="A244" s="14">
        <v>9.8967400581258802E-2</v>
      </c>
      <c r="B244" s="14">
        <v>8.52752749836337E-2</v>
      </c>
      <c r="C244" s="14">
        <v>0.29965173171359799</v>
      </c>
      <c r="D244" s="14">
        <v>7.2459920008593995E-13</v>
      </c>
      <c r="E244" s="14">
        <v>0.55651174061403297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0.14383652767260099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</row>
    <row r="245" spans="1:19" x14ac:dyDescent="0.2">
      <c r="A245" s="14">
        <v>0.104586076886811</v>
      </c>
      <c r="B245" s="14">
        <v>8.6852567969349495E-2</v>
      </c>
      <c r="C245" s="14">
        <v>0.31963003186905697</v>
      </c>
      <c r="D245" s="14">
        <v>7.68874547363296E-13</v>
      </c>
      <c r="E245" s="14">
        <v>0.52917794179390998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0.15119202633727899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</row>
    <row r="246" spans="1:19" x14ac:dyDescent="0.2">
      <c r="A246" s="14">
        <v>0.110230014139579</v>
      </c>
      <c r="B246" s="14">
        <v>8.8429860955065401E-2</v>
      </c>
      <c r="C246" s="14">
        <v>0.33960833202451701</v>
      </c>
      <c r="D246" s="14">
        <v>8.1313948629979699E-13</v>
      </c>
      <c r="E246" s="14">
        <v>0.50184414297378499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0.15854752500195801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</row>
    <row r="247" spans="1:19" x14ac:dyDescent="0.2">
      <c r="A247" s="14">
        <v>0.11589552188814201</v>
      </c>
      <c r="B247" s="14">
        <v>9.0007153940781306E-2</v>
      </c>
      <c r="C247" s="14">
        <v>0.359586632179976</v>
      </c>
      <c r="D247" s="14">
        <v>8.5742003774758097E-13</v>
      </c>
      <c r="E247" s="14">
        <v>0.47451034415366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0.16590302366663801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</row>
    <row r="248" spans="1:19" x14ac:dyDescent="0.2">
      <c r="A248" s="14">
        <v>0.121579584668287</v>
      </c>
      <c r="B248" s="14">
        <v>9.1584446926497101E-2</v>
      </c>
      <c r="C248" s="14">
        <v>0.37956493233543598</v>
      </c>
      <c r="D248" s="14">
        <v>9.0169365030146104E-13</v>
      </c>
      <c r="E248" s="14">
        <v>0.44717654533353501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0.173258522331317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</row>
    <row r="249" spans="1:19" x14ac:dyDescent="0.2">
      <c r="A249" s="14">
        <v>0.127279716610215</v>
      </c>
      <c r="B249" s="14">
        <v>9.3161739912213007E-2</v>
      </c>
      <c r="C249" s="14">
        <v>0.39954323249089602</v>
      </c>
      <c r="D249" s="14">
        <v>9.4596205868491308E-13</v>
      </c>
      <c r="E249" s="14">
        <v>0.41984274651341003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0.18061402099599599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</row>
    <row r="250" spans="1:19" x14ac:dyDescent="0.2">
      <c r="A250" s="14">
        <v>0.132993851551549</v>
      </c>
      <c r="B250" s="14">
        <v>9.4739032897928899E-2</v>
      </c>
      <c r="C250" s="14">
        <v>0.419521532646356</v>
      </c>
      <c r="D250" s="14">
        <v>9.9023740596226893E-13</v>
      </c>
      <c r="E250" s="14">
        <v>0.39250894769328498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0.18796951966067499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</row>
    <row r="251" spans="1:19" x14ac:dyDescent="0.2">
      <c r="A251" s="14">
        <v>0.13872025907750199</v>
      </c>
      <c r="B251" s="14">
        <v>9.6316325883644693E-2</v>
      </c>
      <c r="C251" s="14">
        <v>0.43949983280181498</v>
      </c>
      <c r="D251" s="14">
        <v>1.03451622268658E-12</v>
      </c>
      <c r="E251" s="14">
        <v>0.36517514887316199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0.19532501832535301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</row>
    <row r="252" spans="1:19" x14ac:dyDescent="0.2">
      <c r="A252" s="14">
        <v>0.144457479710878</v>
      </c>
      <c r="B252" s="14">
        <v>9.7893618869360599E-2</v>
      </c>
      <c r="C252" s="14">
        <v>0.45947813295727402</v>
      </c>
      <c r="D252" s="14">
        <v>1.0787724880057001E-12</v>
      </c>
      <c r="E252" s="14">
        <v>0.337841350053037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0.20268051699003301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</row>
    <row r="253" spans="1:19" x14ac:dyDescent="0.2">
      <c r="A253" s="14">
        <v>0.15020427440050799</v>
      </c>
      <c r="B253" s="14">
        <v>9.9470911855076505E-2</v>
      </c>
      <c r="C253" s="14">
        <v>0.479456433112734</v>
      </c>
      <c r="D253" s="14">
        <v>1.12304263111263E-12</v>
      </c>
      <c r="E253" s="14">
        <v>0.31050755123291202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0.210036015654712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</row>
    <row r="254" spans="1:19" x14ac:dyDescent="0.2">
      <c r="A254" s="14">
        <v>0.15595958479626301</v>
      </c>
      <c r="B254" s="14">
        <v>0.10104820484079199</v>
      </c>
      <c r="C254" s="14">
        <v>0.49943473326819399</v>
      </c>
      <c r="D254" s="14">
        <v>1.1673093047726001E-12</v>
      </c>
      <c r="E254" s="14">
        <v>0.28317375241278703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0.21739151431939099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</row>
    <row r="255" spans="1:19" x14ac:dyDescent="0.2">
      <c r="A255" s="14">
        <v>0.16172250174090699</v>
      </c>
      <c r="B255" s="14">
        <v>0.102625497826508</v>
      </c>
      <c r="C255" s="14">
        <v>0.51941303342365397</v>
      </c>
      <c r="D255" s="14">
        <v>1.2115863867734299E-12</v>
      </c>
      <c r="E255" s="14">
        <v>0.25583995359266198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0.22474701298406999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</row>
    <row r="256" spans="1:19" x14ac:dyDescent="0.2">
      <c r="A256" s="14">
        <v>0.16749224007913799</v>
      </c>
      <c r="B256" s="14">
        <v>0.104202790812224</v>
      </c>
      <c r="C256" s="14">
        <v>0.53939133357911295</v>
      </c>
      <c r="D256" s="14">
        <v>1.25584265209255E-12</v>
      </c>
      <c r="E256" s="14">
        <v>0.22850615477253899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0.23210251164874901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</row>
    <row r="257" spans="1:19" x14ac:dyDescent="0.2">
      <c r="A257" s="14">
        <v>0.17326811836570799</v>
      </c>
      <c r="B257" s="14">
        <v>0.10578008379794</v>
      </c>
      <c r="C257" s="14">
        <v>0.55936963373457205</v>
      </c>
      <c r="D257" s="14">
        <v>1.30012667298729E-12</v>
      </c>
      <c r="E257" s="14">
        <v>0.20117235595241401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0.239458010313428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</row>
    <row r="258" spans="1:19" x14ac:dyDescent="0.2">
      <c r="A258" s="14">
        <v>0.179049542404145</v>
      </c>
      <c r="B258" s="14">
        <v>0.10735737678365601</v>
      </c>
      <c r="C258" s="14">
        <v>0.57934793389003203</v>
      </c>
      <c r="D258" s="14">
        <v>1.3443968160942199E-12</v>
      </c>
      <c r="E258" s="14">
        <v>0.17383855713228899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0.246813508978107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</row>
    <row r="259" spans="1:19" x14ac:dyDescent="0.2">
      <c r="A259" s="14">
        <v>0.184835991803949</v>
      </c>
      <c r="B259" s="14">
        <v>0.10893466976937199</v>
      </c>
      <c r="C259" s="14">
        <v>0.59932623404549201</v>
      </c>
      <c r="D259" s="14">
        <v>1.38866348975419E-12</v>
      </c>
      <c r="E259" s="14">
        <v>0.146504758312164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0.25416900764278599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</row>
    <row r="260" spans="1:19" x14ac:dyDescent="0.2">
      <c r="A260" s="14">
        <v>0.19062700893378301</v>
      </c>
      <c r="B260" s="14">
        <v>0.110511962755088</v>
      </c>
      <c r="C260" s="14">
        <v>0.61930453420095199</v>
      </c>
      <c r="D260" s="14">
        <v>1.43294404120198E-12</v>
      </c>
      <c r="E260" s="14">
        <v>0.119170959492039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0.26152450630746499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</row>
    <row r="261" spans="1:19" x14ac:dyDescent="0.2">
      <c r="A261" s="14">
        <v>0.196422189789765</v>
      </c>
      <c r="B261" s="14">
        <v>0.112089255740803</v>
      </c>
      <c r="C261" s="14">
        <v>0.63928283435641098</v>
      </c>
      <c r="D261" s="14">
        <v>1.477207245415E-12</v>
      </c>
      <c r="E261" s="14">
        <v>9.1837160671915705E-2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0.26888000497214398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</row>
    <row r="262" spans="1:19" x14ac:dyDescent="0.2">
      <c r="A262" s="14">
        <v>0.20222117640456999</v>
      </c>
      <c r="B262" s="14">
        <v>0.113666548726519</v>
      </c>
      <c r="C262" s="14">
        <v>0.65926113451187096</v>
      </c>
      <c r="D262" s="14">
        <v>1.5214669801810701E-12</v>
      </c>
      <c r="E262" s="14">
        <v>6.4503361851790994E-2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0.27623550363682298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</row>
    <row r="263" spans="1:19" x14ac:dyDescent="0.2">
      <c r="A263" s="14">
        <v>0.20802365050388999</v>
      </c>
      <c r="B263" s="14">
        <v>0.11524384171223501</v>
      </c>
      <c r="C263" s="14">
        <v>0.67923943466733006</v>
      </c>
      <c r="D263" s="14">
        <v>1.5657579399697101E-12</v>
      </c>
      <c r="E263" s="14">
        <v>3.7169563031665902E-2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0.28359100230150203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</row>
    <row r="264" spans="1:19" x14ac:dyDescent="0.2">
      <c r="A264" s="14">
        <v>0.21382932817870601</v>
      </c>
      <c r="B264" s="14">
        <v>0.116821134697951</v>
      </c>
      <c r="C264" s="14">
        <v>0.69921773482279004</v>
      </c>
      <c r="D264" s="14">
        <v>1.6100246136296901E-12</v>
      </c>
      <c r="E264" s="14">
        <v>9.8357642115411408E-3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0.29094650096618102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</row>
    <row r="265" spans="1:19" x14ac:dyDescent="0.2">
      <c r="A265" s="14">
        <v>0.21983080178468001</v>
      </c>
      <c r="B265" s="14">
        <v>0.118398427683471</v>
      </c>
      <c r="C265" s="14">
        <v>0.72018564771392402</v>
      </c>
      <c r="D265" s="14">
        <v>1.81245459179163E-12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0.279814352286615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</row>
    <row r="266" spans="1:19" x14ac:dyDescent="0.2">
      <c r="A266" s="14">
        <v>0.226679775626037</v>
      </c>
      <c r="B266" s="14">
        <v>0.119975720668882</v>
      </c>
      <c r="C266" s="14">
        <v>0.74170982865152801</v>
      </c>
      <c r="D266" s="14">
        <v>2.10377505346915E-12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0.25829017134904397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</row>
    <row r="267" spans="1:19" x14ac:dyDescent="0.2">
      <c r="A267" s="14">
        <v>0.23435907775463</v>
      </c>
      <c r="B267" s="14">
        <v>0.121553013654292</v>
      </c>
      <c r="C267" s="14">
        <v>0.76323400958913301</v>
      </c>
      <c r="D267" s="14">
        <v>2.3951058150672999E-12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0.236765990411472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</row>
    <row r="268" spans="1:19" x14ac:dyDescent="0.2">
      <c r="A268" s="14">
        <v>0.242789932570701</v>
      </c>
      <c r="B268" s="14">
        <v>0.12313030663970299</v>
      </c>
      <c r="C268" s="14">
        <v>0.78475819052673901</v>
      </c>
      <c r="D268" s="14">
        <v>2.6864569596662902E-12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0.21524180947390001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</row>
    <row r="269" spans="1:19" x14ac:dyDescent="0.2">
      <c r="A269" s="14">
        <v>0.25189688916881298</v>
      </c>
      <c r="B269" s="14">
        <v>0.12470759962511301</v>
      </c>
      <c r="C269" s="14">
        <v>0.80628237146434401</v>
      </c>
      <c r="D269" s="14">
        <v>2.97775692992275E-12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0.19371762853632701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</row>
    <row r="270" spans="1:19" x14ac:dyDescent="0.2">
      <c r="A270" s="14">
        <v>0.26160934916566803</v>
      </c>
      <c r="B270" s="14">
        <v>0.12628489261031101</v>
      </c>
      <c r="C270" s="14">
        <v>0.82780655239835399</v>
      </c>
      <c r="D270" s="14">
        <v>3.5378421112813899E-12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0.172193447602487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</row>
    <row r="271" spans="1:19" x14ac:dyDescent="0.2">
      <c r="A271" s="14">
        <v>0.271862424310025</v>
      </c>
      <c r="B271" s="14">
        <v>0.12786218559538801</v>
      </c>
      <c r="C271" s="14">
        <v>0.84933073333033904</v>
      </c>
      <c r="D271" s="14">
        <v>4.24923421102341E-12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0.15066926667074801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</row>
    <row r="272" spans="1:19" x14ac:dyDescent="0.2">
      <c r="A272" s="14">
        <v>0.28259727761581399</v>
      </c>
      <c r="B272" s="14">
        <v>0.12943947858046601</v>
      </c>
      <c r="C272" s="14">
        <v>0.87085491426232498</v>
      </c>
      <c r="D272" s="14">
        <v>4.9606282623293498E-12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0.12914508573900901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</row>
    <row r="273" spans="1:19" x14ac:dyDescent="0.2">
      <c r="A273" s="14">
        <v>0.29376109725986599</v>
      </c>
      <c r="B273" s="14">
        <v>0.131016771565544</v>
      </c>
      <c r="C273" s="14">
        <v>0.89237909519431102</v>
      </c>
      <c r="D273" s="14">
        <v>5.6720088695283403E-12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0.107620904807269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</row>
    <row r="274" spans="1:19" x14ac:dyDescent="0.2">
      <c r="A274" s="14">
        <v>0.305306830244718</v>
      </c>
      <c r="B274" s="14">
        <v>0.132594064550621</v>
      </c>
      <c r="C274" s="14">
        <v>0.91390327612629696</v>
      </c>
      <c r="D274" s="14">
        <v>6.38340161979167E-12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8.6096723875529302E-2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</row>
    <row r="275" spans="1:19" x14ac:dyDescent="0.2">
      <c r="A275" s="14">
        <v>0.31719277467833301</v>
      </c>
      <c r="B275" s="14">
        <v>0.134171357535699</v>
      </c>
      <c r="C275" s="14">
        <v>0.93542745705828401</v>
      </c>
      <c r="D275" s="14">
        <v>7.0947830943524098E-12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6.4572542943789502E-2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</row>
    <row r="276" spans="1:19" x14ac:dyDescent="0.2">
      <c r="A276" s="14">
        <v>0.32938210243652699</v>
      </c>
      <c r="B276" s="14">
        <v>0.135748650520777</v>
      </c>
      <c r="C276" s="14">
        <v>0.95695163799026794</v>
      </c>
      <c r="D276" s="14">
        <v>7.8061810487861698E-12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0</v>
      </c>
      <c r="N276" s="14">
        <v>4.30483620120512E-2</v>
      </c>
      <c r="O276" s="14">
        <v>0</v>
      </c>
      <c r="P276" s="14">
        <v>0</v>
      </c>
      <c r="Q276" s="14">
        <v>0</v>
      </c>
      <c r="R276" s="14">
        <v>0</v>
      </c>
      <c r="S276" s="14">
        <v>0</v>
      </c>
    </row>
    <row r="277" spans="1:19" x14ac:dyDescent="0.2">
      <c r="A277" s="14">
        <v>0.34184236116936001</v>
      </c>
      <c r="B277" s="14">
        <v>0.137325943507322</v>
      </c>
      <c r="C277" s="14">
        <v>0.97847581893312097</v>
      </c>
      <c r="D277" s="14">
        <v>1.0021997121079101E-11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2.1524181076125099E-2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</row>
    <row r="278" spans="1:19" x14ac:dyDescent="0.2">
      <c r="A278" s="14">
        <v>0.35454498700421</v>
      </c>
      <c r="B278" s="14">
        <v>0.1389032365</v>
      </c>
      <c r="C278" s="14">
        <v>1</v>
      </c>
      <c r="D278" s="14">
        <v>0</v>
      </c>
      <c r="E278" s="14">
        <v>0</v>
      </c>
      <c r="F278" s="14">
        <v>0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>
        <v>0</v>
      </c>
    </row>
    <row r="281" spans="1:19" x14ac:dyDescent="0.2">
      <c r="C281" t="s">
        <v>71</v>
      </c>
      <c r="D281" t="s">
        <v>72</v>
      </c>
      <c r="E281" t="s">
        <v>73</v>
      </c>
      <c r="F281" t="s">
        <v>144</v>
      </c>
      <c r="G281" t="s">
        <v>145</v>
      </c>
      <c r="H281" t="s">
        <v>146</v>
      </c>
      <c r="I281" t="s">
        <v>147</v>
      </c>
      <c r="J281" t="s">
        <v>148</v>
      </c>
      <c r="K281" t="s">
        <v>149</v>
      </c>
      <c r="L281" t="s">
        <v>150</v>
      </c>
      <c r="M281" t="s">
        <v>151</v>
      </c>
      <c r="N281" t="s">
        <v>152</v>
      </c>
      <c r="O281" t="s">
        <v>153</v>
      </c>
      <c r="P281" t="s">
        <v>154</v>
      </c>
      <c r="Q281" t="s">
        <v>155</v>
      </c>
      <c r="R281" t="s">
        <v>156</v>
      </c>
      <c r="S281" t="s">
        <v>157</v>
      </c>
    </row>
    <row r="282" spans="1:19" x14ac:dyDescent="0.2">
      <c r="A282">
        <v>3.2145457035445697E-2</v>
      </c>
      <c r="B282">
        <v>6.0658160387162603E-2</v>
      </c>
      <c r="C282">
        <v>0</v>
      </c>
      <c r="D282">
        <v>0</v>
      </c>
      <c r="E282">
        <v>0.97448710635837499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 s="15">
        <v>1.7139067942650899E-15</v>
      </c>
      <c r="O282">
        <v>0</v>
      </c>
      <c r="P282">
        <v>2.5512893641594502E-2</v>
      </c>
      <c r="Q282">
        <v>0</v>
      </c>
      <c r="R282">
        <v>0</v>
      </c>
      <c r="S282">
        <v>0</v>
      </c>
    </row>
    <row r="283" spans="1:19" x14ac:dyDescent="0.2">
      <c r="A283">
        <v>3.3814511827788898E-2</v>
      </c>
      <c r="B283">
        <v>6.2254998674852201E-2</v>
      </c>
      <c r="C283">
        <v>8.6501374005174304E-3</v>
      </c>
      <c r="D283" s="15">
        <v>3.4392128901716799E-13</v>
      </c>
      <c r="E283">
        <v>0.96417015699896402</v>
      </c>
      <c r="F283" s="15">
        <v>1.74732841043412E-13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2.7179705600362598E-2</v>
      </c>
      <c r="P283">
        <v>0</v>
      </c>
      <c r="Q283">
        <v>0</v>
      </c>
      <c r="R283">
        <v>0</v>
      </c>
      <c r="S283">
        <v>0</v>
      </c>
    </row>
    <row r="284" spans="1:19" x14ac:dyDescent="0.2">
      <c r="A284">
        <v>3.80749916423304E-2</v>
      </c>
      <c r="B284">
        <v>6.3851836962746295E-2</v>
      </c>
      <c r="C284">
        <v>2.9371480712716499E-2</v>
      </c>
      <c r="D284" s="15">
        <v>4.6448934108711497E-13</v>
      </c>
      <c r="E284">
        <v>0.94536334954550505</v>
      </c>
      <c r="F284" s="15">
        <v>2.34300426282807E-13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2.52651697415716E-2</v>
      </c>
      <c r="P284">
        <v>0</v>
      </c>
      <c r="Q284">
        <v>0</v>
      </c>
      <c r="R284">
        <v>0</v>
      </c>
      <c r="S284">
        <v>0</v>
      </c>
    </row>
    <row r="285" spans="1:19" x14ac:dyDescent="0.2">
      <c r="A285">
        <v>4.3044586694473502E-2</v>
      </c>
      <c r="B285">
        <v>6.5448675250640506E-2</v>
      </c>
      <c r="C285">
        <v>5.0092824024915598E-2</v>
      </c>
      <c r="D285" s="15">
        <v>5.8505500791228303E-13</v>
      </c>
      <c r="E285">
        <v>0.92655654209204596</v>
      </c>
      <c r="F285" s="15">
        <v>2.9386649363916101E-13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2.3350633882780501E-2</v>
      </c>
      <c r="P285">
        <v>0</v>
      </c>
      <c r="Q285">
        <v>0</v>
      </c>
      <c r="R285">
        <v>0</v>
      </c>
      <c r="S285">
        <v>0</v>
      </c>
    </row>
    <row r="286" spans="1:19" x14ac:dyDescent="0.2">
      <c r="A286">
        <v>4.8496815035464998E-2</v>
      </c>
      <c r="B286">
        <v>6.7045513538536897E-2</v>
      </c>
      <c r="C286">
        <v>6.9354678284660506E-2</v>
      </c>
      <c r="D286" s="15">
        <v>7.0437199909539904E-13</v>
      </c>
      <c r="E286">
        <v>0.90815890525073395</v>
      </c>
      <c r="F286" s="15">
        <v>3.53468122826772E-13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1.33767598193784E-2</v>
      </c>
      <c r="P286">
        <v>0</v>
      </c>
      <c r="Q286">
        <v>0</v>
      </c>
      <c r="R286">
        <v>9.1096566449215006E-3</v>
      </c>
      <c r="S286">
        <v>0</v>
      </c>
    </row>
    <row r="287" spans="1:19" x14ac:dyDescent="0.2">
      <c r="A287">
        <v>5.4222421630027801E-2</v>
      </c>
      <c r="B287">
        <v>6.8642351826434203E-2</v>
      </c>
      <c r="C287">
        <v>8.7838298171745197E-2</v>
      </c>
      <c r="D287" s="15">
        <v>8.2360767511557904E-13</v>
      </c>
      <c r="E287">
        <v>0.88930571854668194</v>
      </c>
      <c r="F287" s="15">
        <v>4.1342732189086901E-13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2.28559832812213E-2</v>
      </c>
      <c r="S287">
        <v>0</v>
      </c>
    </row>
    <row r="288" spans="1:19" x14ac:dyDescent="0.2">
      <c r="A288">
        <v>6.01989429599364E-2</v>
      </c>
      <c r="B288">
        <v>7.0239190114327693E-2</v>
      </c>
      <c r="C288">
        <v>0.108483232745151</v>
      </c>
      <c r="D288" s="15">
        <v>9.4563376226708407E-13</v>
      </c>
      <c r="E288">
        <v>0.86876061611121003</v>
      </c>
      <c r="F288" s="15">
        <v>4.7386443727259803E-13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2.2756151143236598E-2</v>
      </c>
      <c r="S288">
        <v>0</v>
      </c>
    </row>
    <row r="289" spans="1:19" x14ac:dyDescent="0.2">
      <c r="A289">
        <v>6.6375239606269704E-2</v>
      </c>
      <c r="B289">
        <v>7.1836028402221197E-2</v>
      </c>
      <c r="C289">
        <v>0.129128167318555</v>
      </c>
      <c r="D289" s="15">
        <v>1.06765941573772E-12</v>
      </c>
      <c r="E289">
        <v>0.848215513675739</v>
      </c>
      <c r="F289" s="15">
        <v>5.3430567262258104E-13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2.26563190052518E-2</v>
      </c>
      <c r="S289">
        <v>0</v>
      </c>
    </row>
    <row r="290" spans="1:19" x14ac:dyDescent="0.2">
      <c r="A290">
        <v>7.2700413377867104E-2</v>
      </c>
      <c r="B290">
        <v>7.3432866690114701E-2</v>
      </c>
      <c r="C290">
        <v>0.149773101891961</v>
      </c>
      <c r="D290" s="15">
        <v>1.1896820334422699E-12</v>
      </c>
      <c r="E290">
        <v>0.82767041124026697</v>
      </c>
      <c r="F290" s="15">
        <v>5.9474820901517203E-13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2.2556486867267099E-2</v>
      </c>
      <c r="S290">
        <v>0</v>
      </c>
    </row>
    <row r="291" spans="1:19" x14ac:dyDescent="0.2">
      <c r="A291">
        <v>7.9138775268907599E-2</v>
      </c>
      <c r="B291">
        <v>7.5029704978008205E-2</v>
      </c>
      <c r="C291">
        <v>0.17041803646536499</v>
      </c>
      <c r="D291" s="15">
        <v>1.3117137584450801E-12</v>
      </c>
      <c r="E291">
        <v>0.80712530880479705</v>
      </c>
      <c r="F291" s="15">
        <v>6.5518857700341796E-13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2.2456654729282301E-2</v>
      </c>
      <c r="S291">
        <v>0</v>
      </c>
    </row>
    <row r="292" spans="1:19" x14ac:dyDescent="0.2">
      <c r="A292">
        <v>8.5664808235584297E-2</v>
      </c>
      <c r="B292">
        <v>7.6626543265901598E-2</v>
      </c>
      <c r="C292">
        <v>0.19106297103876799</v>
      </c>
      <c r="D292" s="15">
        <v>1.4339102821780999E-12</v>
      </c>
      <c r="E292">
        <v>0.78658020636932802</v>
      </c>
      <c r="F292" s="15">
        <v>7.1573129367674702E-13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2.2356822591297499E-2</v>
      </c>
      <c r="S292">
        <v>0</v>
      </c>
    </row>
    <row r="293" spans="1:19" x14ac:dyDescent="0.2">
      <c r="A293">
        <v>9.2259909832186904E-2</v>
      </c>
      <c r="B293">
        <v>7.8223381553795102E-2</v>
      </c>
      <c r="C293">
        <v>0.21170790561217401</v>
      </c>
      <c r="D293" s="15">
        <v>1.55595675233045E-12</v>
      </c>
      <c r="E293">
        <v>0.76603510393385599</v>
      </c>
      <c r="F293" s="15">
        <v>7.7618293736758699E-13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2.2256990453312801E-2</v>
      </c>
      <c r="S293">
        <v>0</v>
      </c>
    </row>
    <row r="294" spans="1:19" x14ac:dyDescent="0.2">
      <c r="A294">
        <v>9.8910265026810801E-2</v>
      </c>
      <c r="B294">
        <v>7.9820219841688606E-2</v>
      </c>
      <c r="C294">
        <v>0.232352840185578</v>
      </c>
      <c r="D294" s="15">
        <v>1.67800669192975E-12</v>
      </c>
      <c r="E294">
        <v>0.74549000149838596</v>
      </c>
      <c r="F294" s="15">
        <v>8.3662937688799803E-13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2.2157158315328E-2</v>
      </c>
      <c r="S294">
        <v>0</v>
      </c>
    </row>
    <row r="295" spans="1:19" x14ac:dyDescent="0.2">
      <c r="A295">
        <v>0.10560543578022701</v>
      </c>
      <c r="B295">
        <v>8.1417058129582096E-2</v>
      </c>
      <c r="C295">
        <v>0.252997774758983</v>
      </c>
      <c r="D295" s="15">
        <v>1.80003061067691E-12</v>
      </c>
      <c r="E295">
        <v>0.72494489906291404</v>
      </c>
      <c r="F295" s="15">
        <v>8.9707234696145802E-13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2.2057326177343298E-2</v>
      </c>
      <c r="S295">
        <v>0</v>
      </c>
    </row>
    <row r="296" spans="1:19" x14ac:dyDescent="0.2">
      <c r="A296">
        <v>0.11233740952245599</v>
      </c>
      <c r="B296">
        <v>8.3013896417475294E-2</v>
      </c>
      <c r="C296">
        <v>0.27364270933238599</v>
      </c>
      <c r="D296" s="15">
        <v>1.9221169794692001E-12</v>
      </c>
      <c r="E296">
        <v>0.70439979662744401</v>
      </c>
      <c r="F296" s="15">
        <v>9.5815022582712593E-13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2.19574940393563E-2</v>
      </c>
      <c r="S296">
        <v>0</v>
      </c>
    </row>
    <row r="297" spans="1:19" x14ac:dyDescent="0.2">
      <c r="A297">
        <v>0.11909994568986</v>
      </c>
      <c r="B297">
        <v>8.4610734705368895E-2</v>
      </c>
      <c r="C297">
        <v>0.29428764390579099</v>
      </c>
      <c r="D297" s="15">
        <v>2.0441183468111701E-12</v>
      </c>
      <c r="E297">
        <v>0.68385469419197298</v>
      </c>
      <c r="F297" s="15">
        <v>1.0174309311716799E-12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2.1857661901373799E-2</v>
      </c>
      <c r="S297">
        <v>0</v>
      </c>
    </row>
    <row r="298" spans="1:19" x14ac:dyDescent="0.2">
      <c r="A298">
        <v>0.12588811906477099</v>
      </c>
      <c r="B298">
        <v>8.6207572993262302E-2</v>
      </c>
      <c r="C298">
        <v>0.31493257847919598</v>
      </c>
      <c r="D298" s="15">
        <v>2.1661578780696201E-12</v>
      </c>
      <c r="E298">
        <v>0.66330959175650295</v>
      </c>
      <c r="F298" s="15">
        <v>1.0778287984347701E-12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2.1757829763389001E-2</v>
      </c>
      <c r="S298">
        <v>0</v>
      </c>
    </row>
    <row r="299" spans="1:19" x14ac:dyDescent="0.2">
      <c r="A299">
        <v>0.132697995287161</v>
      </c>
      <c r="B299">
        <v>8.7804411281155903E-2</v>
      </c>
      <c r="C299">
        <v>0.33557751305259897</v>
      </c>
      <c r="D299" s="15">
        <v>2.2881661843055001E-12</v>
      </c>
      <c r="E299">
        <v>0.64276448932103303</v>
      </c>
      <c r="F299" s="15">
        <v>1.1395051568996501E-12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2.1657997625405299E-2</v>
      </c>
      <c r="S299">
        <v>0</v>
      </c>
    </row>
    <row r="300" spans="1:19" x14ac:dyDescent="0.2">
      <c r="A300">
        <v>0.139526396635273</v>
      </c>
      <c r="B300">
        <v>8.9401249569049296E-2</v>
      </c>
      <c r="C300">
        <v>0.35622244762600502</v>
      </c>
      <c r="D300" s="15">
        <v>2.4102490836508399E-12</v>
      </c>
      <c r="E300">
        <v>0.622219386885561</v>
      </c>
      <c r="F300" s="15">
        <v>1.1997867976898401E-12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2.15581654874193E-2</v>
      </c>
      <c r="S300">
        <v>0</v>
      </c>
    </row>
    <row r="301" spans="1:19" x14ac:dyDescent="0.2">
      <c r="A301">
        <v>0.14637073046221599</v>
      </c>
      <c r="B301">
        <v>9.0998087856942703E-2</v>
      </c>
      <c r="C301">
        <v>0.37686738219940802</v>
      </c>
      <c r="D301" s="15">
        <v>2.5322955538031901E-12</v>
      </c>
      <c r="E301">
        <v>0.60167428445009097</v>
      </c>
      <c r="F301" s="15">
        <v>1.2602696664032501E-12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2.1458333349434498E-2</v>
      </c>
      <c r="S301">
        <v>0</v>
      </c>
    </row>
    <row r="302" spans="1:19" x14ac:dyDescent="0.2">
      <c r="A302">
        <v>0.153228861795972</v>
      </c>
      <c r="B302">
        <v>9.2594926144836304E-2</v>
      </c>
      <c r="C302">
        <v>0.39751231677281401</v>
      </c>
      <c r="D302" s="15">
        <v>2.65434549340249E-12</v>
      </c>
      <c r="E302">
        <v>0.58112918201462005</v>
      </c>
      <c r="F302" s="15">
        <v>1.3207455962227501E-12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2.1358501211449801E-2</v>
      </c>
      <c r="S302">
        <v>0</v>
      </c>
    </row>
    <row r="303" spans="1:19" x14ac:dyDescent="0.2">
      <c r="A303">
        <v>0.16009901752278799</v>
      </c>
      <c r="B303">
        <v>9.4191764432729697E-2</v>
      </c>
      <c r="C303">
        <v>0.41815725134621801</v>
      </c>
      <c r="D303" s="15">
        <v>2.7763867593844099E-12</v>
      </c>
      <c r="E303">
        <v>0.56058407957914902</v>
      </c>
      <c r="F303" s="15">
        <v>1.3812041788074899E-12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2.1258669073464999E-2</v>
      </c>
      <c r="S303">
        <v>0</v>
      </c>
    </row>
    <row r="304" spans="1:19" x14ac:dyDescent="0.2">
      <c r="A304">
        <v>0.166979713466822</v>
      </c>
      <c r="B304">
        <v>9.5788602720623298E-2</v>
      </c>
      <c r="C304">
        <v>0.438802185919624</v>
      </c>
      <c r="D304" s="15">
        <v>2.8984557809419402E-12</v>
      </c>
      <c r="E304">
        <v>0.54003897714367799</v>
      </c>
      <c r="F304" s="15">
        <v>1.4416870475208999E-12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2.1158836935480301E-2</v>
      </c>
      <c r="S304">
        <v>0</v>
      </c>
    </row>
    <row r="305" spans="1:19" x14ac:dyDescent="0.2">
      <c r="A305">
        <v>0.17386969828118101</v>
      </c>
      <c r="B305">
        <v>9.7385441008516593E-2</v>
      </c>
      <c r="C305">
        <v>0.45944712049302699</v>
      </c>
      <c r="D305" s="15">
        <v>3.0205178636055799E-12</v>
      </c>
      <c r="E305">
        <v>0.51949387470820696</v>
      </c>
      <c r="F305" s="15">
        <v>1.50139622956402E-12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2.10590047974956E-2</v>
      </c>
      <c r="S305">
        <v>0</v>
      </c>
    </row>
    <row r="306" spans="1:19" x14ac:dyDescent="0.2">
      <c r="A306">
        <v>0.180767909830653</v>
      </c>
      <c r="B306">
        <v>9.8982279296410403E-2</v>
      </c>
      <c r="C306">
        <v>0.48009205506643499</v>
      </c>
      <c r="D306" s="15">
        <v>3.1423474933234299E-12</v>
      </c>
      <c r="E306">
        <v>0.49894877227273299</v>
      </c>
      <c r="F306" s="15">
        <v>1.56234400416899E-12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2.0959172659510701E-2</v>
      </c>
      <c r="S306">
        <v>0</v>
      </c>
    </row>
    <row r="307" spans="1:19" x14ac:dyDescent="0.2">
      <c r="A307">
        <v>0.18767344096041999</v>
      </c>
      <c r="B307">
        <v>0.100579117584304</v>
      </c>
      <c r="C307">
        <v>0.50073698963984103</v>
      </c>
      <c r="D307" s="15">
        <v>3.26437488151754E-12</v>
      </c>
      <c r="E307">
        <v>0.47840366983726101</v>
      </c>
      <c r="F307" s="15">
        <v>1.6227956478598299E-12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2.0859340521526E-2</v>
      </c>
      <c r="S307">
        <v>0</v>
      </c>
    </row>
    <row r="308" spans="1:19" x14ac:dyDescent="0.2">
      <c r="A308">
        <v>0.19458551239116401</v>
      </c>
      <c r="B308">
        <v>0.10217595587219699</v>
      </c>
      <c r="C308">
        <v>0.52138192421324503</v>
      </c>
      <c r="D308" s="15">
        <v>3.3864230863933602E-12</v>
      </c>
      <c r="E308">
        <v>0.45785856740179098</v>
      </c>
      <c r="F308" s="15">
        <v>1.68326810823238E-12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2.0759508383541202E-2</v>
      </c>
      <c r="S308">
        <v>0</v>
      </c>
    </row>
    <row r="309" spans="1:19" x14ac:dyDescent="0.2">
      <c r="A309">
        <v>0.20150345107805601</v>
      </c>
      <c r="B309">
        <v>0.103772794160091</v>
      </c>
      <c r="C309">
        <v>0.54202685878665102</v>
      </c>
      <c r="D309" s="15">
        <v>3.5084365967996701E-12</v>
      </c>
      <c r="E309">
        <v>0.43731346496631901</v>
      </c>
      <c r="F309" s="15">
        <v>1.74372669081713E-12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2.0659676245556501E-2</v>
      </c>
      <c r="S309">
        <v>0</v>
      </c>
    </row>
    <row r="310" spans="1:19" x14ac:dyDescent="0.2">
      <c r="A310">
        <v>0.20842667279748101</v>
      </c>
      <c r="B310">
        <v>0.105369632447984</v>
      </c>
      <c r="C310">
        <v>0.56267179336005502</v>
      </c>
      <c r="D310" s="15">
        <v>3.6304709238876902E-12</v>
      </c>
      <c r="E310">
        <v>0.41676836253084898</v>
      </c>
      <c r="F310" s="15">
        <v>1.8041887428488199E-12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2.0559844107571699E-2</v>
      </c>
      <c r="S310">
        <v>0</v>
      </c>
    </row>
    <row r="311" spans="1:19" x14ac:dyDescent="0.2">
      <c r="A311">
        <v>0.215354668033263</v>
      </c>
      <c r="B311">
        <v>0.10696647073587801</v>
      </c>
      <c r="C311">
        <v>0.58331672793346101</v>
      </c>
      <c r="D311" s="15">
        <v>3.7525121898696097E-12</v>
      </c>
      <c r="E311">
        <v>0.39622326009537701</v>
      </c>
      <c r="F311" s="15">
        <v>1.86464385598661E-12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2.0460011969586901E-2</v>
      </c>
      <c r="S311">
        <v>0</v>
      </c>
    </row>
    <row r="312" spans="1:19" x14ac:dyDescent="0.2">
      <c r="A312">
        <v>0.22228699045880401</v>
      </c>
      <c r="B312">
        <v>0.108563309023771</v>
      </c>
      <c r="C312">
        <v>0.603961662506865</v>
      </c>
      <c r="D312" s="15">
        <v>3.8745395780637198E-12</v>
      </c>
      <c r="E312">
        <v>0.37567815765990598</v>
      </c>
      <c r="F312" s="15">
        <v>1.9250954996774498E-12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2.0360179831602199E-2</v>
      </c>
      <c r="S312">
        <v>0</v>
      </c>
    </row>
    <row r="313" spans="1:19" x14ac:dyDescent="0.2">
      <c r="A313">
        <v>0.229223247477158</v>
      </c>
      <c r="B313">
        <v>0.110160147311665</v>
      </c>
      <c r="C313">
        <v>0.624606597080269</v>
      </c>
      <c r="D313" s="15">
        <v>3.9965739051517403E-12</v>
      </c>
      <c r="E313">
        <v>0.355133055224436</v>
      </c>
      <c r="F313" s="15">
        <v>1.9855714294969601E-12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2.0260347693617401E-2</v>
      </c>
      <c r="S313">
        <v>0</v>
      </c>
    </row>
    <row r="314" spans="1:19" x14ac:dyDescent="0.2">
      <c r="A314">
        <v>0.236163092404262</v>
      </c>
      <c r="B314">
        <v>0.111756985599558</v>
      </c>
      <c r="C314">
        <v>0.64525153165367499</v>
      </c>
      <c r="D314" s="15">
        <v>4.1186221100275597E-12</v>
      </c>
      <c r="E314">
        <v>0.33458795278896403</v>
      </c>
      <c r="F314" s="15">
        <v>2.0460369509756101E-12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2.01605155556327E-2</v>
      </c>
      <c r="S314">
        <v>0</v>
      </c>
    </row>
    <row r="315" spans="1:19" x14ac:dyDescent="0.2">
      <c r="A315">
        <v>0.24310621797300899</v>
      </c>
      <c r="B315">
        <v>0.11335382388745199</v>
      </c>
      <c r="C315">
        <v>0.66589646622707899</v>
      </c>
      <c r="D315" s="15">
        <v>4.2406599065625296E-12</v>
      </c>
      <c r="E315">
        <v>0.314042850353494</v>
      </c>
      <c r="F315" s="15">
        <v>2.1065059419012E-12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2.0060683417647902E-2</v>
      </c>
      <c r="S315">
        <v>0</v>
      </c>
    </row>
    <row r="316" spans="1:19" x14ac:dyDescent="0.2">
      <c r="A316">
        <v>0.25005235090589201</v>
      </c>
      <c r="B316">
        <v>0.114950662175345</v>
      </c>
      <c r="C316">
        <v>0.68654140080048398</v>
      </c>
      <c r="D316" s="15">
        <v>4.3627046419914003E-12</v>
      </c>
      <c r="E316">
        <v>0.29349774791802202</v>
      </c>
      <c r="F316" s="15">
        <v>2.1669541161450898E-12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1.99608512796631E-2</v>
      </c>
      <c r="S316">
        <v>0</v>
      </c>
    </row>
    <row r="317" spans="1:19" x14ac:dyDescent="0.2">
      <c r="A317">
        <v>0.257001247357311</v>
      </c>
      <c r="B317">
        <v>0.116547500463239</v>
      </c>
      <c r="C317">
        <v>0.70718633537388897</v>
      </c>
      <c r="D317" s="15">
        <v>4.4847354996324599E-12</v>
      </c>
      <c r="E317">
        <v>0.27295264548255199</v>
      </c>
      <c r="F317" s="15">
        <v>2.2274231070706902E-12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1.9861019141678399E-2</v>
      </c>
      <c r="S317">
        <v>0</v>
      </c>
    </row>
    <row r="318" spans="1:19" x14ac:dyDescent="0.2">
      <c r="A318">
        <v>0.263952689067739</v>
      </c>
      <c r="B318">
        <v>0.11814433875113201</v>
      </c>
      <c r="C318">
        <v>0.72783126994729397</v>
      </c>
      <c r="D318" s="15">
        <v>4.6067767656143803E-12</v>
      </c>
      <c r="E318">
        <v>0.25240754304708002</v>
      </c>
      <c r="F318" s="15">
        <v>2.2879059757841E-12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1.97611870036936E-2</v>
      </c>
      <c r="S318">
        <v>0</v>
      </c>
    </row>
    <row r="319" spans="1:19" x14ac:dyDescent="0.2">
      <c r="A319">
        <v>0.27090648010373403</v>
      </c>
      <c r="B319">
        <v>0.11974117703902599</v>
      </c>
      <c r="C319">
        <v>0.74847620452069896</v>
      </c>
      <c r="D319" s="15">
        <v>4.7287937454676402E-12</v>
      </c>
      <c r="E319">
        <v>0.23186244061160899</v>
      </c>
      <c r="F319" s="15">
        <v>2.3483333333462801E-12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1.9661354865708899E-2</v>
      </c>
      <c r="S319">
        <v>0</v>
      </c>
    </row>
    <row r="320" spans="1:19" x14ac:dyDescent="0.2">
      <c r="A320">
        <v>0.27786244408254501</v>
      </c>
      <c r="B320">
        <v>0.121338015326919</v>
      </c>
      <c r="C320">
        <v>0.76912113909410296</v>
      </c>
      <c r="D320" s="15">
        <v>4.8508315420026102E-12</v>
      </c>
      <c r="E320">
        <v>0.21131733817613901</v>
      </c>
      <c r="F320" s="15">
        <v>2.4088092631657799E-12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1.9561522727724101E-2</v>
      </c>
      <c r="S320">
        <v>0</v>
      </c>
    </row>
    <row r="321" spans="1:19" x14ac:dyDescent="0.2">
      <c r="A321">
        <v>0.28482042179956701</v>
      </c>
      <c r="B321">
        <v>0.122934853614813</v>
      </c>
      <c r="C321">
        <v>0.78976607366750795</v>
      </c>
      <c r="D321" s="15">
        <v>4.97287627743148E-12</v>
      </c>
      <c r="E321">
        <v>0.19077223574066701</v>
      </c>
      <c r="F321" s="15">
        <v>2.4692609068566201E-12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1.9461690589739299E-2</v>
      </c>
      <c r="S321">
        <v>0</v>
      </c>
    </row>
    <row r="322" spans="1:19" x14ac:dyDescent="0.2">
      <c r="A322">
        <v>0.29178026919219202</v>
      </c>
      <c r="B322">
        <v>0.12453169190270599</v>
      </c>
      <c r="C322">
        <v>0.81041100824091195</v>
      </c>
      <c r="D322" s="15">
        <v>5.0949279517542603E-12</v>
      </c>
      <c r="E322">
        <v>0.17022713330519701</v>
      </c>
      <c r="F322" s="15">
        <v>2.5297403061230698E-12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1.9361858451754602E-2</v>
      </c>
      <c r="S322">
        <v>0</v>
      </c>
    </row>
    <row r="323" spans="1:19" x14ac:dyDescent="0.2">
      <c r="A323">
        <v>0.29874185558585498</v>
      </c>
      <c r="B323">
        <v>0.1261285301906</v>
      </c>
      <c r="C323">
        <v>0.83105594281431705</v>
      </c>
      <c r="D323" s="15">
        <v>5.2169553399483704E-12</v>
      </c>
      <c r="E323">
        <v>0.14968203086972701</v>
      </c>
      <c r="F323" s="15">
        <v>2.59019194981391E-12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1.92620263137698E-2</v>
      </c>
      <c r="S323">
        <v>0</v>
      </c>
    </row>
    <row r="324" spans="1:19" x14ac:dyDescent="0.2">
      <c r="A324">
        <v>0.30570506217777699</v>
      </c>
      <c r="B324">
        <v>0.127725368478493</v>
      </c>
      <c r="C324">
        <v>0.85170087738772204</v>
      </c>
      <c r="D324" s="15">
        <v>5.3389723198016302E-12</v>
      </c>
      <c r="E324">
        <v>0.12913692843425501</v>
      </c>
      <c r="F324" s="15">
        <v>2.6506678796334199E-12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1.9162194175785099E-2</v>
      </c>
      <c r="S324">
        <v>0</v>
      </c>
    </row>
    <row r="325" spans="1:19" x14ac:dyDescent="0.2">
      <c r="A325">
        <v>0.31266978072174501</v>
      </c>
      <c r="B325">
        <v>0.129322206766387</v>
      </c>
      <c r="C325">
        <v>0.87234581196112804</v>
      </c>
      <c r="D325" s="15">
        <v>5.4610344024652599E-12</v>
      </c>
      <c r="E325">
        <v>0.108591825998783</v>
      </c>
      <c r="F325" s="15">
        <v>2.7111368705590199E-12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1.90623620378003E-2</v>
      </c>
      <c r="S325">
        <v>0</v>
      </c>
    </row>
    <row r="326" spans="1:19" x14ac:dyDescent="0.2">
      <c r="A326">
        <v>0.31963591238356898</v>
      </c>
      <c r="B326">
        <v>0.13091904505428001</v>
      </c>
      <c r="C326">
        <v>0.89299074653453203</v>
      </c>
      <c r="D326" s="15">
        <v>5.5830652601063203E-12</v>
      </c>
      <c r="E326">
        <v>8.8046723563312598E-2</v>
      </c>
      <c r="F326" s="15">
        <v>2.77155728922729E-12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1.8962529899815499E-2</v>
      </c>
      <c r="S326">
        <v>0</v>
      </c>
    </row>
    <row r="327" spans="1:19" x14ac:dyDescent="0.2">
      <c r="A327">
        <v>0.32660336674197998</v>
      </c>
      <c r="B327">
        <v>0.13251588334217401</v>
      </c>
      <c r="C327">
        <v>0.91363568110793603</v>
      </c>
      <c r="D327" s="15">
        <v>5.70509958719434E-12</v>
      </c>
      <c r="E327">
        <v>6.7501621127842498E-2</v>
      </c>
      <c r="F327" s="15">
        <v>2.83205750517546E-12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1.8862697761830801E-2</v>
      </c>
      <c r="S327">
        <v>0</v>
      </c>
    </row>
    <row r="328" spans="1:19" x14ac:dyDescent="0.2">
      <c r="A328">
        <v>0.33357206091389402</v>
      </c>
      <c r="B328">
        <v>0.13411272163006699</v>
      </c>
      <c r="C328">
        <v>0.93428061568134102</v>
      </c>
      <c r="D328" s="15">
        <v>5.82716860875188E-12</v>
      </c>
      <c r="E328">
        <v>4.6956518692370899E-2</v>
      </c>
      <c r="F328" s="15">
        <v>2.89255078222972E-12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1.8762865623845999E-2</v>
      </c>
      <c r="S328">
        <v>0</v>
      </c>
    </row>
    <row r="329" spans="1:19" x14ac:dyDescent="0.2">
      <c r="A329">
        <v>0.34054191878639001</v>
      </c>
      <c r="B329">
        <v>0.13570955991796099</v>
      </c>
      <c r="C329">
        <v>0.95492555025474701</v>
      </c>
      <c r="D329" s="15">
        <v>5.9491508941356098E-12</v>
      </c>
      <c r="E329">
        <v>2.6411416256899301E-2</v>
      </c>
      <c r="F329" s="15">
        <v>2.9529295675345699E-12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1.8663033485861201E-2</v>
      </c>
      <c r="S329">
        <v>0</v>
      </c>
    </row>
    <row r="330" spans="1:19" x14ac:dyDescent="0.2">
      <c r="A330">
        <v>0.34751287033948802</v>
      </c>
      <c r="B330">
        <v>0.13730639820579499</v>
      </c>
      <c r="C330">
        <v>0.97557048482452702</v>
      </c>
      <c r="D330" s="15">
        <v>6.2999744310232602E-12</v>
      </c>
      <c r="E330">
        <v>5.8663138267311997E-3</v>
      </c>
      <c r="F330" s="15">
        <v>3.8491015930119902E-12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1.8563201347921401E-2</v>
      </c>
      <c r="S330">
        <v>0</v>
      </c>
    </row>
    <row r="331" spans="1:19" x14ac:dyDescent="0.2">
      <c r="A331">
        <v>0.35454498700421</v>
      </c>
      <c r="B331">
        <v>0.1389032365</v>
      </c>
      <c r="C331">
        <v>1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</row>
    <row r="334" spans="1:19" x14ac:dyDescent="0.2">
      <c r="C334" t="s">
        <v>71</v>
      </c>
      <c r="D334" t="s">
        <v>72</v>
      </c>
      <c r="E334" t="s">
        <v>73</v>
      </c>
      <c r="F334" t="s">
        <v>144</v>
      </c>
      <c r="G334" t="s">
        <v>145</v>
      </c>
      <c r="H334" t="s">
        <v>146</v>
      </c>
      <c r="I334" t="s">
        <v>147</v>
      </c>
      <c r="J334" t="s">
        <v>148</v>
      </c>
      <c r="K334" t="s">
        <v>149</v>
      </c>
      <c r="L334" t="s">
        <v>150</v>
      </c>
      <c r="M334" t="s">
        <v>151</v>
      </c>
      <c r="N334" t="s">
        <v>152</v>
      </c>
      <c r="O334" t="s">
        <v>153</v>
      </c>
      <c r="P334" t="s">
        <v>154</v>
      </c>
      <c r="Q334" t="s">
        <v>155</v>
      </c>
      <c r="R334" t="s">
        <v>156</v>
      </c>
      <c r="S334" t="s">
        <v>157</v>
      </c>
    </row>
    <row r="335" spans="1:19" x14ac:dyDescent="0.2">
      <c r="A335">
        <v>2.71699489460453E-2</v>
      </c>
      <c r="B335">
        <v>6.27014316770899E-2</v>
      </c>
      <c r="C335">
        <v>0</v>
      </c>
      <c r="D335">
        <v>0</v>
      </c>
      <c r="E335">
        <v>0.86740885595983697</v>
      </c>
      <c r="F335">
        <v>0</v>
      </c>
      <c r="G335">
        <v>0</v>
      </c>
      <c r="H335">
        <v>0</v>
      </c>
      <c r="I335">
        <v>8.4742202502918598E-2</v>
      </c>
      <c r="J335">
        <v>0</v>
      </c>
      <c r="K335">
        <v>0</v>
      </c>
      <c r="L335">
        <v>0</v>
      </c>
      <c r="M335">
        <v>0</v>
      </c>
      <c r="N335">
        <v>4.7848941537244803E-2</v>
      </c>
      <c r="O335">
        <v>0</v>
      </c>
      <c r="P335">
        <v>0</v>
      </c>
      <c r="Q335">
        <v>0</v>
      </c>
      <c r="R335">
        <v>0</v>
      </c>
      <c r="S335">
        <v>0</v>
      </c>
    </row>
    <row r="336" spans="1:19" x14ac:dyDescent="0.2">
      <c r="A336">
        <v>2.7387134436924299E-2</v>
      </c>
      <c r="B336">
        <v>6.4256570551018702E-2</v>
      </c>
      <c r="C336">
        <v>0</v>
      </c>
      <c r="D336">
        <v>0</v>
      </c>
      <c r="E336">
        <v>0.848300677412274</v>
      </c>
      <c r="F336">
        <v>6.15056524355777E-2</v>
      </c>
      <c r="G336">
        <v>0</v>
      </c>
      <c r="H336">
        <v>0</v>
      </c>
      <c r="I336">
        <v>4.4008680887554399E-2</v>
      </c>
      <c r="J336">
        <v>0</v>
      </c>
      <c r="K336">
        <v>0</v>
      </c>
      <c r="L336">
        <v>0</v>
      </c>
      <c r="M336">
        <v>0</v>
      </c>
      <c r="N336">
        <v>4.6184989264595501E-2</v>
      </c>
      <c r="O336">
        <v>0</v>
      </c>
      <c r="P336">
        <v>0</v>
      </c>
      <c r="Q336">
        <v>0</v>
      </c>
      <c r="R336">
        <v>0</v>
      </c>
      <c r="S336">
        <v>0</v>
      </c>
    </row>
    <row r="337" spans="1:19" x14ac:dyDescent="0.2">
      <c r="A337">
        <v>2.8020450980165101E-2</v>
      </c>
      <c r="B337">
        <v>6.5811709424945602E-2</v>
      </c>
      <c r="C337">
        <v>0</v>
      </c>
      <c r="D337">
        <v>0</v>
      </c>
      <c r="E337">
        <v>0.82924280917248605</v>
      </c>
      <c r="F337">
        <v>0.123035960398335</v>
      </c>
      <c r="G337">
        <v>0</v>
      </c>
      <c r="H337">
        <v>0</v>
      </c>
      <c r="I337">
        <v>3.21059478675751E-3</v>
      </c>
      <c r="J337">
        <v>0</v>
      </c>
      <c r="K337">
        <v>0</v>
      </c>
      <c r="L337">
        <v>0</v>
      </c>
      <c r="M337">
        <v>0</v>
      </c>
      <c r="N337">
        <v>4.45106356424258E-2</v>
      </c>
      <c r="O337">
        <v>0</v>
      </c>
      <c r="P337">
        <v>0</v>
      </c>
      <c r="Q337">
        <v>0</v>
      </c>
      <c r="R337">
        <v>0</v>
      </c>
      <c r="S337">
        <v>0</v>
      </c>
    </row>
    <row r="338" spans="1:19" x14ac:dyDescent="0.2">
      <c r="A338">
        <v>2.9307117973760299E-2</v>
      </c>
      <c r="B338">
        <v>6.7366848298888907E-2</v>
      </c>
      <c r="C338">
        <v>0</v>
      </c>
      <c r="D338">
        <v>0</v>
      </c>
      <c r="E338">
        <v>0.78137677501389502</v>
      </c>
      <c r="F338">
        <v>0.170280696962398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4.83425280237465E-2</v>
      </c>
      <c r="O338">
        <v>0</v>
      </c>
      <c r="P338">
        <v>0</v>
      </c>
      <c r="Q338">
        <v>0</v>
      </c>
      <c r="R338">
        <v>0</v>
      </c>
      <c r="S338">
        <v>0</v>
      </c>
    </row>
    <row r="339" spans="1:19" x14ac:dyDescent="0.2">
      <c r="A339">
        <v>3.1498466124955798E-2</v>
      </c>
      <c r="B339">
        <v>6.8921987172833293E-2</v>
      </c>
      <c r="C339">
        <v>0</v>
      </c>
      <c r="D339">
        <v>0</v>
      </c>
      <c r="E339">
        <v>0.73105004597833201</v>
      </c>
      <c r="F339">
        <v>0.21630520893962801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5.2644745082117202E-2</v>
      </c>
      <c r="O339">
        <v>0</v>
      </c>
      <c r="P339">
        <v>0</v>
      </c>
      <c r="Q339">
        <v>0</v>
      </c>
      <c r="R339">
        <v>0</v>
      </c>
      <c r="S339">
        <v>0</v>
      </c>
    </row>
    <row r="340" spans="1:19" x14ac:dyDescent="0.2">
      <c r="A340">
        <v>3.4423783337228099E-2</v>
      </c>
      <c r="B340">
        <v>7.0477126046777902E-2</v>
      </c>
      <c r="C340">
        <v>0</v>
      </c>
      <c r="D340">
        <v>0</v>
      </c>
      <c r="E340">
        <v>0.680723316942763</v>
      </c>
      <c r="F340">
        <v>0.26232972091686502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5.6946962140488298E-2</v>
      </c>
      <c r="O340">
        <v>0</v>
      </c>
      <c r="P340">
        <v>0</v>
      </c>
      <c r="Q340">
        <v>0</v>
      </c>
      <c r="R340">
        <v>0</v>
      </c>
      <c r="S340">
        <v>0</v>
      </c>
    </row>
    <row r="341" spans="1:19" x14ac:dyDescent="0.2">
      <c r="A341">
        <v>3.7897653032679501E-2</v>
      </c>
      <c r="B341">
        <v>7.2032264920721498E-2</v>
      </c>
      <c r="C341">
        <v>3.6792806995889298E-3</v>
      </c>
      <c r="D341">
        <v>0</v>
      </c>
      <c r="E341">
        <v>0.63479757268363102</v>
      </c>
      <c r="F341">
        <v>0.29976231850628099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6.1760828110652102E-2</v>
      </c>
      <c r="O341">
        <v>0</v>
      </c>
      <c r="P341">
        <v>0</v>
      </c>
      <c r="Q341">
        <v>0</v>
      </c>
      <c r="R341">
        <v>0</v>
      </c>
      <c r="S341">
        <v>0</v>
      </c>
    </row>
    <row r="342" spans="1:19" x14ac:dyDescent="0.2">
      <c r="A342">
        <v>4.1659905123210599E-2</v>
      </c>
      <c r="B342">
        <v>7.3587403794663803E-2</v>
      </c>
      <c r="C342">
        <v>1.25059907328168E-2</v>
      </c>
      <c r="D342" s="15">
        <v>2.1684043449710098E-19</v>
      </c>
      <c r="E342">
        <v>0.59502894444384902</v>
      </c>
      <c r="F342">
        <v>0.32517455783465798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6.7290506988860702E-2</v>
      </c>
      <c r="O342">
        <v>0</v>
      </c>
      <c r="P342">
        <v>0</v>
      </c>
      <c r="Q342">
        <v>0</v>
      </c>
      <c r="R342">
        <v>0</v>
      </c>
      <c r="S342">
        <v>0</v>
      </c>
    </row>
    <row r="343" spans="1:19" x14ac:dyDescent="0.2">
      <c r="A343">
        <v>4.56134196703867E-2</v>
      </c>
      <c r="B343">
        <v>7.5142542668606094E-2</v>
      </c>
      <c r="C343">
        <v>2.1332700766044699E-2</v>
      </c>
      <c r="D343" s="15">
        <v>4.3368086899420197E-19</v>
      </c>
      <c r="E343">
        <v>0.55526031620406802</v>
      </c>
      <c r="F343">
        <v>0.35058679716303498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7.2820185867069301E-2</v>
      </c>
      <c r="O343">
        <v>0</v>
      </c>
      <c r="P343">
        <v>0</v>
      </c>
      <c r="Q343">
        <v>0</v>
      </c>
      <c r="R343">
        <v>0</v>
      </c>
      <c r="S343">
        <v>0</v>
      </c>
    </row>
    <row r="344" spans="1:19" x14ac:dyDescent="0.2">
      <c r="A344">
        <v>4.9712585758951003E-2</v>
      </c>
      <c r="B344">
        <v>7.6697681542548302E-2</v>
      </c>
      <c r="C344">
        <v>3.0159410799272E-2</v>
      </c>
      <c r="D344">
        <v>0</v>
      </c>
      <c r="E344">
        <v>0.51549168796429001</v>
      </c>
      <c r="F344">
        <v>0.37599903649140998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7.8349864745277498E-2</v>
      </c>
      <c r="O344">
        <v>0</v>
      </c>
      <c r="P344">
        <v>0</v>
      </c>
      <c r="Q344">
        <v>0</v>
      </c>
      <c r="R344">
        <v>0</v>
      </c>
      <c r="S344">
        <v>0</v>
      </c>
    </row>
    <row r="345" spans="1:19" x14ac:dyDescent="0.2">
      <c r="A345">
        <v>5.3924197549130803E-2</v>
      </c>
      <c r="B345">
        <v>7.8252820416490496E-2</v>
      </c>
      <c r="C345">
        <v>3.8986120832499797E-2</v>
      </c>
      <c r="D345">
        <v>0</v>
      </c>
      <c r="E345">
        <v>0.47572305972450901</v>
      </c>
      <c r="F345">
        <v>0.40141127581978697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8.3879543623486097E-2</v>
      </c>
      <c r="O345">
        <v>0</v>
      </c>
      <c r="P345">
        <v>0</v>
      </c>
      <c r="Q345">
        <v>0</v>
      </c>
      <c r="R345">
        <v>0</v>
      </c>
      <c r="S345">
        <v>0</v>
      </c>
    </row>
    <row r="346" spans="1:19" x14ac:dyDescent="0.2">
      <c r="A346">
        <v>5.8223858936493303E-2</v>
      </c>
      <c r="B346">
        <v>7.9807959290432801E-2</v>
      </c>
      <c r="C346">
        <v>4.7812830865727698E-2</v>
      </c>
      <c r="D346">
        <v>0</v>
      </c>
      <c r="E346">
        <v>0.43595443148472801</v>
      </c>
      <c r="F346">
        <v>0.42682351514816502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8.9409222501694599E-2</v>
      </c>
      <c r="O346">
        <v>0</v>
      </c>
      <c r="P346">
        <v>0</v>
      </c>
      <c r="Q346">
        <v>0</v>
      </c>
      <c r="R346">
        <v>0</v>
      </c>
      <c r="S346">
        <v>0</v>
      </c>
    </row>
    <row r="347" spans="1:19" x14ac:dyDescent="0.2">
      <c r="A347">
        <v>6.2593427668230603E-2</v>
      </c>
      <c r="B347">
        <v>8.1363098164375106E-2</v>
      </c>
      <c r="C347">
        <v>5.66395408989556E-2</v>
      </c>
      <c r="D347">
        <v>0</v>
      </c>
      <c r="E347">
        <v>0.39618580324494601</v>
      </c>
      <c r="F347">
        <v>0.45223575447654202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9.4938901379903198E-2</v>
      </c>
      <c r="O347">
        <v>0</v>
      </c>
      <c r="P347">
        <v>0</v>
      </c>
      <c r="Q347">
        <v>0</v>
      </c>
      <c r="R347">
        <v>0</v>
      </c>
      <c r="S347">
        <v>0</v>
      </c>
    </row>
    <row r="348" spans="1:19" x14ac:dyDescent="0.2">
      <c r="A348">
        <v>6.7019231528880702E-2</v>
      </c>
      <c r="B348">
        <v>8.2918237038317397E-2</v>
      </c>
      <c r="C348">
        <v>6.5466250932183501E-2</v>
      </c>
      <c r="D348">
        <v>0</v>
      </c>
      <c r="E348">
        <v>0.35641717500516501</v>
      </c>
      <c r="F348">
        <v>0.47764799380491901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0.10046858025811201</v>
      </c>
      <c r="O348">
        <v>0</v>
      </c>
      <c r="P348">
        <v>0</v>
      </c>
      <c r="Q348">
        <v>0</v>
      </c>
      <c r="R348">
        <v>0</v>
      </c>
      <c r="S348">
        <v>0</v>
      </c>
    </row>
    <row r="349" spans="1:19" x14ac:dyDescent="0.2">
      <c r="A349">
        <v>7.1490827186763806E-2</v>
      </c>
      <c r="B349">
        <v>8.4473375912259493E-2</v>
      </c>
      <c r="C349">
        <v>7.4292960965410798E-2</v>
      </c>
      <c r="D349" s="15">
        <v>-8.6736173798840393E-19</v>
      </c>
      <c r="E349">
        <v>0.31664854676538701</v>
      </c>
      <c r="F349">
        <v>0.50306023313329495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0.10599825913631999</v>
      </c>
      <c r="O349">
        <v>0</v>
      </c>
      <c r="P349">
        <v>0</v>
      </c>
      <c r="Q349">
        <v>0</v>
      </c>
      <c r="R349">
        <v>0</v>
      </c>
      <c r="S349">
        <v>0</v>
      </c>
    </row>
    <row r="350" spans="1:19" x14ac:dyDescent="0.2">
      <c r="A350">
        <v>7.6000132359333103E-2</v>
      </c>
      <c r="B350">
        <v>8.6028514786201798E-2</v>
      </c>
      <c r="C350">
        <v>8.3119670998638706E-2</v>
      </c>
      <c r="D350">
        <v>0</v>
      </c>
      <c r="E350">
        <v>0.27687991852560601</v>
      </c>
      <c r="F350">
        <v>0.52847247246167195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0.111527938014529</v>
      </c>
      <c r="O350">
        <v>0</v>
      </c>
      <c r="P350">
        <v>0</v>
      </c>
      <c r="Q350">
        <v>0</v>
      </c>
      <c r="R350">
        <v>0</v>
      </c>
      <c r="S350">
        <v>0</v>
      </c>
    </row>
    <row r="351" spans="1:19" x14ac:dyDescent="0.2">
      <c r="A351">
        <v>8.0540813474206205E-2</v>
      </c>
      <c r="B351">
        <v>8.7583653660144006E-2</v>
      </c>
      <c r="C351">
        <v>9.1946381031865906E-2</v>
      </c>
      <c r="D351">
        <v>0</v>
      </c>
      <c r="E351">
        <v>0.237111290285827</v>
      </c>
      <c r="F351">
        <v>0.55388471179004695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0.117057616892737</v>
      </c>
      <c r="O351">
        <v>0</v>
      </c>
      <c r="P351">
        <v>0</v>
      </c>
      <c r="Q351">
        <v>0</v>
      </c>
      <c r="R351">
        <v>0</v>
      </c>
      <c r="S351">
        <v>0</v>
      </c>
    </row>
    <row r="352" spans="1:19" x14ac:dyDescent="0.2">
      <c r="A352">
        <v>8.5107848763789101E-2</v>
      </c>
      <c r="B352">
        <v>8.91387925340862E-2</v>
      </c>
      <c r="C352">
        <v>0.10077309106509399</v>
      </c>
      <c r="D352">
        <v>0</v>
      </c>
      <c r="E352">
        <v>0.197342662046046</v>
      </c>
      <c r="F352">
        <v>0.57929695111842505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0.122587295770945</v>
      </c>
      <c r="O352">
        <v>0</v>
      </c>
      <c r="P352">
        <v>0</v>
      </c>
      <c r="Q352">
        <v>0</v>
      </c>
      <c r="R352">
        <v>0</v>
      </c>
      <c r="S352">
        <v>0</v>
      </c>
    </row>
    <row r="353" spans="1:19" x14ac:dyDescent="0.2">
      <c r="A353">
        <v>8.9697212760349601E-2</v>
      </c>
      <c r="B353">
        <v>9.0693931408028394E-2</v>
      </c>
      <c r="C353">
        <v>0.109599801098321</v>
      </c>
      <c r="D353">
        <v>0</v>
      </c>
      <c r="E353">
        <v>0.157574033806268</v>
      </c>
      <c r="F353">
        <v>0.60470919044680005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0.128116974649154</v>
      </c>
      <c r="O353">
        <v>0</v>
      </c>
      <c r="P353">
        <v>0</v>
      </c>
      <c r="Q353">
        <v>0</v>
      </c>
      <c r="R353">
        <v>0</v>
      </c>
      <c r="S353">
        <v>0</v>
      </c>
    </row>
    <row r="354" spans="1:19" x14ac:dyDescent="0.2">
      <c r="A354">
        <v>9.4305645655036296E-2</v>
      </c>
      <c r="B354">
        <v>9.2249070281970699E-2</v>
      </c>
      <c r="C354">
        <v>0.11842651113154901</v>
      </c>
      <c r="D354">
        <v>0</v>
      </c>
      <c r="E354">
        <v>0.117805405566487</v>
      </c>
      <c r="F354">
        <v>0.63012142977517704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0.13364665352736199</v>
      </c>
      <c r="O354">
        <v>0</v>
      </c>
      <c r="P354">
        <v>0</v>
      </c>
      <c r="Q354">
        <v>0</v>
      </c>
      <c r="R354">
        <v>0</v>
      </c>
      <c r="S354">
        <v>0</v>
      </c>
    </row>
    <row r="355" spans="1:19" x14ac:dyDescent="0.2">
      <c r="A355">
        <v>9.8930482650765497E-2</v>
      </c>
      <c r="B355">
        <v>9.3804209155912796E-2</v>
      </c>
      <c r="C355">
        <v>0.127253221164776</v>
      </c>
      <c r="D355">
        <v>0</v>
      </c>
      <c r="E355">
        <v>7.8036777326707801E-2</v>
      </c>
      <c r="F355">
        <v>0.65553366910355304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0.13917633240557001</v>
      </c>
      <c r="O355">
        <v>0</v>
      </c>
      <c r="P355">
        <v>0</v>
      </c>
      <c r="Q355">
        <v>0</v>
      </c>
      <c r="R355">
        <v>0</v>
      </c>
      <c r="S355">
        <v>0</v>
      </c>
    </row>
    <row r="356" spans="1:19" x14ac:dyDescent="0.2">
      <c r="A356">
        <v>0.103569526224059</v>
      </c>
      <c r="B356">
        <v>9.5359348029855101E-2</v>
      </c>
      <c r="C356">
        <v>0.13607993119800399</v>
      </c>
      <c r="D356" s="15">
        <v>5.5511151231257802E-17</v>
      </c>
      <c r="E356">
        <v>3.82681490869268E-2</v>
      </c>
      <c r="F356">
        <v>0.68094590843193004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0.144706011283779</v>
      </c>
      <c r="O356">
        <v>0</v>
      </c>
      <c r="P356">
        <v>0</v>
      </c>
      <c r="Q356">
        <v>0</v>
      </c>
      <c r="R356">
        <v>0</v>
      </c>
      <c r="S356">
        <v>0</v>
      </c>
    </row>
    <row r="357" spans="1:19" x14ac:dyDescent="0.2">
      <c r="A357">
        <v>0.108221490918803</v>
      </c>
      <c r="B357">
        <v>9.6914486903799502E-2</v>
      </c>
      <c r="C357">
        <v>0.14595577721073999</v>
      </c>
      <c r="D357" s="15">
        <v>6.3087013911500302E-17</v>
      </c>
      <c r="E357">
        <v>0</v>
      </c>
      <c r="F357">
        <v>0.70394297177992204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0.15010125101001601</v>
      </c>
      <c r="O357">
        <v>0</v>
      </c>
      <c r="P357">
        <v>0</v>
      </c>
      <c r="Q357">
        <v>0</v>
      </c>
      <c r="R357">
        <v>0</v>
      </c>
      <c r="S357">
        <v>0</v>
      </c>
    </row>
    <row r="358" spans="1:19" x14ac:dyDescent="0.2">
      <c r="A358">
        <v>0.11327523899990601</v>
      </c>
      <c r="B358">
        <v>9.8469625777794306E-2</v>
      </c>
      <c r="C358">
        <v>0.18258873744248499</v>
      </c>
      <c r="D358" s="15">
        <v>7.8279396853453395E-17</v>
      </c>
      <c r="E358">
        <v>0</v>
      </c>
      <c r="F358">
        <v>0.66534350157218702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0.15206776098618099</v>
      </c>
      <c r="O358">
        <v>0</v>
      </c>
      <c r="P358">
        <v>0</v>
      </c>
      <c r="Q358">
        <v>0</v>
      </c>
      <c r="R358">
        <v>0</v>
      </c>
      <c r="S358">
        <v>0</v>
      </c>
    </row>
    <row r="359" spans="1:19" x14ac:dyDescent="0.2">
      <c r="A359">
        <v>0.11900019202416599</v>
      </c>
      <c r="B359">
        <v>0.100024764651789</v>
      </c>
      <c r="C359">
        <v>0.219221697674232</v>
      </c>
      <c r="D359" s="15">
        <v>9.3675067702747595E-17</v>
      </c>
      <c r="E359">
        <v>0</v>
      </c>
      <c r="F359">
        <v>0.62674403136444901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0.15403427096234501</v>
      </c>
      <c r="O359">
        <v>0</v>
      </c>
      <c r="P359">
        <v>0</v>
      </c>
      <c r="Q359">
        <v>0</v>
      </c>
      <c r="R359">
        <v>0</v>
      </c>
      <c r="S359">
        <v>0</v>
      </c>
    </row>
    <row r="360" spans="1:19" x14ac:dyDescent="0.2">
      <c r="A360">
        <v>0.12530438496156299</v>
      </c>
      <c r="B360">
        <v>0.101579903525784</v>
      </c>
      <c r="C360">
        <v>0.255854657905977</v>
      </c>
      <c r="D360" s="15">
        <v>1.10154940724527E-16</v>
      </c>
      <c r="E360">
        <v>0</v>
      </c>
      <c r="F360">
        <v>0.58814456115671399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0.15600078093851</v>
      </c>
      <c r="O360">
        <v>0</v>
      </c>
      <c r="P360">
        <v>0</v>
      </c>
      <c r="Q360">
        <v>0</v>
      </c>
      <c r="R360">
        <v>0</v>
      </c>
      <c r="S360">
        <v>0</v>
      </c>
    </row>
    <row r="361" spans="1:19" x14ac:dyDescent="0.2">
      <c r="A361">
        <v>0.13210491791340701</v>
      </c>
      <c r="B361">
        <v>0.103135042399779</v>
      </c>
      <c r="C361">
        <v>0.292487618137725</v>
      </c>
      <c r="D361" s="15">
        <v>1.24032728532342E-16</v>
      </c>
      <c r="E361">
        <v>0</v>
      </c>
      <c r="F361">
        <v>0.54954509094897697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0.15796729091467401</v>
      </c>
      <c r="O361">
        <v>0</v>
      </c>
      <c r="P361">
        <v>0</v>
      </c>
      <c r="Q361">
        <v>0</v>
      </c>
      <c r="R361">
        <v>0</v>
      </c>
      <c r="S361">
        <v>0</v>
      </c>
    </row>
    <row r="362" spans="1:19" x14ac:dyDescent="0.2">
      <c r="A362">
        <v>0.13932913206047601</v>
      </c>
      <c r="B362">
        <v>0.104690181273774</v>
      </c>
      <c r="C362">
        <v>0.32912057836947201</v>
      </c>
      <c r="D362" s="15">
        <v>1.44849410244063E-16</v>
      </c>
      <c r="E362">
        <v>0</v>
      </c>
      <c r="F362">
        <v>0.51094562074123895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0.159933800890839</v>
      </c>
      <c r="O362">
        <v>0</v>
      </c>
      <c r="P362">
        <v>0</v>
      </c>
      <c r="Q362">
        <v>0</v>
      </c>
      <c r="R362">
        <v>0</v>
      </c>
      <c r="S362">
        <v>0</v>
      </c>
    </row>
    <row r="363" spans="1:19" x14ac:dyDescent="0.2">
      <c r="A363">
        <v>0.14691453979115901</v>
      </c>
      <c r="B363">
        <v>0.106245320147769</v>
      </c>
      <c r="C363">
        <v>0.36575353860122001</v>
      </c>
      <c r="D363" s="15">
        <v>1.5612511283791301E-16</v>
      </c>
      <c r="E363">
        <v>0</v>
      </c>
      <c r="F363">
        <v>0.47234615053350198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0.16190031086700399</v>
      </c>
      <c r="O363">
        <v>0</v>
      </c>
      <c r="P363">
        <v>0</v>
      </c>
      <c r="Q363">
        <v>0</v>
      </c>
      <c r="R363">
        <v>0</v>
      </c>
      <c r="S363">
        <v>0</v>
      </c>
    </row>
    <row r="364" spans="1:19" x14ac:dyDescent="0.2">
      <c r="A364">
        <v>0.15480805605935199</v>
      </c>
      <c r="B364">
        <v>0.10780045902176399</v>
      </c>
      <c r="C364">
        <v>0.40238649883296701</v>
      </c>
      <c r="D364" s="15">
        <v>1.8214596497756499E-16</v>
      </c>
      <c r="E364">
        <v>0</v>
      </c>
      <c r="F364">
        <v>0.43374668032576402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0.163866820843168</v>
      </c>
      <c r="O364">
        <v>0</v>
      </c>
      <c r="P364">
        <v>0</v>
      </c>
      <c r="Q364">
        <v>0</v>
      </c>
      <c r="R364">
        <v>0</v>
      </c>
      <c r="S364">
        <v>0</v>
      </c>
    </row>
    <row r="365" spans="1:19" x14ac:dyDescent="0.2">
      <c r="A365">
        <v>0.16296491554076101</v>
      </c>
      <c r="B365">
        <v>0.10935559789575899</v>
      </c>
      <c r="C365">
        <v>0.43901945906471002</v>
      </c>
      <c r="D365" s="15">
        <v>1.94289029309402E-16</v>
      </c>
      <c r="E365">
        <v>0</v>
      </c>
      <c r="F365">
        <v>0.395147210118032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0.16583333081933299</v>
      </c>
      <c r="O365">
        <v>0</v>
      </c>
      <c r="P365">
        <v>0</v>
      </c>
      <c r="Q365">
        <v>0</v>
      </c>
      <c r="R365">
        <v>0</v>
      </c>
      <c r="S365">
        <v>0</v>
      </c>
    </row>
    <row r="366" spans="1:19" x14ac:dyDescent="0.2">
      <c r="A366">
        <v>0.17134751364126899</v>
      </c>
      <c r="B366">
        <v>0.11091073676975401</v>
      </c>
      <c r="C366">
        <v>0.47565241929645702</v>
      </c>
      <c r="D366" s="15">
        <v>1.9775847626135601E-16</v>
      </c>
      <c r="E366">
        <v>0</v>
      </c>
      <c r="F366">
        <v>0.35654773991029498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0.16779984079549701</v>
      </c>
      <c r="O366">
        <v>0</v>
      </c>
      <c r="P366">
        <v>0</v>
      </c>
      <c r="Q366">
        <v>0</v>
      </c>
      <c r="R366">
        <v>0</v>
      </c>
      <c r="S366">
        <v>0</v>
      </c>
    </row>
    <row r="367" spans="1:19" x14ac:dyDescent="0.2">
      <c r="A367">
        <v>0.179924301922745</v>
      </c>
      <c r="B367">
        <v>0.11246587564374901</v>
      </c>
      <c r="C367">
        <v>0.51228537952820197</v>
      </c>
      <c r="D367" s="15">
        <v>2.2204460492503101E-16</v>
      </c>
      <c r="E367">
        <v>0</v>
      </c>
      <c r="F367">
        <v>0.31794826970256002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0.16976635077166199</v>
      </c>
      <c r="O367">
        <v>0</v>
      </c>
      <c r="P367">
        <v>0</v>
      </c>
      <c r="Q367">
        <v>0</v>
      </c>
      <c r="R367">
        <v>0</v>
      </c>
      <c r="S367">
        <v>0</v>
      </c>
    </row>
    <row r="368" spans="1:19" x14ac:dyDescent="0.2">
      <c r="A368">
        <v>0.188668798881094</v>
      </c>
      <c r="B368">
        <v>0.114021014517744</v>
      </c>
      <c r="C368">
        <v>0.54891833975995197</v>
      </c>
      <c r="D368" s="15">
        <v>2.3765711620882302E-16</v>
      </c>
      <c r="E368">
        <v>0</v>
      </c>
      <c r="F368">
        <v>0.27934879949482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0.17173286074782701</v>
      </c>
      <c r="O368">
        <v>0</v>
      </c>
      <c r="P368">
        <v>0</v>
      </c>
      <c r="Q368">
        <v>0</v>
      </c>
      <c r="R368">
        <v>0</v>
      </c>
      <c r="S368">
        <v>0</v>
      </c>
    </row>
    <row r="369" spans="1:19" x14ac:dyDescent="0.2">
      <c r="A369">
        <v>0.19755873601940999</v>
      </c>
      <c r="B369">
        <v>0.115576153391739</v>
      </c>
      <c r="C369">
        <v>0.58555129999169597</v>
      </c>
      <c r="D369" s="15">
        <v>2.6367796834847502E-16</v>
      </c>
      <c r="E369">
        <v>0</v>
      </c>
      <c r="F369">
        <v>0.24074932928708601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0.173699370723991</v>
      </c>
      <c r="O369">
        <v>0</v>
      </c>
      <c r="P369">
        <v>0</v>
      </c>
      <c r="Q369">
        <v>0</v>
      </c>
      <c r="R369">
        <v>0</v>
      </c>
      <c r="S369">
        <v>0</v>
      </c>
    </row>
    <row r="370" spans="1:19" x14ac:dyDescent="0.2">
      <c r="A370">
        <v>0.20657533720520499</v>
      </c>
      <c r="B370">
        <v>0.117131292265734</v>
      </c>
      <c r="C370">
        <v>0.62218426022344397</v>
      </c>
      <c r="D370" s="15">
        <v>2.7408630920433601E-16</v>
      </c>
      <c r="E370">
        <v>0</v>
      </c>
      <c r="F370">
        <v>0.20214985907934899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0.17566588070015601</v>
      </c>
      <c r="O370">
        <v>0</v>
      </c>
      <c r="P370">
        <v>0</v>
      </c>
      <c r="Q370">
        <v>0</v>
      </c>
      <c r="R370">
        <v>0</v>
      </c>
      <c r="S370">
        <v>0</v>
      </c>
    </row>
    <row r="371" spans="1:19" x14ac:dyDescent="0.2">
      <c r="A371">
        <v>0.21570271895088999</v>
      </c>
      <c r="B371">
        <v>0.118686431139729</v>
      </c>
      <c r="C371">
        <v>0.65881722045519098</v>
      </c>
      <c r="D371" s="15">
        <v>2.9143354396410399E-16</v>
      </c>
      <c r="E371">
        <v>0</v>
      </c>
      <c r="F371">
        <v>0.163550388871612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0.17763239067632</v>
      </c>
      <c r="O371">
        <v>0</v>
      </c>
      <c r="P371">
        <v>0</v>
      </c>
      <c r="Q371">
        <v>0</v>
      </c>
      <c r="R371">
        <v>0</v>
      </c>
      <c r="S371">
        <v>0</v>
      </c>
    </row>
    <row r="372" spans="1:19" x14ac:dyDescent="0.2">
      <c r="A372">
        <v>0.224927395489464</v>
      </c>
      <c r="B372">
        <v>0.120241570013723</v>
      </c>
      <c r="C372">
        <v>0.69545018068693698</v>
      </c>
      <c r="D372" s="15">
        <v>3.1571967262777899E-16</v>
      </c>
      <c r="E372">
        <v>0</v>
      </c>
      <c r="F372">
        <v>0.124950918663876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0.17959890065248499</v>
      </c>
      <c r="O372">
        <v>0</v>
      </c>
      <c r="P372">
        <v>0</v>
      </c>
      <c r="Q372">
        <v>0</v>
      </c>
      <c r="R372">
        <v>0</v>
      </c>
      <c r="S372">
        <v>0</v>
      </c>
    </row>
    <row r="373" spans="1:19" x14ac:dyDescent="0.2">
      <c r="A373">
        <v>0.23423787221123399</v>
      </c>
      <c r="B373">
        <v>0.121796708887718</v>
      </c>
      <c r="C373">
        <v>0.73208314091868398</v>
      </c>
      <c r="D373" s="15">
        <v>3.3306690738754701E-16</v>
      </c>
      <c r="E373">
        <v>0</v>
      </c>
      <c r="F373">
        <v>8.6351448456138499E-2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0.18156541062865</v>
      </c>
      <c r="O373">
        <v>0</v>
      </c>
      <c r="P373">
        <v>0</v>
      </c>
      <c r="Q373">
        <v>0</v>
      </c>
      <c r="R373">
        <v>0</v>
      </c>
      <c r="S373">
        <v>0</v>
      </c>
    </row>
    <row r="374" spans="1:19" x14ac:dyDescent="0.2">
      <c r="A374">
        <v>0.243624312358031</v>
      </c>
      <c r="B374">
        <v>0.123351847761713</v>
      </c>
      <c r="C374">
        <v>0.76871610115043099</v>
      </c>
      <c r="D374" s="15">
        <v>3.5388358909926899E-16</v>
      </c>
      <c r="E374">
        <v>0</v>
      </c>
      <c r="F374">
        <v>4.7751978248401397E-2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0.18353192060481399</v>
      </c>
      <c r="O374">
        <v>0</v>
      </c>
      <c r="P374">
        <v>0</v>
      </c>
      <c r="Q374">
        <v>0</v>
      </c>
      <c r="R374">
        <v>0</v>
      </c>
      <c r="S374">
        <v>0</v>
      </c>
    </row>
    <row r="375" spans="1:19" x14ac:dyDescent="0.2">
      <c r="A375">
        <v>0.25307826383019599</v>
      </c>
      <c r="B375">
        <v>0.124906986635708</v>
      </c>
      <c r="C375">
        <v>0.80534906138217899</v>
      </c>
      <c r="D375" s="15">
        <v>3.6776137690708301E-16</v>
      </c>
      <c r="E375">
        <v>0</v>
      </c>
      <c r="F375">
        <v>9.1525080406639203E-3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0.18549843058097901</v>
      </c>
      <c r="O375">
        <v>0</v>
      </c>
      <c r="P375">
        <v>0</v>
      </c>
      <c r="Q375">
        <v>0</v>
      </c>
      <c r="R375">
        <v>0</v>
      </c>
      <c r="S375">
        <v>0</v>
      </c>
    </row>
    <row r="376" spans="1:19" x14ac:dyDescent="0.2">
      <c r="A376">
        <v>0.26273561930410699</v>
      </c>
      <c r="B376">
        <v>0.126462125509851</v>
      </c>
      <c r="C376">
        <v>0.83022512208703603</v>
      </c>
      <c r="D376" s="15">
        <v>3.9551695252271202E-16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0.16977487791735801</v>
      </c>
      <c r="O376">
        <v>0</v>
      </c>
      <c r="P376">
        <v>0</v>
      </c>
      <c r="Q376">
        <v>0</v>
      </c>
      <c r="R376">
        <v>0</v>
      </c>
      <c r="S376">
        <v>0</v>
      </c>
    </row>
    <row r="377" spans="1:19" x14ac:dyDescent="0.2">
      <c r="A377">
        <v>0.272897418071534</v>
      </c>
      <c r="B377">
        <v>0.12801726438403899</v>
      </c>
      <c r="C377">
        <v>0.85144698183076495</v>
      </c>
      <c r="D377" s="15">
        <v>4.263082942213E-16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0.14855301817432301</v>
      </c>
      <c r="O377">
        <v>0</v>
      </c>
      <c r="P377">
        <v>0</v>
      </c>
      <c r="Q377">
        <v>0</v>
      </c>
      <c r="R377">
        <v>0</v>
      </c>
      <c r="S377">
        <v>0</v>
      </c>
    </row>
    <row r="378" spans="1:19" x14ac:dyDescent="0.2">
      <c r="A378">
        <v>0.28352223817262201</v>
      </c>
      <c r="B378">
        <v>0.129572403258227</v>
      </c>
      <c r="C378">
        <v>0.87266884157449298</v>
      </c>
      <c r="D378" s="15">
        <v>4.5016074201598105E-16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0.12733115843129</v>
      </c>
      <c r="O378">
        <v>0</v>
      </c>
      <c r="P378">
        <v>0</v>
      </c>
      <c r="Q378">
        <v>0</v>
      </c>
      <c r="R378">
        <v>0</v>
      </c>
      <c r="S378">
        <v>0</v>
      </c>
    </row>
    <row r="379" spans="1:19" x14ac:dyDescent="0.2">
      <c r="A379">
        <v>0.29455998013312101</v>
      </c>
      <c r="B379">
        <v>0.13112754213241501</v>
      </c>
      <c r="C379">
        <v>0.89389070131822401</v>
      </c>
      <c r="D379" s="15">
        <v>4.7011006198971502E-16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0.106109298688253</v>
      </c>
      <c r="O379">
        <v>0</v>
      </c>
      <c r="P379">
        <v>0</v>
      </c>
      <c r="Q379">
        <v>0</v>
      </c>
      <c r="R379">
        <v>0</v>
      </c>
      <c r="S379">
        <v>0</v>
      </c>
    </row>
    <row r="380" spans="1:19" x14ac:dyDescent="0.2">
      <c r="A380">
        <v>0.30596595866688098</v>
      </c>
      <c r="B380">
        <v>0.13268268100660299</v>
      </c>
      <c r="C380">
        <v>0.91511256106195704</v>
      </c>
      <c r="D380" s="15">
        <v>4.9786563760534403E-16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8.4887438945215596E-2</v>
      </c>
      <c r="O380">
        <v>0</v>
      </c>
      <c r="P380">
        <v>0</v>
      </c>
      <c r="Q380">
        <v>0</v>
      </c>
      <c r="R380">
        <v>0</v>
      </c>
      <c r="S380">
        <v>0</v>
      </c>
    </row>
    <row r="381" spans="1:19" x14ac:dyDescent="0.2">
      <c r="A381">
        <v>0.31770051532720001</v>
      </c>
      <c r="B381">
        <v>0.134237819880791</v>
      </c>
      <c r="C381">
        <v>0.93633442080568696</v>
      </c>
      <c r="D381" s="15">
        <v>5.2562121322097304E-16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6.36655792021808E-2</v>
      </c>
      <c r="O381">
        <v>0</v>
      </c>
      <c r="P381">
        <v>0</v>
      </c>
      <c r="Q381">
        <v>0</v>
      </c>
      <c r="R381">
        <v>0</v>
      </c>
      <c r="S381">
        <v>0</v>
      </c>
    </row>
    <row r="382" spans="1:19" x14ac:dyDescent="0.2">
      <c r="A382">
        <v>0.32972857113798998</v>
      </c>
      <c r="B382">
        <v>0.13579295875497899</v>
      </c>
      <c r="C382">
        <v>0.95755628054941799</v>
      </c>
      <c r="D382" s="15">
        <v>5.4123372450476401E-16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4.2443719459144498E-2</v>
      </c>
      <c r="O382">
        <v>0</v>
      </c>
      <c r="P382">
        <v>0</v>
      </c>
      <c r="Q382">
        <v>0</v>
      </c>
      <c r="R382">
        <v>0</v>
      </c>
      <c r="S382">
        <v>0</v>
      </c>
    </row>
    <row r="383" spans="1:19" x14ac:dyDescent="0.2">
      <c r="A383">
        <v>0.34201916235722701</v>
      </c>
      <c r="B383">
        <v>0.137348097629167</v>
      </c>
      <c r="C383">
        <v>0.97877814029314703</v>
      </c>
      <c r="D383" s="15">
        <v>5.9327542878406803E-16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2.1221859716110101E-2</v>
      </c>
      <c r="O383">
        <v>0</v>
      </c>
      <c r="P383">
        <v>0</v>
      </c>
      <c r="Q383">
        <v>0</v>
      </c>
      <c r="R383">
        <v>0</v>
      </c>
      <c r="S383">
        <v>0</v>
      </c>
    </row>
    <row r="384" spans="1:19" x14ac:dyDescent="0.2">
      <c r="A384">
        <v>0.35454498700421</v>
      </c>
      <c r="B384">
        <v>0.1389032365</v>
      </c>
      <c r="C384">
        <v>1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</row>
    <row r="385" spans="3:32" x14ac:dyDescent="0.2">
      <c r="C385">
        <f>SUM(C335:C384)</f>
        <v>18.391482711334177</v>
      </c>
      <c r="D385">
        <f t="shared" ref="D385:S385" si="0">SUM(D335:D384)</f>
        <v>7.9591145956889351E-15</v>
      </c>
      <c r="E385">
        <f t="shared" si="0"/>
        <v>10.122628254644029</v>
      </c>
      <c r="F385">
        <f t="shared" si="0"/>
        <v>15.453530113454089</v>
      </c>
      <c r="G385">
        <f t="shared" si="0"/>
        <v>0</v>
      </c>
      <c r="H385">
        <f t="shared" si="0"/>
        <v>0</v>
      </c>
      <c r="I385">
        <f t="shared" si="0"/>
        <v>0.1319614781772305</v>
      </c>
      <c r="J385">
        <f t="shared" si="0"/>
        <v>0</v>
      </c>
      <c r="K385">
        <f t="shared" si="0"/>
        <v>0</v>
      </c>
      <c r="L385">
        <f t="shared" si="0"/>
        <v>0</v>
      </c>
      <c r="M385">
        <f t="shared" si="0"/>
        <v>0</v>
      </c>
      <c r="N385">
        <f t="shared" si="0"/>
        <v>5.9003974424943948</v>
      </c>
      <c r="O385">
        <f t="shared" si="0"/>
        <v>0</v>
      </c>
      <c r="P385">
        <f t="shared" si="0"/>
        <v>0</v>
      </c>
      <c r="Q385">
        <f t="shared" si="0"/>
        <v>0</v>
      </c>
      <c r="R385">
        <f t="shared" si="0"/>
        <v>0</v>
      </c>
      <c r="S385">
        <f t="shared" si="0"/>
        <v>0</v>
      </c>
    </row>
    <row r="399" spans="3:32" x14ac:dyDescent="0.2">
      <c r="AF399">
        <v>8851</v>
      </c>
    </row>
    <row r="400" spans="3:32" x14ac:dyDescent="0.2">
      <c r="AF400">
        <v>8247</v>
      </c>
    </row>
    <row r="401" spans="26:32" x14ac:dyDescent="0.2">
      <c r="Z401">
        <v>200000</v>
      </c>
      <c r="AA401">
        <v>3.2000000000000001E-2</v>
      </c>
      <c r="AB401">
        <f>AA401/12</f>
        <v>2.6666666666666666E-3</v>
      </c>
      <c r="AC401">
        <f>Z401*AB401</f>
        <v>533.33333333333337</v>
      </c>
      <c r="AF401">
        <f>AF399-AF400</f>
        <v>604</v>
      </c>
    </row>
    <row r="402" spans="26:32" x14ac:dyDescent="0.2">
      <c r="AC402">
        <f>Z401*AA401</f>
        <v>6400</v>
      </c>
    </row>
  </sheetData>
  <conditionalFormatting sqref="AB2:AR18">
    <cfRule type="containsBlanks" dxfId="239" priority="1">
      <formula>LEN(TRIM(AB2))=0</formula>
    </cfRule>
    <cfRule type="cellIs" dxfId="238" priority="2" operator="lessThan">
      <formula>0.5</formula>
    </cfRule>
    <cfRule type="cellIs" dxfId="237" priority="3" operator="greaterThan">
      <formula>0.5</formula>
    </cfRule>
  </conditionalFormatting>
  <pageMargins left="0.7" right="0.7" top="0.75" bottom="0.75" header="0.3" footer="0.3"/>
  <pageSetup paperSize="9" orientation="portrait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M278"/>
  <sheetViews>
    <sheetView tabSelected="1" zoomScale="74" zoomScaleNormal="228" zoomScalePageLayoutView="228" workbookViewId="0">
      <selection activeCell="V20" sqref="V20"/>
    </sheetView>
  </sheetViews>
  <sheetFormatPr baseColWidth="10" defaultRowHeight="16" x14ac:dyDescent="0.2"/>
  <cols>
    <col min="5" max="5" width="11" customWidth="1"/>
  </cols>
  <sheetData>
    <row r="1" spans="1:221" ht="97" thickBot="1" x14ac:dyDescent="0.25">
      <c r="B1" t="s">
        <v>199</v>
      </c>
      <c r="E1" t="s">
        <v>200</v>
      </c>
      <c r="G1" t="s">
        <v>158</v>
      </c>
      <c r="H1" s="10" t="s">
        <v>159</v>
      </c>
      <c r="K1" s="10"/>
      <c r="L1" s="10"/>
      <c r="M1" s="10"/>
      <c r="N1" s="10"/>
      <c r="X1" t="s">
        <v>50</v>
      </c>
      <c r="Y1" t="s">
        <v>52</v>
      </c>
      <c r="Z1" t="s">
        <v>53</v>
      </c>
      <c r="AA1" t="s">
        <v>160</v>
      </c>
      <c r="AB1" t="s">
        <v>3</v>
      </c>
      <c r="AC1" t="s">
        <v>4</v>
      </c>
      <c r="AD1" t="s">
        <v>5</v>
      </c>
      <c r="AE1" t="s">
        <v>6</v>
      </c>
      <c r="AJ1" s="10" t="s">
        <v>79</v>
      </c>
      <c r="AK1" s="10" t="s">
        <v>80</v>
      </c>
      <c r="AL1" s="10" t="s">
        <v>81</v>
      </c>
      <c r="AM1" t="s">
        <v>160</v>
      </c>
      <c r="AN1" s="1" t="s">
        <v>3</v>
      </c>
      <c r="AO1" s="1" t="s">
        <v>4</v>
      </c>
      <c r="AP1" s="1" t="s">
        <v>5</v>
      </c>
      <c r="AQ1" s="1" t="s">
        <v>82</v>
      </c>
      <c r="AR1" s="1" t="s">
        <v>6</v>
      </c>
      <c r="BL1" s="10" t="s">
        <v>79</v>
      </c>
      <c r="BM1" s="10" t="s">
        <v>80</v>
      </c>
      <c r="BN1" s="10" t="s">
        <v>81</v>
      </c>
      <c r="BO1" t="s">
        <v>161</v>
      </c>
      <c r="BP1" s="1" t="s">
        <v>3</v>
      </c>
      <c r="BQ1" s="1" t="s">
        <v>4</v>
      </c>
      <c r="BR1" s="1" t="s">
        <v>5</v>
      </c>
      <c r="BS1" s="1" t="s">
        <v>82</v>
      </c>
      <c r="BT1" s="1" t="s">
        <v>6</v>
      </c>
      <c r="CC1" s="10" t="s">
        <v>79</v>
      </c>
      <c r="CD1" s="10" t="s">
        <v>80</v>
      </c>
      <c r="CE1" s="10" t="s">
        <v>81</v>
      </c>
      <c r="CF1" t="s">
        <v>161</v>
      </c>
      <c r="CG1" s="1" t="s">
        <v>3</v>
      </c>
      <c r="CH1" s="1" t="s">
        <v>4</v>
      </c>
      <c r="CI1" s="1" t="s">
        <v>5</v>
      </c>
      <c r="CJ1" s="1" t="s">
        <v>82</v>
      </c>
      <c r="CK1" s="1" t="s">
        <v>6</v>
      </c>
      <c r="CY1" t="s">
        <v>50</v>
      </c>
      <c r="CZ1" t="s">
        <v>52</v>
      </c>
      <c r="DA1" t="s">
        <v>53</v>
      </c>
      <c r="DB1" t="s">
        <v>160</v>
      </c>
      <c r="DC1" t="s">
        <v>3</v>
      </c>
      <c r="DD1" t="s">
        <v>4</v>
      </c>
      <c r="DE1" t="s">
        <v>5</v>
      </c>
      <c r="DF1" t="s">
        <v>6</v>
      </c>
      <c r="DJ1" s="3"/>
      <c r="DK1" s="3" t="s">
        <v>50</v>
      </c>
      <c r="DL1" s="3" t="s">
        <v>52</v>
      </c>
      <c r="DM1" s="3" t="s">
        <v>53</v>
      </c>
      <c r="DN1" s="3" t="s">
        <v>160</v>
      </c>
      <c r="DO1" s="3" t="s">
        <v>3</v>
      </c>
      <c r="DP1" s="3" t="s">
        <v>4</v>
      </c>
      <c r="DQ1" s="3" t="s">
        <v>5</v>
      </c>
      <c r="DR1" s="3" t="s">
        <v>6</v>
      </c>
      <c r="DU1" t="s">
        <v>50</v>
      </c>
      <c r="DV1" t="s">
        <v>52</v>
      </c>
      <c r="DW1" t="s">
        <v>53</v>
      </c>
      <c r="DX1" t="s">
        <v>160</v>
      </c>
      <c r="DY1" t="s">
        <v>3</v>
      </c>
      <c r="DZ1" t="s">
        <v>4</v>
      </c>
      <c r="EA1" t="s">
        <v>5</v>
      </c>
      <c r="EB1" t="s">
        <v>6</v>
      </c>
      <c r="EF1" s="3"/>
      <c r="EG1" s="3" t="s">
        <v>50</v>
      </c>
      <c r="EH1" s="3" t="s">
        <v>52</v>
      </c>
      <c r="EI1" s="3" t="s">
        <v>53</v>
      </c>
      <c r="EJ1" s="3" t="s">
        <v>160</v>
      </c>
      <c r="EK1" s="3" t="s">
        <v>3</v>
      </c>
      <c r="EL1" s="3" t="s">
        <v>4</v>
      </c>
      <c r="EM1" s="3" t="s">
        <v>5</v>
      </c>
      <c r="EN1" s="3" t="s">
        <v>6</v>
      </c>
      <c r="FB1" t="s">
        <v>162</v>
      </c>
      <c r="FC1" t="s">
        <v>163</v>
      </c>
      <c r="FD1" t="s">
        <v>164</v>
      </c>
      <c r="FE1" s="10" t="s">
        <v>160</v>
      </c>
      <c r="FF1" t="s">
        <v>74</v>
      </c>
      <c r="FG1" t="s">
        <v>75</v>
      </c>
      <c r="FH1" t="s">
        <v>76</v>
      </c>
      <c r="FI1" t="s">
        <v>47</v>
      </c>
      <c r="FJ1" t="s">
        <v>165</v>
      </c>
      <c r="FX1" t="s">
        <v>162</v>
      </c>
      <c r="FY1" t="s">
        <v>163</v>
      </c>
      <c r="FZ1" t="s">
        <v>164</v>
      </c>
      <c r="GA1" s="10" t="s">
        <v>160</v>
      </c>
      <c r="GB1" t="s">
        <v>3</v>
      </c>
      <c r="GC1" t="s">
        <v>4</v>
      </c>
      <c r="GD1" t="s">
        <v>5</v>
      </c>
      <c r="GE1" t="s">
        <v>6</v>
      </c>
      <c r="GU1" t="s">
        <v>162</v>
      </c>
      <c r="GV1" t="s">
        <v>163</v>
      </c>
      <c r="GW1" s="10" t="s">
        <v>160</v>
      </c>
      <c r="GX1" t="s">
        <v>74</v>
      </c>
      <c r="GY1" t="s">
        <v>75</v>
      </c>
      <c r="GZ1" t="s">
        <v>76</v>
      </c>
      <c r="HA1" t="s">
        <v>47</v>
      </c>
      <c r="HB1" t="s">
        <v>165</v>
      </c>
      <c r="HE1" s="43"/>
      <c r="HF1" s="43" t="s">
        <v>162</v>
      </c>
      <c r="HG1" s="43" t="s">
        <v>163</v>
      </c>
      <c r="HH1" s="43" t="s">
        <v>160</v>
      </c>
      <c r="HI1" s="3" t="s">
        <v>74</v>
      </c>
      <c r="HJ1" s="3" t="s">
        <v>75</v>
      </c>
      <c r="HK1" s="3" t="s">
        <v>76</v>
      </c>
      <c r="HL1" s="3" t="s">
        <v>47</v>
      </c>
      <c r="HM1" s="3" t="s">
        <v>165</v>
      </c>
    </row>
    <row r="2" spans="1:221" x14ac:dyDescent="0.2">
      <c r="B2">
        <v>100</v>
      </c>
      <c r="G2" t="s">
        <v>166</v>
      </c>
      <c r="H2" t="s">
        <v>167</v>
      </c>
      <c r="W2" t="s">
        <v>54</v>
      </c>
      <c r="X2">
        <v>-0.1521699654984566</v>
      </c>
      <c r="Y2">
        <v>-6.6281113568067124E-2</v>
      </c>
      <c r="Z2">
        <v>6.2010836845274003E-2</v>
      </c>
      <c r="AA2">
        <v>6.2338719736914077E-4</v>
      </c>
      <c r="AB2">
        <v>0.11455239999999998</v>
      </c>
      <c r="AC2">
        <v>7.2701849999999998E-2</v>
      </c>
      <c r="AD2">
        <v>0</v>
      </c>
      <c r="AE2">
        <v>-4.4904499999999986E-2</v>
      </c>
      <c r="AI2" t="s">
        <v>54</v>
      </c>
      <c r="AJ2">
        <v>-0.18578062957730096</v>
      </c>
      <c r="AK2">
        <v>3.8120706832363328E-2</v>
      </c>
      <c r="AL2">
        <v>8.5954528008901313E-2</v>
      </c>
      <c r="AM2" s="44">
        <v>0.10361138148481785</v>
      </c>
      <c r="AN2">
        <v>-2.5895999999999988E-2</v>
      </c>
      <c r="AO2">
        <v>-0.28011864999999997</v>
      </c>
      <c r="AP2">
        <v>-0.1323493</v>
      </c>
      <c r="AQ2">
        <v>1.586580000000002E-2</v>
      </c>
      <c r="AR2">
        <v>-7.1359949999999978E-2</v>
      </c>
      <c r="BK2" t="s">
        <v>54</v>
      </c>
      <c r="BL2">
        <v>-0.18578062957730096</v>
      </c>
      <c r="BM2">
        <v>3.8120706832363328E-2</v>
      </c>
      <c r="BN2">
        <v>8.5954528008901313E-2</v>
      </c>
      <c r="BO2">
        <v>4.771599376811423E-2</v>
      </c>
      <c r="BP2">
        <v>-2.5895999999999988E-2</v>
      </c>
      <c r="BQ2">
        <v>-0.28011864999999997</v>
      </c>
      <c r="BR2">
        <v>-0.1323493</v>
      </c>
      <c r="BS2">
        <v>1.586580000000002E-2</v>
      </c>
      <c r="BT2">
        <v>-7.1359949999999978E-2</v>
      </c>
      <c r="CB2" t="s">
        <v>54</v>
      </c>
      <c r="CC2">
        <v>-0.18578062957730096</v>
      </c>
      <c r="CD2">
        <v>3.8120706832363328E-2</v>
      </c>
      <c r="CE2">
        <v>8.5954528008901313E-2</v>
      </c>
      <c r="CF2">
        <v>-1.7057658465406432E-2</v>
      </c>
      <c r="CG2">
        <v>-2.5895999999999988E-2</v>
      </c>
      <c r="CH2">
        <v>-0.28011864999999997</v>
      </c>
      <c r="CI2">
        <v>-0.1323493</v>
      </c>
      <c r="CJ2">
        <v>1.586580000000002E-2</v>
      </c>
      <c r="CK2">
        <v>-7.1359949999999978E-2</v>
      </c>
      <c r="CX2" t="s">
        <v>56</v>
      </c>
      <c r="CY2">
        <v>0.46990788126919147</v>
      </c>
      <c r="CZ2">
        <v>0.4210526315789474</v>
      </c>
      <c r="DA2">
        <v>8.5173248100565063E-2</v>
      </c>
      <c r="DB2">
        <v>0.34939783253961954</v>
      </c>
      <c r="DC2">
        <v>0.16679869175616663</v>
      </c>
      <c r="DD2">
        <v>6.8256484914727522E-2</v>
      </c>
      <c r="DE2">
        <v>1.0237373965297163</v>
      </c>
      <c r="DF2">
        <v>5.8675161663567441E-2</v>
      </c>
      <c r="DJ2" s="4" t="s">
        <v>50</v>
      </c>
      <c r="DK2" s="45">
        <v>1</v>
      </c>
      <c r="DL2" s="9"/>
      <c r="DM2" s="9"/>
      <c r="DN2" s="9"/>
      <c r="DO2" s="9"/>
      <c r="DP2" s="9"/>
      <c r="DQ2" s="9"/>
      <c r="DR2" s="9"/>
      <c r="DT2" t="s">
        <v>56</v>
      </c>
      <c r="DU2">
        <v>0.46990788126919147</v>
      </c>
      <c r="DV2">
        <v>0.4210526315789474</v>
      </c>
      <c r="DW2">
        <v>8.5173248100565063E-2</v>
      </c>
      <c r="DX2">
        <v>0.34939783253961954</v>
      </c>
      <c r="DY2">
        <v>0.14936428980494609</v>
      </c>
      <c r="DZ2">
        <v>6.1899131122758994E-2</v>
      </c>
      <c r="EA2">
        <v>0.64208435860733115</v>
      </c>
      <c r="EB2">
        <v>6.4616084034079549E-2</v>
      </c>
      <c r="EF2" s="4" t="s">
        <v>50</v>
      </c>
      <c r="EG2" s="45">
        <v>1</v>
      </c>
      <c r="EH2" s="9"/>
      <c r="EI2" s="9"/>
      <c r="EJ2" s="9"/>
      <c r="EK2" s="9"/>
      <c r="EL2" s="9"/>
      <c r="EM2" s="9"/>
      <c r="EN2" s="9"/>
      <c r="FA2" t="s">
        <v>56</v>
      </c>
      <c r="FB2">
        <v>0.46990788126919147</v>
      </c>
      <c r="FC2">
        <v>0.4210526315789474</v>
      </c>
      <c r="FD2">
        <v>8.5173248100565063E-2</v>
      </c>
      <c r="FE2">
        <v>0.34939783253961954</v>
      </c>
      <c r="FF2">
        <v>0.15283854999999999</v>
      </c>
      <c r="FG2">
        <v>6.3166E-2</v>
      </c>
      <c r="FH2">
        <v>0.71813869999999991</v>
      </c>
      <c r="FI2">
        <v>6.3432199999999994E-2</v>
      </c>
      <c r="FJ2">
        <v>8.7058800000000006E-2</v>
      </c>
      <c r="FL2" s="3"/>
      <c r="FM2" s="3" t="s">
        <v>162</v>
      </c>
      <c r="FN2" s="3" t="s">
        <v>163</v>
      </c>
      <c r="FO2" s="3" t="s">
        <v>164</v>
      </c>
      <c r="FP2" s="3" t="s">
        <v>160</v>
      </c>
      <c r="FQ2" s="3" t="s">
        <v>3</v>
      </c>
      <c r="FR2" s="3" t="s">
        <v>4</v>
      </c>
      <c r="FS2" s="3" t="s">
        <v>5</v>
      </c>
      <c r="FT2" s="3" t="s">
        <v>6</v>
      </c>
      <c r="FW2" t="s">
        <v>56</v>
      </c>
      <c r="FX2">
        <v>0.46990788126919147</v>
      </c>
      <c r="FY2">
        <v>0.4210526315789474</v>
      </c>
      <c r="FZ2">
        <v>8.5173248100565063E-2</v>
      </c>
      <c r="GA2">
        <v>0.34939783253961954</v>
      </c>
      <c r="GB2">
        <v>0.15283854999999999</v>
      </c>
      <c r="GC2">
        <v>6.3166E-2</v>
      </c>
      <c r="GD2">
        <v>0.71813869999999991</v>
      </c>
      <c r="GE2">
        <v>6.3432199999999994E-2</v>
      </c>
      <c r="GT2" t="s">
        <v>56</v>
      </c>
      <c r="GU2">
        <v>0.46990788126919147</v>
      </c>
      <c r="GV2">
        <v>0.4210526315789474</v>
      </c>
      <c r="GW2">
        <v>0.34939783253961954</v>
      </c>
      <c r="GX2">
        <v>0.15283854999999999</v>
      </c>
      <c r="GY2">
        <v>6.3166E-2</v>
      </c>
      <c r="GZ2">
        <v>0.71813869999999991</v>
      </c>
      <c r="HA2">
        <v>6.3432199999999994E-2</v>
      </c>
      <c r="HB2">
        <v>8.7058800000000006E-2</v>
      </c>
      <c r="HE2" s="4" t="s">
        <v>162</v>
      </c>
      <c r="HF2" s="45">
        <v>1</v>
      </c>
      <c r="HG2" s="9"/>
      <c r="HH2" s="9"/>
      <c r="HI2" s="4"/>
      <c r="HJ2" s="4"/>
      <c r="HK2" s="4"/>
      <c r="HL2" s="4"/>
      <c r="HM2" s="4"/>
    </row>
    <row r="3" spans="1:221" x14ac:dyDescent="0.2">
      <c r="A3">
        <v>2001</v>
      </c>
      <c r="B3">
        <v>96.76569037656904</v>
      </c>
      <c r="W3" t="s">
        <v>55</v>
      </c>
      <c r="X3">
        <v>-0.30249161133718849</v>
      </c>
      <c r="Y3">
        <v>3.3762448384746187E-2</v>
      </c>
      <c r="Z3">
        <v>5.826719576719578E-2</v>
      </c>
      <c r="AA3">
        <v>-0.21080840217025723</v>
      </c>
      <c r="AB3">
        <v>0.13274740000000002</v>
      </c>
      <c r="AC3">
        <v>-2.500564999999999E-2</v>
      </c>
      <c r="AD3">
        <v>0</v>
      </c>
      <c r="AE3">
        <v>3.3910249999999996E-2</v>
      </c>
      <c r="AI3" t="s">
        <v>55</v>
      </c>
      <c r="AJ3">
        <v>-0.41909472409403437</v>
      </c>
      <c r="AK3">
        <v>0.18481664814627727</v>
      </c>
      <c r="AL3">
        <v>4.0131642942835832E-2</v>
      </c>
      <c r="AM3" s="44">
        <v>-0.15436904682022756</v>
      </c>
      <c r="AN3">
        <v>6.4998900000000012E-2</v>
      </c>
      <c r="AO3">
        <v>-4.8483499999999992E-2</v>
      </c>
      <c r="AP3">
        <v>8.9470999999999995E-2</v>
      </c>
      <c r="AQ3">
        <v>9.6139599999999992E-2</v>
      </c>
      <c r="AR3">
        <v>5.7594949999999999E-2</v>
      </c>
      <c r="BK3" t="s">
        <v>55</v>
      </c>
      <c r="BL3">
        <v>-0.41909472409403437</v>
      </c>
      <c r="BM3">
        <v>0.18481664814627727</v>
      </c>
      <c r="BN3">
        <v>4.0131642942835832E-2</v>
      </c>
      <c r="BO3">
        <v>6.7910356043384038E-2</v>
      </c>
      <c r="BP3">
        <v>6.4998900000000012E-2</v>
      </c>
      <c r="BQ3">
        <v>-4.8483499999999992E-2</v>
      </c>
      <c r="BR3">
        <v>8.9470999999999995E-2</v>
      </c>
      <c r="BS3">
        <v>9.6139599999999992E-2</v>
      </c>
      <c r="BT3">
        <v>5.7594949999999999E-2</v>
      </c>
      <c r="CB3" t="s">
        <v>55</v>
      </c>
      <c r="CC3">
        <v>-0.41909472409403437</v>
      </c>
      <c r="CD3">
        <v>0.18481664814627727</v>
      </c>
      <c r="CE3">
        <v>4.0131642942835832E-2</v>
      </c>
      <c r="CF3">
        <v>1.2459460948001322E-2</v>
      </c>
      <c r="CG3">
        <v>6.4998900000000012E-2</v>
      </c>
      <c r="CH3">
        <v>-4.8483499999999992E-2</v>
      </c>
      <c r="CI3">
        <v>8.9470999999999995E-2</v>
      </c>
      <c r="CJ3">
        <v>9.6139599999999992E-2</v>
      </c>
      <c r="CK3">
        <v>5.7594949999999999E-2</v>
      </c>
      <c r="CX3" t="s">
        <v>57</v>
      </c>
      <c r="CY3">
        <v>0.37225819928974285</v>
      </c>
      <c r="CZ3">
        <v>0.33027447089947076</v>
      </c>
      <c r="DA3">
        <v>0.12205977934461577</v>
      </c>
      <c r="DB3">
        <v>-7.4128994509241458E-2</v>
      </c>
      <c r="DC3">
        <v>0.10941913504542947</v>
      </c>
      <c r="DD3">
        <v>0.19596260347473904</v>
      </c>
      <c r="DE3">
        <v>-0.40396885225311124</v>
      </c>
      <c r="DF3">
        <v>0.17840787863547786</v>
      </c>
      <c r="DJ3" s="4" t="s">
        <v>52</v>
      </c>
      <c r="DK3" s="9">
        <v>0.95937769994185385</v>
      </c>
      <c r="DL3" s="45">
        <v>1</v>
      </c>
      <c r="DM3" s="9"/>
      <c r="DN3" s="9"/>
      <c r="DO3" s="9"/>
      <c r="DP3" s="9"/>
      <c r="DQ3" s="9"/>
      <c r="DR3" s="9"/>
      <c r="DT3" t="s">
        <v>57</v>
      </c>
      <c r="DU3">
        <v>0.37225819928974285</v>
      </c>
      <c r="DV3">
        <v>0.33027447089947076</v>
      </c>
      <c r="DW3">
        <v>0.12205977934461577</v>
      </c>
      <c r="DX3">
        <v>-7.4128994509241458E-2</v>
      </c>
      <c r="DY3">
        <v>0.11772688660050748</v>
      </c>
      <c r="DZ3">
        <v>0.1415585757588495</v>
      </c>
      <c r="EA3">
        <v>-0.14019383460659018</v>
      </c>
      <c r="EB3">
        <v>0.13603611975973096</v>
      </c>
      <c r="EF3" s="4" t="s">
        <v>52</v>
      </c>
      <c r="EG3" s="9">
        <v>0.95937769994185385</v>
      </c>
      <c r="EH3" s="45">
        <v>1</v>
      </c>
      <c r="EI3" s="9"/>
      <c r="EJ3" s="9"/>
      <c r="EK3" s="9"/>
      <c r="EL3" s="9"/>
      <c r="EM3" s="9"/>
      <c r="EN3" s="9"/>
      <c r="FA3" t="s">
        <v>57</v>
      </c>
      <c r="FB3">
        <v>0.37225819928974285</v>
      </c>
      <c r="FC3">
        <v>0.33027447089947076</v>
      </c>
      <c r="FD3">
        <v>0.12205977934461577</v>
      </c>
      <c r="FE3">
        <v>-7.4128994509241458E-2</v>
      </c>
      <c r="FF3">
        <v>0.11607134999999999</v>
      </c>
      <c r="FG3">
        <v>0.15239999999999998</v>
      </c>
      <c r="FH3">
        <v>-0.19275789999999993</v>
      </c>
      <c r="FI3">
        <v>0.14447979999999999</v>
      </c>
      <c r="FJ3">
        <v>0.14531810000000001</v>
      </c>
      <c r="FL3" s="4" t="s">
        <v>162</v>
      </c>
      <c r="FM3" s="4">
        <v>1</v>
      </c>
      <c r="FN3" s="4"/>
      <c r="FO3" s="4"/>
      <c r="FP3" s="4"/>
      <c r="FQ3" s="4"/>
      <c r="FR3" s="4"/>
      <c r="FS3" s="4"/>
      <c r="FT3" s="4"/>
      <c r="FW3" t="s">
        <v>57</v>
      </c>
      <c r="FX3">
        <v>0.37225819928974285</v>
      </c>
      <c r="FY3">
        <v>0.33027447089947076</v>
      </c>
      <c r="FZ3">
        <v>0.12205977934461577</v>
      </c>
      <c r="GA3">
        <v>-7.4128994509241458E-2</v>
      </c>
      <c r="GB3">
        <v>0.11607134999999999</v>
      </c>
      <c r="GC3">
        <v>0.15239999999999998</v>
      </c>
      <c r="GD3">
        <v>-0.19275789999999993</v>
      </c>
      <c r="GE3">
        <v>0.14447979999999999</v>
      </c>
      <c r="GT3" t="s">
        <v>57</v>
      </c>
      <c r="GU3">
        <v>0.37225819928974285</v>
      </c>
      <c r="GV3">
        <v>0.33027447089947076</v>
      </c>
      <c r="GW3">
        <v>-7.4128994509241458E-2</v>
      </c>
      <c r="GX3">
        <v>0.11607134999999999</v>
      </c>
      <c r="GY3">
        <v>0.15239999999999998</v>
      </c>
      <c r="GZ3">
        <v>-0.19275789999999993</v>
      </c>
      <c r="HA3">
        <v>0.14447979999999999</v>
      </c>
      <c r="HB3">
        <v>0.14531810000000001</v>
      </c>
      <c r="HE3" s="4" t="s">
        <v>163</v>
      </c>
      <c r="HF3" s="9">
        <v>0.95937769994185385</v>
      </c>
      <c r="HG3" s="45">
        <v>1</v>
      </c>
      <c r="HH3" s="9"/>
      <c r="HI3" s="4"/>
      <c r="HJ3" s="4"/>
      <c r="HK3" s="4"/>
      <c r="HL3" s="4"/>
      <c r="HM3" s="4"/>
    </row>
    <row r="4" spans="1:221" x14ac:dyDescent="0.2">
      <c r="A4">
        <v>2002</v>
      </c>
      <c r="B4">
        <v>96.130996168582399</v>
      </c>
      <c r="C4">
        <f t="shared" ref="C4:C14" si="0">100*(B4/B3)*(H6/H5)</f>
        <v>76.732409260964275</v>
      </c>
      <c r="D4">
        <f>(C4-100)/100</f>
        <v>-0.23267590739035726</v>
      </c>
      <c r="G4" s="46">
        <v>36889</v>
      </c>
      <c r="H4">
        <v>8.8185000000000002</v>
      </c>
      <c r="W4" t="s">
        <v>56</v>
      </c>
      <c r="X4">
        <v>0.46990788126919147</v>
      </c>
      <c r="Y4">
        <v>0.4210526315789474</v>
      </c>
      <c r="Z4">
        <v>8.5173248100565063E-2</v>
      </c>
      <c r="AA4">
        <v>-2.9186433151612904E-2</v>
      </c>
      <c r="AB4">
        <v>0.15283854999999999</v>
      </c>
      <c r="AC4">
        <v>6.3166E-2</v>
      </c>
      <c r="AD4">
        <v>0.71813869999999991</v>
      </c>
      <c r="AE4">
        <v>6.3432199999999994E-2</v>
      </c>
      <c r="AI4" t="s">
        <v>56</v>
      </c>
      <c r="AJ4">
        <v>0.37146546810640652</v>
      </c>
      <c r="AK4">
        <v>0.36564778104616974</v>
      </c>
      <c r="AL4">
        <v>7.6751863385985108E-2</v>
      </c>
      <c r="AM4" s="44">
        <v>-0.16776116334199373</v>
      </c>
      <c r="AN4">
        <v>2.0273399999999997E-2</v>
      </c>
      <c r="AO4">
        <v>-3.6539599999999992E-2</v>
      </c>
      <c r="AP4">
        <v>1.4514500000000007E-2</v>
      </c>
      <c r="AQ4">
        <v>8.4092049999999988E-2</v>
      </c>
      <c r="AR4">
        <v>4.3395500000000115E-3</v>
      </c>
      <c r="BK4" t="s">
        <v>56</v>
      </c>
      <c r="BL4">
        <v>0.37146546810640652</v>
      </c>
      <c r="BM4">
        <v>0.36564778104616974</v>
      </c>
      <c r="BN4">
        <v>7.6751863385985108E-2</v>
      </c>
      <c r="BO4">
        <v>5.6639860362309662E-2</v>
      </c>
      <c r="BP4">
        <v>2.0273399999999997E-2</v>
      </c>
      <c r="BQ4">
        <v>-3.6539599999999992E-2</v>
      </c>
      <c r="BR4">
        <v>1.4514500000000007E-2</v>
      </c>
      <c r="BS4">
        <v>8.4092049999999988E-2</v>
      </c>
      <c r="BT4">
        <v>4.3395500000000115E-3</v>
      </c>
      <c r="CB4" t="s">
        <v>56</v>
      </c>
      <c r="CC4">
        <v>0.37146546810640652</v>
      </c>
      <c r="CD4">
        <v>0.36564778104616974</v>
      </c>
      <c r="CE4">
        <v>7.6751863385985108E-2</v>
      </c>
      <c r="CF4">
        <v>1.3198169210753008E-3</v>
      </c>
      <c r="CG4">
        <v>2.0273399999999997E-2</v>
      </c>
      <c r="CH4">
        <v>-3.6539599999999992E-2</v>
      </c>
      <c r="CI4">
        <v>1.4514500000000007E-2</v>
      </c>
      <c r="CJ4">
        <v>8.4092049999999988E-2</v>
      </c>
      <c r="CK4">
        <v>4.3395500000000115E-3</v>
      </c>
      <c r="CX4" t="s">
        <v>58</v>
      </c>
      <c r="CY4">
        <v>0.4102095702034812</v>
      </c>
      <c r="CZ4">
        <v>0.38189049779379791</v>
      </c>
      <c r="DA4">
        <v>7.5507944538542204E-2</v>
      </c>
      <c r="DB4">
        <v>0.17306409788748944</v>
      </c>
      <c r="DC4">
        <v>0.29627342004850243</v>
      </c>
      <c r="DD4">
        <v>0.25674710329099781</v>
      </c>
      <c r="DE4">
        <v>0.36452227534756215</v>
      </c>
      <c r="DF4">
        <v>0.26178585292253254</v>
      </c>
      <c r="DJ4" s="4" t="s">
        <v>53</v>
      </c>
      <c r="DK4" s="9">
        <v>0.54944946758145941</v>
      </c>
      <c r="DL4" s="9">
        <v>0.49570992795849506</v>
      </c>
      <c r="DM4" s="45">
        <v>1</v>
      </c>
      <c r="DN4" s="9"/>
      <c r="DO4" s="9"/>
      <c r="DP4" s="9"/>
      <c r="DQ4" s="9"/>
      <c r="DR4" s="9"/>
      <c r="DT4" t="s">
        <v>58</v>
      </c>
      <c r="DU4">
        <v>0.4102095702034812</v>
      </c>
      <c r="DV4">
        <v>0.38189049779379791</v>
      </c>
      <c r="DW4">
        <v>7.5507944538542204E-2</v>
      </c>
      <c r="DX4">
        <v>0.17306409788748944</v>
      </c>
      <c r="DY4">
        <v>0.22880088394937073</v>
      </c>
      <c r="DZ4">
        <v>0.19336270155476282</v>
      </c>
      <c r="EA4">
        <v>0.26386269889532399</v>
      </c>
      <c r="EB4">
        <v>0.19905361154984669</v>
      </c>
      <c r="EF4" s="4" t="s">
        <v>53</v>
      </c>
      <c r="EG4" s="9">
        <v>0.54944946758145941</v>
      </c>
      <c r="EH4" s="9">
        <v>0.49570992795849506</v>
      </c>
      <c r="EI4" s="45">
        <v>1</v>
      </c>
      <c r="EJ4" s="9"/>
      <c r="EK4" s="9"/>
      <c r="EL4" s="9"/>
      <c r="EM4" s="9"/>
      <c r="EN4" s="9"/>
      <c r="FA4" t="s">
        <v>58</v>
      </c>
      <c r="FB4">
        <v>0.4102095702034812</v>
      </c>
      <c r="FC4">
        <v>0.38189049779379791</v>
      </c>
      <c r="FD4">
        <v>7.5507944538542204E-2</v>
      </c>
      <c r="FE4">
        <v>0.17306409788748944</v>
      </c>
      <c r="FF4">
        <v>0.24224655</v>
      </c>
      <c r="FG4">
        <v>0.20599369999999995</v>
      </c>
      <c r="FH4">
        <v>0.28392174999999997</v>
      </c>
      <c r="FI4">
        <v>0.21155464999999998</v>
      </c>
      <c r="FJ4">
        <v>0.21891625000000001</v>
      </c>
      <c r="FL4" s="4" t="s">
        <v>163</v>
      </c>
      <c r="FM4" s="4">
        <v>0.95937769994185385</v>
      </c>
      <c r="FN4" s="4">
        <v>1</v>
      </c>
      <c r="FO4" s="4"/>
      <c r="FP4" s="4"/>
      <c r="FQ4" s="4"/>
      <c r="FR4" s="4"/>
      <c r="FS4" s="4"/>
      <c r="FT4" s="4"/>
      <c r="FW4" t="s">
        <v>58</v>
      </c>
      <c r="FX4">
        <v>0.4102095702034812</v>
      </c>
      <c r="FY4">
        <v>0.38189049779379791</v>
      </c>
      <c r="FZ4">
        <v>7.5507944538542204E-2</v>
      </c>
      <c r="GA4">
        <v>0.17306409788748944</v>
      </c>
      <c r="GB4">
        <v>0.24224655</v>
      </c>
      <c r="GC4">
        <v>0.20599369999999995</v>
      </c>
      <c r="GD4">
        <v>0.28392174999999997</v>
      </c>
      <c r="GE4">
        <v>0.21155464999999998</v>
      </c>
      <c r="GT4" t="s">
        <v>58</v>
      </c>
      <c r="GU4">
        <v>0.4102095702034812</v>
      </c>
      <c r="GV4">
        <v>0.38189049779379791</v>
      </c>
      <c r="GW4">
        <v>0.17306409788748944</v>
      </c>
      <c r="GX4">
        <v>0.24224655</v>
      </c>
      <c r="GY4">
        <v>0.20599369999999995</v>
      </c>
      <c r="GZ4">
        <v>0.28392174999999997</v>
      </c>
      <c r="HA4">
        <v>0.21155464999999998</v>
      </c>
      <c r="HB4">
        <v>0.21891625000000001</v>
      </c>
      <c r="HE4" s="4" t="s">
        <v>160</v>
      </c>
      <c r="HF4" s="9">
        <v>-0.45865961651573922</v>
      </c>
      <c r="HG4" s="9">
        <v>-0.583242623983103</v>
      </c>
      <c r="HH4" s="45">
        <v>1</v>
      </c>
      <c r="HI4" s="4"/>
      <c r="HJ4" s="4"/>
      <c r="HK4" s="4"/>
      <c r="HL4" s="4"/>
      <c r="HM4" s="4"/>
    </row>
    <row r="5" spans="1:221" x14ac:dyDescent="0.2">
      <c r="A5">
        <v>2003</v>
      </c>
      <c r="B5">
        <v>103.65091954023006</v>
      </c>
      <c r="C5">
        <f t="shared" si="0"/>
        <v>103.54254674228822</v>
      </c>
      <c r="D5">
        <f t="shared" ref="D5:D14" si="1">(C5-100)/100</f>
        <v>3.5425467422882238E-2</v>
      </c>
      <c r="E5">
        <f>(C5-C4)/C4</f>
        <v>0.34939783253961954</v>
      </c>
      <c r="G5" s="46">
        <v>37256</v>
      </c>
      <c r="H5">
        <v>8.9693000000000005</v>
      </c>
      <c r="W5" t="s">
        <v>57</v>
      </c>
      <c r="X5">
        <v>0.37225819928974285</v>
      </c>
      <c r="Y5">
        <v>0.33027447089947076</v>
      </c>
      <c r="Z5">
        <v>0.12205977934461577</v>
      </c>
      <c r="AA5">
        <v>-8.5846199338868126E-2</v>
      </c>
      <c r="AB5">
        <v>0.11607134999999999</v>
      </c>
      <c r="AC5">
        <v>0.15239999999999998</v>
      </c>
      <c r="AD5">
        <v>-0.19275789999999993</v>
      </c>
      <c r="AE5">
        <v>0.14447979999999999</v>
      </c>
      <c r="AI5" t="s">
        <v>57</v>
      </c>
      <c r="AJ5">
        <v>0.26778164220962786</v>
      </c>
      <c r="AK5">
        <v>0.30998314291065726</v>
      </c>
      <c r="AL5">
        <v>4.938217991476751E-2</v>
      </c>
      <c r="AM5" s="44">
        <v>-7.6878288130879893E-2</v>
      </c>
      <c r="AN5">
        <v>0.12391569999999999</v>
      </c>
      <c r="AO5">
        <v>0.13247009999999998</v>
      </c>
      <c r="AP5">
        <v>6.8927499999999989E-2</v>
      </c>
      <c r="AQ5">
        <v>0.1631967</v>
      </c>
      <c r="AR5">
        <v>5.8948549999999988E-2</v>
      </c>
      <c r="BK5" t="s">
        <v>57</v>
      </c>
      <c r="BL5">
        <v>0.26778164220962786</v>
      </c>
      <c r="BM5">
        <v>0.30998314291065726</v>
      </c>
      <c r="BN5">
        <v>4.938217991476751E-2</v>
      </c>
      <c r="BO5">
        <v>5.7781937604141687E-2</v>
      </c>
      <c r="BP5">
        <v>0.12391569999999999</v>
      </c>
      <c r="BQ5">
        <v>0.13247009999999998</v>
      </c>
      <c r="BR5">
        <v>6.8927499999999989E-2</v>
      </c>
      <c r="BS5">
        <v>0.1631967</v>
      </c>
      <c r="BT5">
        <v>5.8948549999999988E-2</v>
      </c>
      <c r="CB5" t="s">
        <v>57</v>
      </c>
      <c r="CC5">
        <v>0.26778164220962786</v>
      </c>
      <c r="CD5">
        <v>0.30998314291065726</v>
      </c>
      <c r="CE5">
        <v>4.938217991476751E-2</v>
      </c>
      <c r="CF5">
        <v>6.2881430147893984E-3</v>
      </c>
      <c r="CG5">
        <v>0.12391569999999999</v>
      </c>
      <c r="CH5">
        <v>0.13247009999999998</v>
      </c>
      <c r="CI5">
        <v>6.8927499999999989E-2</v>
      </c>
      <c r="CJ5">
        <v>0.1631967</v>
      </c>
      <c r="CK5">
        <v>5.8948549999999988E-2</v>
      </c>
      <c r="CX5" t="s">
        <v>60</v>
      </c>
      <c r="CY5">
        <v>0.33629592314058498</v>
      </c>
      <c r="CZ5">
        <v>0.6458895484799424</v>
      </c>
      <c r="DA5">
        <v>3.72986276341176E-2</v>
      </c>
      <c r="DB5">
        <v>-0.21948542050531225</v>
      </c>
      <c r="DC5">
        <v>0.13529411501070771</v>
      </c>
      <c r="DD5">
        <v>0.28778029463382149</v>
      </c>
      <c r="DE5">
        <v>0.30547408181589969</v>
      </c>
      <c r="DF5">
        <v>0.23369634904851427</v>
      </c>
      <c r="DJ5" s="4" t="s">
        <v>160</v>
      </c>
      <c r="DK5" s="9">
        <v>-0.45865961651573922</v>
      </c>
      <c r="DL5" s="9">
        <v>-0.583242623983103</v>
      </c>
      <c r="DM5" s="9">
        <v>-0.24841110169167596</v>
      </c>
      <c r="DN5" s="45">
        <v>1</v>
      </c>
      <c r="DO5" s="9"/>
      <c r="DP5" s="9"/>
      <c r="DQ5" s="9"/>
      <c r="DR5" s="9"/>
      <c r="DT5" t="s">
        <v>60</v>
      </c>
      <c r="DU5">
        <v>0.33629592314058498</v>
      </c>
      <c r="DV5">
        <v>0.6458895484799424</v>
      </c>
      <c r="DW5">
        <v>3.72986276341176E-2</v>
      </c>
      <c r="DX5">
        <v>-0.21948542050531225</v>
      </c>
      <c r="DY5">
        <v>0.14703659624813695</v>
      </c>
      <c r="DZ5">
        <v>0.22754249406655289</v>
      </c>
      <c r="EA5">
        <v>0.2540586270104358</v>
      </c>
      <c r="EB5">
        <v>0.19765152732704649</v>
      </c>
      <c r="EF5" s="4" t="s">
        <v>160</v>
      </c>
      <c r="EG5" s="9">
        <v>-0.45865961651573922</v>
      </c>
      <c r="EH5" s="9">
        <v>-0.583242623983103</v>
      </c>
      <c r="EI5" s="9">
        <v>-0.24841110169167596</v>
      </c>
      <c r="EJ5" s="45">
        <v>1</v>
      </c>
      <c r="EK5" s="9"/>
      <c r="EL5" s="9"/>
      <c r="EM5" s="9"/>
      <c r="EN5" s="9"/>
      <c r="FA5" t="s">
        <v>60</v>
      </c>
      <c r="FB5">
        <v>0.33629592314058498</v>
      </c>
      <c r="FC5">
        <v>0.6458895484799424</v>
      </c>
      <c r="FD5">
        <v>3.72986276341176E-2</v>
      </c>
      <c r="FE5">
        <v>-0.21948542050531225</v>
      </c>
      <c r="FF5">
        <v>0.14469660000000001</v>
      </c>
      <c r="FG5">
        <v>0.23954645000000002</v>
      </c>
      <c r="FH5">
        <v>0.2643045</v>
      </c>
      <c r="FI5">
        <v>0.20483440000000003</v>
      </c>
      <c r="FJ5">
        <v>0.21013480000000001</v>
      </c>
      <c r="FL5" s="4" t="s">
        <v>164</v>
      </c>
      <c r="FM5" s="4">
        <v>0.54944946758145941</v>
      </c>
      <c r="FN5" s="4">
        <v>0.49570992795849506</v>
      </c>
      <c r="FO5" s="4">
        <v>1</v>
      </c>
      <c r="FP5" s="4"/>
      <c r="FQ5" s="4"/>
      <c r="FR5" s="4"/>
      <c r="FS5" s="4"/>
      <c r="FT5" s="4"/>
      <c r="FW5" t="s">
        <v>60</v>
      </c>
      <c r="FX5">
        <v>0.33629592314058498</v>
      </c>
      <c r="FY5">
        <v>0.6458895484799424</v>
      </c>
      <c r="FZ5">
        <v>3.72986276341176E-2</v>
      </c>
      <c r="GA5">
        <v>-0.21948542050531225</v>
      </c>
      <c r="GB5">
        <v>0.14469660000000001</v>
      </c>
      <c r="GC5">
        <v>0.23954645000000002</v>
      </c>
      <c r="GD5">
        <v>0.2643045</v>
      </c>
      <c r="GE5">
        <v>0.20483440000000003</v>
      </c>
      <c r="GT5" t="s">
        <v>60</v>
      </c>
      <c r="GU5">
        <v>0.33629592314058498</v>
      </c>
      <c r="GV5">
        <v>0.6458895484799424</v>
      </c>
      <c r="GW5">
        <v>-0.21948542050531225</v>
      </c>
      <c r="GX5">
        <v>0.14469660000000001</v>
      </c>
      <c r="GY5">
        <v>0.23954645000000002</v>
      </c>
      <c r="GZ5">
        <v>0.2643045</v>
      </c>
      <c r="HA5">
        <v>0.20483440000000003</v>
      </c>
      <c r="HB5">
        <v>0.21013480000000001</v>
      </c>
      <c r="HE5" s="4" t="s">
        <v>74</v>
      </c>
      <c r="HF5" s="9">
        <v>0.79454858488341618</v>
      </c>
      <c r="HG5" s="9">
        <v>0.74215995980014804</v>
      </c>
      <c r="HH5" s="9">
        <v>-0.3529506147805217</v>
      </c>
      <c r="HI5" s="4">
        <v>1</v>
      </c>
      <c r="HJ5" s="4"/>
      <c r="HK5" s="4"/>
      <c r="HL5" s="4"/>
      <c r="HM5" s="4"/>
    </row>
    <row r="6" spans="1:221" x14ac:dyDescent="0.2">
      <c r="A6">
        <v>2004</v>
      </c>
      <c r="B6">
        <v>109.14767175572537</v>
      </c>
      <c r="C6">
        <f t="shared" si="0"/>
        <v>95.867041863356263</v>
      </c>
      <c r="D6">
        <f t="shared" si="1"/>
        <v>-4.1329581366437364E-2</v>
      </c>
      <c r="E6">
        <f t="shared" ref="E6:E14" si="2">(C6-C5)/C5</f>
        <v>-7.4128994509241458E-2</v>
      </c>
      <c r="G6" s="46">
        <v>37621</v>
      </c>
      <c r="H6">
        <v>6.9278000000000004</v>
      </c>
      <c r="W6" t="s">
        <v>58</v>
      </c>
      <c r="X6">
        <v>0.4102095702034812</v>
      </c>
      <c r="Y6">
        <v>0.38189049779379791</v>
      </c>
      <c r="Z6">
        <v>7.5507944538542204E-2</v>
      </c>
      <c r="AA6">
        <v>0.12182073808203966</v>
      </c>
      <c r="AB6">
        <v>0.24224655</v>
      </c>
      <c r="AC6">
        <v>0.20599369999999995</v>
      </c>
      <c r="AD6">
        <v>0.28392174999999997</v>
      </c>
      <c r="AE6">
        <v>0.21155464999999998</v>
      </c>
      <c r="AI6">
        <v>2005</v>
      </c>
      <c r="AJ6">
        <v>0.33251843026429084</v>
      </c>
      <c r="AK6">
        <v>0.33288056429320384</v>
      </c>
      <c r="AL6">
        <v>7.0588884444015315E-2</v>
      </c>
      <c r="AM6" s="44">
        <v>0.19819859438051382</v>
      </c>
      <c r="AN6">
        <v>0.29729234999999998</v>
      </c>
      <c r="AO6">
        <v>0.21752375000000002</v>
      </c>
      <c r="AP6">
        <v>0.25672430000000002</v>
      </c>
      <c r="AQ6">
        <v>0.20004919999999998</v>
      </c>
      <c r="AR6">
        <v>0.252002</v>
      </c>
      <c r="BK6">
        <v>2005</v>
      </c>
      <c r="BL6">
        <v>0.33251843026429084</v>
      </c>
      <c r="BM6">
        <v>0.33288056429320384</v>
      </c>
      <c r="BN6">
        <v>7.0588884444015315E-2</v>
      </c>
      <c r="BO6">
        <v>2.7850468168950329E-2</v>
      </c>
      <c r="BP6">
        <v>0.29729234999999998</v>
      </c>
      <c r="BQ6">
        <v>0.21752375000000002</v>
      </c>
      <c r="BR6">
        <v>0.25672430000000002</v>
      </c>
      <c r="BS6">
        <v>0.20004919999999998</v>
      </c>
      <c r="BT6">
        <v>0.252002</v>
      </c>
      <c r="CB6">
        <v>2005</v>
      </c>
      <c r="CC6">
        <v>0.33251843026429084</v>
      </c>
      <c r="CD6">
        <v>0.33288056429320384</v>
      </c>
      <c r="CE6">
        <v>7.0588884444015315E-2</v>
      </c>
      <c r="CF6">
        <v>-1.9517073750474054E-2</v>
      </c>
      <c r="CG6">
        <v>0.29729234999999998</v>
      </c>
      <c r="CH6">
        <v>0.21752375000000002</v>
      </c>
      <c r="CI6">
        <v>0.25672430000000002</v>
      </c>
      <c r="CJ6">
        <v>0.20004919999999998</v>
      </c>
      <c r="CK6">
        <v>0.252002</v>
      </c>
      <c r="CX6" t="s">
        <v>63</v>
      </c>
      <c r="CY6">
        <v>0.13654845571801702</v>
      </c>
      <c r="CZ6">
        <v>4.0111481501721419E-2</v>
      </c>
      <c r="DA6">
        <v>3.3519112466472812E-4</v>
      </c>
      <c r="DB6">
        <v>-3.8091464698839533E-2</v>
      </c>
      <c r="DC6">
        <v>0.22839903424631003</v>
      </c>
      <c r="DD6">
        <v>0.21899578941875386</v>
      </c>
      <c r="DE6">
        <v>-0.15138603497703954</v>
      </c>
      <c r="DF6">
        <v>0.28152456448044338</v>
      </c>
      <c r="DJ6" s="4" t="s">
        <v>3</v>
      </c>
      <c r="DK6" s="9">
        <v>0.82498312230714144</v>
      </c>
      <c r="DL6" s="9">
        <v>0.76149540068116151</v>
      </c>
      <c r="DM6" s="9">
        <v>0.17559994726533543</v>
      </c>
      <c r="DN6" s="9">
        <v>-0.38366737554935526</v>
      </c>
      <c r="DO6" s="45">
        <v>1</v>
      </c>
      <c r="DP6" s="9"/>
      <c r="DQ6" s="9"/>
      <c r="DR6" s="9"/>
      <c r="DT6" t="s">
        <v>63</v>
      </c>
      <c r="DU6">
        <v>0.13654845571801702</v>
      </c>
      <c r="DV6">
        <v>4.0111481501721419E-2</v>
      </c>
      <c r="DW6">
        <v>3.3519112466472812E-4</v>
      </c>
      <c r="DX6">
        <v>-3.8091464698839533E-2</v>
      </c>
      <c r="DY6">
        <v>0.19892890701884586</v>
      </c>
      <c r="DZ6">
        <v>0.19793130001674986</v>
      </c>
      <c r="EA6">
        <v>-2.0005930973415471E-2</v>
      </c>
      <c r="EB6">
        <v>0.23514513707423257</v>
      </c>
      <c r="EF6" s="4" t="s">
        <v>3</v>
      </c>
      <c r="EG6" s="9">
        <v>0.77842734796781365</v>
      </c>
      <c r="EH6" s="9">
        <v>0.73086929982530868</v>
      </c>
      <c r="EI6" s="9">
        <v>0.11652473547763126</v>
      </c>
      <c r="EJ6" s="9">
        <v>-0.33866326718883499</v>
      </c>
      <c r="EK6" s="45">
        <v>1</v>
      </c>
      <c r="EL6" s="9"/>
      <c r="EM6" s="9"/>
      <c r="EN6" s="9"/>
      <c r="FA6" t="s">
        <v>63</v>
      </c>
      <c r="FB6">
        <v>0.13654845571801702</v>
      </c>
      <c r="FC6">
        <v>4.0111481501721419E-2</v>
      </c>
      <c r="FD6">
        <v>3.3519112466472812E-4</v>
      </c>
      <c r="FE6">
        <v>-3.8091464698839533E-2</v>
      </c>
      <c r="FF6">
        <v>0.20480159999999997</v>
      </c>
      <c r="FG6">
        <v>0.20212894999999997</v>
      </c>
      <c r="FH6">
        <v>-4.6186849999999981E-2</v>
      </c>
      <c r="FI6">
        <v>0.24438744999999995</v>
      </c>
      <c r="FJ6">
        <v>0.1995509</v>
      </c>
      <c r="FL6" s="4" t="s">
        <v>160</v>
      </c>
      <c r="FM6" s="4">
        <v>-0.45865961651573922</v>
      </c>
      <c r="FN6" s="4">
        <v>-0.583242623983103</v>
      </c>
      <c r="FO6" s="4">
        <v>-0.24841110169167596</v>
      </c>
      <c r="FP6" s="4">
        <v>1</v>
      </c>
      <c r="FQ6" s="4"/>
      <c r="FR6" s="4"/>
      <c r="FS6" s="4"/>
      <c r="FT6" s="4"/>
      <c r="FW6" t="s">
        <v>63</v>
      </c>
      <c r="FX6">
        <v>0.13654845571801702</v>
      </c>
      <c r="FY6">
        <v>4.0111481501721419E-2</v>
      </c>
      <c r="FZ6">
        <v>3.3519112466472812E-4</v>
      </c>
      <c r="GA6">
        <v>-3.8091464698839533E-2</v>
      </c>
      <c r="GB6">
        <v>0.20480159999999997</v>
      </c>
      <c r="GC6">
        <v>0.20212894999999997</v>
      </c>
      <c r="GD6">
        <v>-4.6186849999999981E-2</v>
      </c>
      <c r="GE6">
        <v>0.24438744999999995</v>
      </c>
      <c r="GT6" t="s">
        <v>63</v>
      </c>
      <c r="GU6">
        <v>0.13654845571801702</v>
      </c>
      <c r="GV6">
        <v>4.0111481501721419E-2</v>
      </c>
      <c r="GW6">
        <v>-3.8091464698839533E-2</v>
      </c>
      <c r="GX6">
        <v>0.20480159999999997</v>
      </c>
      <c r="GY6">
        <v>0.20212894999999997</v>
      </c>
      <c r="GZ6">
        <v>-4.6186849999999981E-2</v>
      </c>
      <c r="HA6">
        <v>0.24438744999999995</v>
      </c>
      <c r="HB6">
        <v>0.1995509</v>
      </c>
      <c r="HE6" s="4" t="s">
        <v>75</v>
      </c>
      <c r="HF6" s="9">
        <v>0.78949991342315762</v>
      </c>
      <c r="HG6" s="9">
        <v>0.78184557196249704</v>
      </c>
      <c r="HH6" s="9">
        <v>-0.58788935396227093</v>
      </c>
      <c r="HI6" s="4">
        <v>0.93842532203340756</v>
      </c>
      <c r="HJ6" s="4">
        <v>1</v>
      </c>
      <c r="HK6" s="4"/>
      <c r="HL6" s="4"/>
      <c r="HM6" s="4"/>
    </row>
    <row r="7" spans="1:221" x14ac:dyDescent="0.2">
      <c r="A7">
        <v>2005</v>
      </c>
      <c r="B7">
        <v>109.79161538461538</v>
      </c>
      <c r="C7">
        <f t="shared" si="0"/>
        <v>112.4581849805802</v>
      </c>
      <c r="D7">
        <f t="shared" si="1"/>
        <v>0.12458184980580199</v>
      </c>
      <c r="E7">
        <f t="shared" si="2"/>
        <v>0.17306409788748944</v>
      </c>
      <c r="G7" s="46">
        <v>37986</v>
      </c>
      <c r="H7">
        <v>6.6528000000000009</v>
      </c>
      <c r="W7" t="s">
        <v>60</v>
      </c>
      <c r="X7">
        <v>0.33629592314058498</v>
      </c>
      <c r="Y7">
        <v>0.6458895484799424</v>
      </c>
      <c r="Z7">
        <v>3.72986276341176E-2</v>
      </c>
      <c r="AA7">
        <v>-9.0530899646861507E-2</v>
      </c>
      <c r="AB7">
        <v>0.14469660000000001</v>
      </c>
      <c r="AC7">
        <v>0.23954645000000002</v>
      </c>
      <c r="AD7">
        <v>0.2643045</v>
      </c>
      <c r="AE7">
        <v>0.20483440000000003</v>
      </c>
      <c r="AI7" t="s">
        <v>60</v>
      </c>
      <c r="AJ7">
        <v>0.24368015595881407</v>
      </c>
      <c r="AK7">
        <v>0.45586684068439026</v>
      </c>
      <c r="AL7">
        <v>3.6299352404709606E-2</v>
      </c>
      <c r="AM7" s="44">
        <v>-0.14684464119491422</v>
      </c>
      <c r="AN7">
        <v>0.20318115</v>
      </c>
      <c r="AO7">
        <v>0.20880454999999995</v>
      </c>
      <c r="AP7">
        <v>0.401644</v>
      </c>
      <c r="AQ7">
        <v>0.18409384999999995</v>
      </c>
      <c r="AR7">
        <v>0.31312085000000001</v>
      </c>
      <c r="BK7" t="s">
        <v>60</v>
      </c>
      <c r="BL7">
        <v>0.24368015595881407</v>
      </c>
      <c r="BM7">
        <v>0.45586684068439026</v>
      </c>
      <c r="BN7">
        <v>3.6299352404709606E-2</v>
      </c>
      <c r="BO7">
        <v>2.0592347744789949E-2</v>
      </c>
      <c r="BP7">
        <v>0.20318115</v>
      </c>
      <c r="BQ7">
        <v>0.20880454999999995</v>
      </c>
      <c r="BR7">
        <v>0.401644</v>
      </c>
      <c r="BS7">
        <v>0.18409384999999995</v>
      </c>
      <c r="BT7">
        <v>0.31312085000000001</v>
      </c>
      <c r="CB7" t="s">
        <v>60</v>
      </c>
      <c r="CC7">
        <v>0.24368015595881407</v>
      </c>
      <c r="CD7">
        <v>0.45586684068439026</v>
      </c>
      <c r="CE7">
        <v>3.6299352404709606E-2</v>
      </c>
      <c r="CF7">
        <v>-2.7820595133474769E-2</v>
      </c>
      <c r="CG7">
        <v>0.20318115</v>
      </c>
      <c r="CH7">
        <v>0.20880454999999995</v>
      </c>
      <c r="CI7">
        <v>0.401644</v>
      </c>
      <c r="CJ7">
        <v>0.18409384999999995</v>
      </c>
      <c r="CK7">
        <v>0.31312085000000001</v>
      </c>
      <c r="CX7" t="s">
        <v>64</v>
      </c>
      <c r="CY7">
        <v>-0.52821739954510993</v>
      </c>
      <c r="CZ7">
        <v>-0.70606315347028847</v>
      </c>
      <c r="DA7">
        <v>3.3021688140181277E-2</v>
      </c>
      <c r="DB7">
        <v>0.42517332414792808</v>
      </c>
      <c r="DC7">
        <v>-0.44115449499171661</v>
      </c>
      <c r="DD7">
        <v>-0.71287822467433792</v>
      </c>
      <c r="DE7">
        <v>-0.20796072103754312</v>
      </c>
      <c r="DF7">
        <v>-0.61376760972328714</v>
      </c>
      <c r="DJ7" s="4" t="s">
        <v>4</v>
      </c>
      <c r="DK7" s="9">
        <v>0.82485203386319672</v>
      </c>
      <c r="DL7" s="9">
        <v>0.80645337741564993</v>
      </c>
      <c r="DM7" s="9">
        <v>0.21356629769412788</v>
      </c>
      <c r="DN7" s="9">
        <v>-0.59395976370459869</v>
      </c>
      <c r="DO7" s="9">
        <v>0.94756072065931618</v>
      </c>
      <c r="DP7" s="45">
        <v>1</v>
      </c>
      <c r="DQ7" s="9"/>
      <c r="DR7" s="9"/>
      <c r="DT7" t="s">
        <v>64</v>
      </c>
      <c r="DU7">
        <v>-0.52821739954510993</v>
      </c>
      <c r="DV7">
        <v>-0.70606315347028847</v>
      </c>
      <c r="DW7">
        <v>3.3021688140181277E-2</v>
      </c>
      <c r="DX7">
        <v>0.42517332414792808</v>
      </c>
      <c r="DY7">
        <v>-0.20766089925430192</v>
      </c>
      <c r="DZ7">
        <v>-0.37065828365457348</v>
      </c>
      <c r="EA7">
        <v>-9.1309182547781198E-2</v>
      </c>
      <c r="EB7">
        <v>-0.30463281332036984</v>
      </c>
      <c r="EF7" s="4" t="s">
        <v>4</v>
      </c>
      <c r="EG7" s="9">
        <v>0.77214106570637153</v>
      </c>
      <c r="EH7" s="9">
        <v>0.76914239734476597</v>
      </c>
      <c r="EI7" s="9">
        <v>0.12518369537946025</v>
      </c>
      <c r="EJ7" s="9">
        <v>-0.58370120100767053</v>
      </c>
      <c r="EK7" s="9">
        <v>0.93375356394882048</v>
      </c>
      <c r="EL7" s="45">
        <v>1</v>
      </c>
      <c r="EM7" s="9"/>
      <c r="EN7" s="9"/>
      <c r="FA7" t="s">
        <v>64</v>
      </c>
      <c r="FB7">
        <v>-0.52821739954510993</v>
      </c>
      <c r="FC7">
        <v>-0.70606315347028847</v>
      </c>
      <c r="FD7">
        <v>3.3021688140181277E-2</v>
      </c>
      <c r="FE7">
        <v>0.42517332414792808</v>
      </c>
      <c r="FF7">
        <v>-0.25419059999999999</v>
      </c>
      <c r="FG7">
        <v>-0.43885454999999995</v>
      </c>
      <c r="FH7">
        <v>-0.11455505000000002</v>
      </c>
      <c r="FI7">
        <v>-0.36623600000000001</v>
      </c>
      <c r="FJ7">
        <v>-0.36437800000000004</v>
      </c>
      <c r="FL7" s="4" t="s">
        <v>3</v>
      </c>
      <c r="FM7" s="4">
        <v>0.79454858488341618</v>
      </c>
      <c r="FN7" s="4">
        <v>0.74215995980014804</v>
      </c>
      <c r="FO7" s="4">
        <v>0.13425143089903155</v>
      </c>
      <c r="FP7" s="4">
        <v>-0.3529506147805217</v>
      </c>
      <c r="FQ7" s="4">
        <v>1</v>
      </c>
      <c r="FR7" s="4"/>
      <c r="FS7" s="4"/>
      <c r="FT7" s="4"/>
      <c r="FW7" t="s">
        <v>64</v>
      </c>
      <c r="FX7">
        <v>-0.52821739954510993</v>
      </c>
      <c r="FY7">
        <v>-0.70606315347028847</v>
      </c>
      <c r="FZ7">
        <v>3.3021688140181277E-2</v>
      </c>
      <c r="GA7">
        <v>0.42517332414792808</v>
      </c>
      <c r="GB7">
        <v>-0.25419059999999999</v>
      </c>
      <c r="GC7">
        <v>-0.43885454999999995</v>
      </c>
      <c r="GD7">
        <v>-0.11455505000000002</v>
      </c>
      <c r="GE7">
        <v>-0.36623600000000001</v>
      </c>
      <c r="GT7" t="s">
        <v>64</v>
      </c>
      <c r="GU7">
        <v>-0.52821739954510993</v>
      </c>
      <c r="GV7">
        <v>-0.70606315347028847</v>
      </c>
      <c r="GW7">
        <v>0.42517332414792808</v>
      </c>
      <c r="GX7">
        <v>-0.25419059999999999</v>
      </c>
      <c r="GY7">
        <v>-0.43885454999999995</v>
      </c>
      <c r="GZ7">
        <v>-0.11455505000000002</v>
      </c>
      <c r="HA7">
        <v>-0.36623600000000001</v>
      </c>
      <c r="HB7">
        <v>-0.36437800000000004</v>
      </c>
      <c r="HE7" s="4" t="s">
        <v>76</v>
      </c>
      <c r="HF7" s="9">
        <v>0.54032981640312805</v>
      </c>
      <c r="HG7" s="9">
        <v>0.52802497762181166</v>
      </c>
      <c r="HH7" s="9">
        <v>0.22725045302956198</v>
      </c>
      <c r="HI7" s="4">
        <v>0.42706325581133647</v>
      </c>
      <c r="HJ7" s="4">
        <v>0.26407552615867752</v>
      </c>
      <c r="HK7" s="4">
        <v>1</v>
      </c>
      <c r="HL7" s="4"/>
      <c r="HM7" s="4"/>
    </row>
    <row r="8" spans="1:221" x14ac:dyDescent="0.2">
      <c r="A8">
        <v>2006</v>
      </c>
      <c r="B8">
        <v>104.80369230769233</v>
      </c>
      <c r="C8">
        <f t="shared" si="0"/>
        <v>87.775252960853365</v>
      </c>
      <c r="D8">
        <f t="shared" si="1"/>
        <v>-0.12224747039146636</v>
      </c>
      <c r="E8">
        <f t="shared" si="2"/>
        <v>-0.21948542050531225</v>
      </c>
      <c r="G8" s="46">
        <v>38352</v>
      </c>
      <c r="H8">
        <v>6.0566500000000003</v>
      </c>
      <c r="W8" t="s">
        <v>63</v>
      </c>
      <c r="X8">
        <v>0.13654845571801702</v>
      </c>
      <c r="Y8">
        <v>4.0111481501721419E-2</v>
      </c>
      <c r="Z8">
        <v>3.3519112466472812E-4</v>
      </c>
      <c r="AA8">
        <v>-0.13438261064176119</v>
      </c>
      <c r="AB8">
        <v>0.20480159999999997</v>
      </c>
      <c r="AC8">
        <v>0.20212894999999997</v>
      </c>
      <c r="AD8">
        <v>-4.6186849999999981E-2</v>
      </c>
      <c r="AE8">
        <v>0.24438744999999995</v>
      </c>
      <c r="AI8" t="s">
        <v>63</v>
      </c>
      <c r="AJ8">
        <v>-4.1523614229981895E-2</v>
      </c>
      <c r="AK8">
        <v>-0.17837187311957362</v>
      </c>
      <c r="AL8">
        <v>1.4037504631506246E-2</v>
      </c>
      <c r="AM8" s="44">
        <v>-6.0548766156340438E-2</v>
      </c>
      <c r="AN8">
        <v>0.14961275000000002</v>
      </c>
      <c r="AO8">
        <v>0.14144095000000001</v>
      </c>
      <c r="AP8">
        <v>-1.390909999999998E-2</v>
      </c>
      <c r="AQ8">
        <v>4.9959150000000022E-2</v>
      </c>
      <c r="AR8">
        <v>2.6047499999999994E-2</v>
      </c>
      <c r="BK8" t="s">
        <v>63</v>
      </c>
      <c r="BL8">
        <v>-4.1523614229981895E-2</v>
      </c>
      <c r="BM8">
        <v>-0.17837187311957362</v>
      </c>
      <c r="BN8">
        <v>1.4037504631506246E-2</v>
      </c>
      <c r="BO8">
        <v>3.1233173765881618E-2</v>
      </c>
      <c r="BP8">
        <v>0.14961275000000002</v>
      </c>
      <c r="BQ8">
        <v>0.14144095000000001</v>
      </c>
      <c r="BR8">
        <v>-1.390909999999998E-2</v>
      </c>
      <c r="BS8">
        <v>4.9959150000000022E-2</v>
      </c>
      <c r="BT8">
        <v>2.6047499999999994E-2</v>
      </c>
      <c r="CB8" t="s">
        <v>63</v>
      </c>
      <c r="CC8">
        <v>-4.1523614229981895E-2</v>
      </c>
      <c r="CD8">
        <v>-0.17837187311957362</v>
      </c>
      <c r="CE8">
        <v>1.4037504631506246E-2</v>
      </c>
      <c r="CF8">
        <v>-2.0589208932926512E-2</v>
      </c>
      <c r="CG8">
        <v>0.14961275000000002</v>
      </c>
      <c r="CH8">
        <v>0.14144095000000001</v>
      </c>
      <c r="CI8">
        <v>-1.390909999999998E-2</v>
      </c>
      <c r="CJ8">
        <v>4.9959150000000022E-2</v>
      </c>
      <c r="CK8">
        <v>2.6047499999999994E-2</v>
      </c>
      <c r="CX8" t="s">
        <v>65</v>
      </c>
      <c r="CY8">
        <v>0.70401245417566416</v>
      </c>
      <c r="CZ8">
        <v>0.76579676467959612</v>
      </c>
      <c r="DA8">
        <v>0.10197228246697483</v>
      </c>
      <c r="DB8">
        <v>-0.2940486762690232</v>
      </c>
      <c r="DC8">
        <v>0.17187886962207322</v>
      </c>
      <c r="DD8">
        <v>0.30493604833689636</v>
      </c>
      <c r="DE8">
        <v>0.27222226593938625</v>
      </c>
      <c r="DF8">
        <v>0.3335350458309384</v>
      </c>
      <c r="DJ8" s="4" t="s">
        <v>5</v>
      </c>
      <c r="DK8" s="9">
        <v>0.51914665786834913</v>
      </c>
      <c r="DL8" s="9">
        <v>0.50411390411452184</v>
      </c>
      <c r="DM8" s="9">
        <v>0.15093012731846572</v>
      </c>
      <c r="DN8" s="9">
        <v>0.23504561941545699</v>
      </c>
      <c r="DO8" s="9">
        <v>0.39357364330249051</v>
      </c>
      <c r="DP8" s="9">
        <v>0.25041926577858309</v>
      </c>
      <c r="DQ8" s="45">
        <v>1</v>
      </c>
      <c r="DR8" s="9"/>
      <c r="DT8" t="s">
        <v>65</v>
      </c>
      <c r="DU8">
        <v>0.70401245417566416</v>
      </c>
      <c r="DV8">
        <v>0.76579676467959612</v>
      </c>
      <c r="DW8">
        <v>0.10197228246697483</v>
      </c>
      <c r="DX8">
        <v>-0.2940486762690232</v>
      </c>
      <c r="DY8">
        <v>0.10553631161310201</v>
      </c>
      <c r="DZ8">
        <v>0.1636055560855238</v>
      </c>
      <c r="EA8">
        <v>0.17517549475742622</v>
      </c>
      <c r="EB8">
        <v>0.19425726185126682</v>
      </c>
      <c r="EF8" s="4" t="s">
        <v>5</v>
      </c>
      <c r="EG8" s="9">
        <v>0.54853550181796196</v>
      </c>
      <c r="EH8" s="9">
        <v>0.53743885672118807</v>
      </c>
      <c r="EI8" s="9">
        <v>0.15454263551519745</v>
      </c>
      <c r="EJ8" s="9">
        <v>0.22344262235817847</v>
      </c>
      <c r="EK8" s="9">
        <v>0.44311291851186496</v>
      </c>
      <c r="EL8" s="9">
        <v>0.27116073022622672</v>
      </c>
      <c r="EM8" s="45">
        <v>1</v>
      </c>
      <c r="EN8" s="9"/>
      <c r="FA8" t="s">
        <v>65</v>
      </c>
      <c r="FB8">
        <v>0.70401245417566416</v>
      </c>
      <c r="FC8">
        <v>0.76579676467959612</v>
      </c>
      <c r="FD8">
        <v>0.10197228246697483</v>
      </c>
      <c r="FE8">
        <v>-0.2940486762690232</v>
      </c>
      <c r="FF8">
        <v>0.11875679999999998</v>
      </c>
      <c r="FG8">
        <v>0.19176934999999998</v>
      </c>
      <c r="FH8">
        <v>0.19451459999999998</v>
      </c>
      <c r="FI8">
        <v>0.22201199999999996</v>
      </c>
      <c r="FJ8">
        <v>0.17232705000000001</v>
      </c>
      <c r="FL8" s="4" t="s">
        <v>4</v>
      </c>
      <c r="FM8" s="4">
        <v>0.78949991342315762</v>
      </c>
      <c r="FN8" s="4">
        <v>0.78184557196249704</v>
      </c>
      <c r="FO8" s="4">
        <v>0.15210496099039619</v>
      </c>
      <c r="FP8" s="4">
        <v>-0.58788935396227093</v>
      </c>
      <c r="FQ8" s="4">
        <v>0.93842532203340756</v>
      </c>
      <c r="FR8" s="4">
        <v>1</v>
      </c>
      <c r="FS8" s="4"/>
      <c r="FT8" s="4"/>
      <c r="FW8" t="s">
        <v>65</v>
      </c>
      <c r="FX8">
        <v>0.70401245417566416</v>
      </c>
      <c r="FY8">
        <v>0.76579676467959612</v>
      </c>
      <c r="FZ8">
        <v>0.10197228246697483</v>
      </c>
      <c r="GA8">
        <v>-0.2940486762690232</v>
      </c>
      <c r="GB8">
        <v>0.11875679999999998</v>
      </c>
      <c r="GC8">
        <v>0.19176934999999998</v>
      </c>
      <c r="GD8">
        <v>0.19451459999999998</v>
      </c>
      <c r="GE8">
        <v>0.22201199999999996</v>
      </c>
      <c r="GT8" t="s">
        <v>65</v>
      </c>
      <c r="GU8">
        <v>0.70401245417566416</v>
      </c>
      <c r="GV8">
        <v>0.76579676467959612</v>
      </c>
      <c r="GW8">
        <v>-0.2940486762690232</v>
      </c>
      <c r="GX8">
        <v>0.11875679999999998</v>
      </c>
      <c r="GY8">
        <v>0.19176934999999998</v>
      </c>
      <c r="GZ8">
        <v>0.19451459999999998</v>
      </c>
      <c r="HA8">
        <v>0.22201199999999996</v>
      </c>
      <c r="HB8">
        <v>0.17232705000000001</v>
      </c>
      <c r="HE8" s="4" t="s">
        <v>47</v>
      </c>
      <c r="HF8" s="9">
        <v>0.81800749659246064</v>
      </c>
      <c r="HG8" s="9">
        <v>0.79964687082731789</v>
      </c>
      <c r="HH8" s="9">
        <v>-0.5948665261628947</v>
      </c>
      <c r="HI8" s="4">
        <v>0.94900958656623691</v>
      </c>
      <c r="HJ8" s="4">
        <v>0.98485824392917987</v>
      </c>
      <c r="HK8" s="4">
        <v>0.25609178238999325</v>
      </c>
      <c r="HL8" s="4">
        <v>1</v>
      </c>
      <c r="HM8" s="4"/>
    </row>
    <row r="9" spans="1:221" ht="17" thickBot="1" x14ac:dyDescent="0.25">
      <c r="A9">
        <v>2007</v>
      </c>
      <c r="B9">
        <v>101.46777777777778</v>
      </c>
      <c r="C9">
        <f t="shared" si="0"/>
        <v>84.431765011263309</v>
      </c>
      <c r="D9">
        <f t="shared" si="1"/>
        <v>-0.1556823498873669</v>
      </c>
      <c r="E9">
        <f t="shared" si="2"/>
        <v>-3.8091464698839533E-2</v>
      </c>
      <c r="G9" s="46">
        <v>38716</v>
      </c>
      <c r="H9">
        <v>6.7712500000000002</v>
      </c>
      <c r="W9" t="s">
        <v>64</v>
      </c>
      <c r="X9">
        <v>-0.52821739954510993</v>
      </c>
      <c r="Y9">
        <v>-0.70606315347028847</v>
      </c>
      <c r="Z9">
        <v>3.3021688140181277E-2</v>
      </c>
      <c r="AA9">
        <v>0.28801733879853203</v>
      </c>
      <c r="AB9">
        <v>-0.25419059999999999</v>
      </c>
      <c r="AC9">
        <v>-0.43885454999999995</v>
      </c>
      <c r="AD9">
        <v>-0.11455505000000002</v>
      </c>
      <c r="AE9">
        <v>-0.36623600000000001</v>
      </c>
      <c r="AI9" t="s">
        <v>64</v>
      </c>
      <c r="AJ9">
        <v>-0.37806700104331536</v>
      </c>
      <c r="AK9">
        <v>-0.26429617672555528</v>
      </c>
      <c r="AL9">
        <v>2.4861322961778513E-2</v>
      </c>
      <c r="AM9" s="44">
        <v>0.2085631561713967</v>
      </c>
      <c r="AN9">
        <v>-0.33914110000000003</v>
      </c>
      <c r="AO9">
        <v>-0.2937362</v>
      </c>
      <c r="AP9">
        <v>-0.18809114999999996</v>
      </c>
      <c r="AQ9">
        <v>-0.24362194999999998</v>
      </c>
      <c r="AR9">
        <v>-0.25949449999999991</v>
      </c>
      <c r="BK9" t="s">
        <v>64</v>
      </c>
      <c r="BL9">
        <v>-0.37806700104331536</v>
      </c>
      <c r="BM9">
        <v>-0.26429617672555528</v>
      </c>
      <c r="BN9">
        <v>2.4861322961778513E-2</v>
      </c>
      <c r="BO9">
        <v>5.7543090824204626E-2</v>
      </c>
      <c r="BP9">
        <v>-0.33914110000000003</v>
      </c>
      <c r="BQ9">
        <v>-0.2937362</v>
      </c>
      <c r="BR9">
        <v>-0.18809114999999996</v>
      </c>
      <c r="BS9">
        <v>-0.24362194999999998</v>
      </c>
      <c r="BT9">
        <v>-0.25949449999999991</v>
      </c>
      <c r="CB9" t="s">
        <v>64</v>
      </c>
      <c r="CC9">
        <v>-0.37806700104331536</v>
      </c>
      <c r="CD9">
        <v>-0.26429617672555528</v>
      </c>
      <c r="CE9">
        <v>2.4861322961778513E-2</v>
      </c>
      <c r="CF9">
        <v>4.663818239818482E-3</v>
      </c>
      <c r="CG9">
        <v>-0.33914110000000003</v>
      </c>
      <c r="CH9">
        <v>-0.2937362</v>
      </c>
      <c r="CI9">
        <v>-0.18809114999999996</v>
      </c>
      <c r="CJ9">
        <v>-0.24362194999999998</v>
      </c>
      <c r="CK9">
        <v>-0.25949449999999991</v>
      </c>
      <c r="CX9" t="s">
        <v>67</v>
      </c>
      <c r="CY9">
        <v>0.18000707296946847</v>
      </c>
      <c r="CZ9">
        <v>2.1890421358977542E-2</v>
      </c>
      <c r="DA9">
        <v>2.8748369521302965E-2</v>
      </c>
      <c r="DB9">
        <v>0.29455895375535862</v>
      </c>
      <c r="DC9">
        <v>0.13716394379236135</v>
      </c>
      <c r="DD9">
        <v>0.19381417937212536</v>
      </c>
      <c r="DE9">
        <v>0.13951074300647232</v>
      </c>
      <c r="DF9">
        <v>0.13578402550218777</v>
      </c>
      <c r="DJ9" s="6" t="s">
        <v>6</v>
      </c>
      <c r="DK9" s="42">
        <v>0.85067336007848571</v>
      </c>
      <c r="DL9" s="42">
        <v>0.82347692726346178</v>
      </c>
      <c r="DM9" s="42">
        <v>0.20708474224013965</v>
      </c>
      <c r="DN9" s="42">
        <v>-0.60689776531502637</v>
      </c>
      <c r="DO9" s="42">
        <v>0.95644522322350523</v>
      </c>
      <c r="DP9" s="42">
        <v>0.9858149615258921</v>
      </c>
      <c r="DQ9" s="42">
        <v>0.23907092886471409</v>
      </c>
      <c r="DR9" s="48">
        <v>1</v>
      </c>
      <c r="DT9" t="s">
        <v>67</v>
      </c>
      <c r="DU9">
        <v>0.18000707296946847</v>
      </c>
      <c r="DV9">
        <v>2.1890421358977542E-2</v>
      </c>
      <c r="DW9">
        <v>2.8748369521302965E-2</v>
      </c>
      <c r="DX9">
        <v>0.29455895375535862</v>
      </c>
      <c r="DY9">
        <v>0.10246740866519737</v>
      </c>
      <c r="DZ9">
        <v>0.13439790453735809</v>
      </c>
      <c r="EA9">
        <v>0.11892531564807601</v>
      </c>
      <c r="EB9">
        <v>0.11017722603360697</v>
      </c>
      <c r="EF9" s="6" t="s">
        <v>6</v>
      </c>
      <c r="EG9" s="42">
        <v>0.8018819610875636</v>
      </c>
      <c r="EH9" s="42">
        <v>0.78738713160380602</v>
      </c>
      <c r="EI9" s="42">
        <v>0.116582186378064</v>
      </c>
      <c r="EJ9" s="42">
        <v>-0.58820960757624718</v>
      </c>
      <c r="EK9" s="42">
        <v>0.94517021865893258</v>
      </c>
      <c r="EL9" s="42">
        <v>0.98441653491064884</v>
      </c>
      <c r="EM9" s="42">
        <v>0.2647552234275215</v>
      </c>
      <c r="EN9" s="48">
        <v>1</v>
      </c>
      <c r="FA9" t="s">
        <v>67</v>
      </c>
      <c r="FB9">
        <v>0.18000707296946847</v>
      </c>
      <c r="FC9">
        <v>2.1890421358977542E-2</v>
      </c>
      <c r="FD9">
        <v>2.8748369521302965E-2</v>
      </c>
      <c r="FE9">
        <v>0.29455895375535862</v>
      </c>
      <c r="FF9">
        <v>0.1093816</v>
      </c>
      <c r="FG9">
        <v>0.14623815000000001</v>
      </c>
      <c r="FH9">
        <v>0.12302749999999998</v>
      </c>
      <c r="FI9">
        <v>0.11528005</v>
      </c>
      <c r="FJ9">
        <v>0.13230775</v>
      </c>
      <c r="FL9" s="4" t="s">
        <v>5</v>
      </c>
      <c r="FM9" s="4">
        <v>0.54032981640312805</v>
      </c>
      <c r="FN9" s="4">
        <v>0.52802497762181166</v>
      </c>
      <c r="FO9" s="4">
        <v>0.15364646951014124</v>
      </c>
      <c r="FP9" s="4">
        <v>0.22725045302956198</v>
      </c>
      <c r="FQ9" s="4">
        <v>0.42706325581133647</v>
      </c>
      <c r="FR9" s="4">
        <v>0.26407552615867752</v>
      </c>
      <c r="FS9" s="4">
        <v>1</v>
      </c>
      <c r="FT9" s="4"/>
      <c r="FW9" t="s">
        <v>67</v>
      </c>
      <c r="FX9">
        <v>0.18000707296946847</v>
      </c>
      <c r="FY9">
        <v>2.1890421358977542E-2</v>
      </c>
      <c r="FZ9">
        <v>2.8748369521302965E-2</v>
      </c>
      <c r="GA9">
        <v>0.29455895375535862</v>
      </c>
      <c r="GB9">
        <v>0.1093816</v>
      </c>
      <c r="GC9">
        <v>0.14623815000000001</v>
      </c>
      <c r="GD9">
        <v>0.12302749999999998</v>
      </c>
      <c r="GE9">
        <v>0.11528005</v>
      </c>
      <c r="GT9" t="s">
        <v>67</v>
      </c>
      <c r="GU9">
        <v>0.18000707296946847</v>
      </c>
      <c r="GV9">
        <v>2.1890421358977542E-2</v>
      </c>
      <c r="GW9">
        <v>0.29455895375535862</v>
      </c>
      <c r="GX9">
        <v>0.1093816</v>
      </c>
      <c r="GY9">
        <v>0.14623815000000001</v>
      </c>
      <c r="GZ9">
        <v>0.12302749999999998</v>
      </c>
      <c r="HA9">
        <v>0.11528005</v>
      </c>
      <c r="HB9">
        <v>0.13230775</v>
      </c>
      <c r="HE9" s="49" t="s">
        <v>165</v>
      </c>
      <c r="HF9" s="50">
        <v>0.80902934263520399</v>
      </c>
      <c r="HG9" s="50">
        <v>0.79180998221924981</v>
      </c>
      <c r="HH9" s="50">
        <v>-0.54158186617082182</v>
      </c>
      <c r="HI9" s="6">
        <v>0.96426319744968125</v>
      </c>
      <c r="HJ9" s="6">
        <v>0.99573924159890181</v>
      </c>
      <c r="HK9" s="6">
        <v>0.30345795467462472</v>
      </c>
      <c r="HL9" s="6">
        <v>0.99005080154811043</v>
      </c>
      <c r="HM9" s="6">
        <v>1</v>
      </c>
    </row>
    <row r="10" spans="1:221" ht="17" thickBot="1" x14ac:dyDescent="0.25">
      <c r="A10">
        <v>2008</v>
      </c>
      <c r="B10">
        <v>94.68064885496176</v>
      </c>
      <c r="C10">
        <f t="shared" si="0"/>
        <v>120.32989920477885</v>
      </c>
      <c r="D10">
        <f t="shared" si="1"/>
        <v>0.20329899204778853</v>
      </c>
      <c r="E10">
        <f t="shared" si="2"/>
        <v>0.42517332414792808</v>
      </c>
      <c r="G10" s="46">
        <v>39080</v>
      </c>
      <c r="H10">
        <v>6.2263500000000009</v>
      </c>
      <c r="W10" t="s">
        <v>65</v>
      </c>
      <c r="X10">
        <v>0.70401245417566416</v>
      </c>
      <c r="Y10">
        <v>0.76579676467959612</v>
      </c>
      <c r="Z10">
        <v>0.10197228246697483</v>
      </c>
      <c r="AA10">
        <v>-0.18238586477557037</v>
      </c>
      <c r="AB10">
        <v>0.11875679999999998</v>
      </c>
      <c r="AC10">
        <v>0.19176934999999998</v>
      </c>
      <c r="AD10">
        <v>0.19451459999999998</v>
      </c>
      <c r="AE10">
        <v>0.22201199999999996</v>
      </c>
      <c r="AI10" t="s">
        <v>65</v>
      </c>
      <c r="AJ10">
        <v>0.4978531728091401</v>
      </c>
      <c r="AK10">
        <v>0.38181337992401915</v>
      </c>
      <c r="AL10">
        <v>0.10476646248085762</v>
      </c>
      <c r="AM10" s="44">
        <v>-9.9826563350641634E-2</v>
      </c>
      <c r="AN10">
        <v>7.3230900000000015E-2</v>
      </c>
      <c r="AO10">
        <v>3.3554899999999985E-2</v>
      </c>
      <c r="AP10">
        <v>-7.461200000000015E-3</v>
      </c>
      <c r="AQ10">
        <v>0.35506394999999996</v>
      </c>
      <c r="AR10">
        <v>5.7296450000000013E-2</v>
      </c>
      <c r="BK10" t="s">
        <v>65</v>
      </c>
      <c r="BL10">
        <v>0.4978531728091401</v>
      </c>
      <c r="BM10">
        <v>0.38181337992401915</v>
      </c>
      <c r="BN10">
        <v>0.10476646248085762</v>
      </c>
      <c r="BO10">
        <v>5.5611060465170968E-2</v>
      </c>
      <c r="BP10">
        <v>7.3230900000000015E-2</v>
      </c>
      <c r="BQ10">
        <v>3.3554899999999985E-2</v>
      </c>
      <c r="BR10">
        <v>-7.461200000000015E-3</v>
      </c>
      <c r="BS10">
        <v>0.35506394999999996</v>
      </c>
      <c r="BT10">
        <v>5.7296450000000013E-2</v>
      </c>
      <c r="CB10" t="s">
        <v>65</v>
      </c>
      <c r="CC10">
        <v>0.4978531728091401</v>
      </c>
      <c r="CD10">
        <v>0.38181337992401915</v>
      </c>
      <c r="CE10">
        <v>0.10476646248085762</v>
      </c>
      <c r="CF10">
        <v>1.0539794514657076E-2</v>
      </c>
      <c r="CG10">
        <v>7.3230900000000015E-2</v>
      </c>
      <c r="CH10">
        <v>3.3554899999999985E-2</v>
      </c>
      <c r="CI10">
        <v>-7.461200000000015E-3</v>
      </c>
      <c r="CJ10">
        <v>0.35506394999999996</v>
      </c>
      <c r="CK10">
        <v>5.7296450000000013E-2</v>
      </c>
      <c r="CX10" t="s">
        <v>68</v>
      </c>
      <c r="CY10">
        <v>-0.10689310689310691</v>
      </c>
      <c r="CZ10">
        <v>-0.20074294205052007</v>
      </c>
      <c r="DA10">
        <v>5.5278468158637413E-2</v>
      </c>
      <c r="DB10">
        <v>-8.1682820506103787E-2</v>
      </c>
      <c r="DC10">
        <v>2.9606255718037731E-2</v>
      </c>
      <c r="DD10">
        <v>9.7401359792398057E-2</v>
      </c>
      <c r="DE10">
        <v>-0.12832822815727002</v>
      </c>
      <c r="DF10">
        <v>1.8836384611404883E-2</v>
      </c>
      <c r="DT10" t="s">
        <v>68</v>
      </c>
      <c r="DU10">
        <v>-0.10689310689310691</v>
      </c>
      <c r="DV10">
        <v>-0.20074294205052007</v>
      </c>
      <c r="DW10">
        <v>5.5278468158637413E-2</v>
      </c>
      <c r="DX10">
        <v>-8.1682820506103787E-2</v>
      </c>
      <c r="DY10">
        <v>4.4963477829961719E-2</v>
      </c>
      <c r="DZ10">
        <v>9.0144226554600054E-2</v>
      </c>
      <c r="EA10">
        <v>-4.0762737715421909E-2</v>
      </c>
      <c r="EB10">
        <v>4.551039329055083E-2</v>
      </c>
      <c r="FA10" t="s">
        <v>68</v>
      </c>
      <c r="FB10">
        <v>-0.10689310689310691</v>
      </c>
      <c r="FC10">
        <v>-0.20074294205052007</v>
      </c>
      <c r="FD10">
        <v>5.5278468158637413E-2</v>
      </c>
      <c r="FE10">
        <v>-8.1682820506103787E-2</v>
      </c>
      <c r="FF10">
        <v>4.190315E-2</v>
      </c>
      <c r="FG10">
        <v>9.1590400000000002E-2</v>
      </c>
      <c r="FH10">
        <v>-5.8212449999999999E-2</v>
      </c>
      <c r="FI10">
        <v>4.0194900000000006E-2</v>
      </c>
      <c r="FJ10">
        <v>6.4222500000000002E-2</v>
      </c>
      <c r="FL10" s="6" t="s">
        <v>6</v>
      </c>
      <c r="FM10" s="6">
        <v>0.81800749659246064</v>
      </c>
      <c r="FN10" s="6">
        <v>0.79964687082731789</v>
      </c>
      <c r="FO10" s="6">
        <v>0.14414983071486065</v>
      </c>
      <c r="FP10" s="6">
        <v>-0.5948665261628947</v>
      </c>
      <c r="FQ10" s="6">
        <v>0.94900958656623691</v>
      </c>
      <c r="FR10" s="6">
        <v>0.98485824392917987</v>
      </c>
      <c r="FS10" s="6">
        <v>0.25609178238999325</v>
      </c>
      <c r="FT10" s="6">
        <v>1</v>
      </c>
      <c r="FW10" t="s">
        <v>68</v>
      </c>
      <c r="FX10">
        <v>-0.10689310689310691</v>
      </c>
      <c r="FY10">
        <v>-0.20074294205052007</v>
      </c>
      <c r="FZ10">
        <v>5.5278468158637413E-2</v>
      </c>
      <c r="GA10">
        <v>-8.1682820506103787E-2</v>
      </c>
      <c r="GB10">
        <v>4.190315E-2</v>
      </c>
      <c r="GC10">
        <v>9.1590400000000002E-2</v>
      </c>
      <c r="GD10">
        <v>-5.8212449999999999E-2</v>
      </c>
      <c r="GE10">
        <v>4.0194900000000006E-2</v>
      </c>
      <c r="GT10" t="s">
        <v>68</v>
      </c>
      <c r="GU10">
        <v>-0.10689310689310691</v>
      </c>
      <c r="GV10">
        <v>-0.20074294205052007</v>
      </c>
      <c r="GW10">
        <v>-8.1682820506103787E-2</v>
      </c>
      <c r="GX10">
        <v>4.190315E-2</v>
      </c>
      <c r="GY10">
        <v>9.1590400000000002E-2</v>
      </c>
      <c r="GZ10">
        <v>-5.8212449999999999E-2</v>
      </c>
      <c r="HA10">
        <v>4.0194900000000006E-2</v>
      </c>
      <c r="HB10">
        <v>6.4222500000000002E-2</v>
      </c>
      <c r="HE10" s="18"/>
      <c r="HF10" s="18"/>
      <c r="HG10" s="18"/>
      <c r="HH10" s="18"/>
    </row>
    <row r="11" spans="1:221" x14ac:dyDescent="0.2">
      <c r="A11">
        <v>2009</v>
      </c>
      <c r="B11">
        <v>97.487854406130339</v>
      </c>
      <c r="C11">
        <f t="shared" si="0"/>
        <v>84.947051628028646</v>
      </c>
      <c r="D11">
        <f t="shared" si="1"/>
        <v>-0.15052948371971353</v>
      </c>
      <c r="E11">
        <f t="shared" si="2"/>
        <v>-0.2940486762690232</v>
      </c>
      <c r="G11" s="46">
        <v>39447</v>
      </c>
      <c r="H11">
        <v>5.4298500000000001</v>
      </c>
      <c r="W11" t="s">
        <v>67</v>
      </c>
      <c r="X11">
        <v>0.18000707296946847</v>
      </c>
      <c r="Y11">
        <v>2.1890421358977542E-2</v>
      </c>
      <c r="Z11">
        <v>2.8748369521302965E-2</v>
      </c>
      <c r="AA11">
        <v>-4.6403339923547548E-3</v>
      </c>
      <c r="AB11">
        <v>0.1093816</v>
      </c>
      <c r="AC11">
        <v>0.14623815000000001</v>
      </c>
      <c r="AD11">
        <v>0.12302749999999998</v>
      </c>
      <c r="AE11">
        <v>0.11528005</v>
      </c>
      <c r="AI11" t="s">
        <v>67</v>
      </c>
      <c r="AJ11">
        <v>0.26932974094051582</v>
      </c>
      <c r="AK11">
        <v>0.46466324595321773</v>
      </c>
      <c r="AL11">
        <v>2.9202692634241835E-2</v>
      </c>
      <c r="AM11" s="44">
        <v>-6.4620157038562387E-2</v>
      </c>
      <c r="AN11">
        <v>0.2031443</v>
      </c>
      <c r="AO11">
        <v>0.27044455000000001</v>
      </c>
      <c r="AP11">
        <v>0.11183495</v>
      </c>
      <c r="AQ11">
        <v>4.7180650000000005E-2</v>
      </c>
      <c r="AR11">
        <v>0.32573829999999993</v>
      </c>
      <c r="BK11" t="s">
        <v>67</v>
      </c>
      <c r="BL11">
        <v>0.26932974094051582</v>
      </c>
      <c r="BM11">
        <v>0.46466324595321773</v>
      </c>
      <c r="BN11">
        <v>2.9202692634241835E-2</v>
      </c>
      <c r="BO11">
        <v>2.1376175583137494E-2</v>
      </c>
      <c r="BP11">
        <v>0.2031443</v>
      </c>
      <c r="BQ11">
        <v>0.27044455000000001</v>
      </c>
      <c r="BR11">
        <v>0.11183495</v>
      </c>
      <c r="BS11">
        <v>4.7180650000000005E-2</v>
      </c>
      <c r="BT11">
        <v>0.32573829999999993</v>
      </c>
      <c r="CB11" t="s">
        <v>67</v>
      </c>
      <c r="CC11">
        <v>0.26932974094051582</v>
      </c>
      <c r="CD11">
        <v>0.46466324595321773</v>
      </c>
      <c r="CE11">
        <v>2.9202692634241835E-2</v>
      </c>
      <c r="CF11">
        <v>-1.7831917535224874E-2</v>
      </c>
      <c r="CG11">
        <v>0.2031443</v>
      </c>
      <c r="CH11">
        <v>0.27044455000000001</v>
      </c>
      <c r="CI11">
        <v>0.11183495</v>
      </c>
      <c r="CJ11">
        <v>4.7180650000000005E-2</v>
      </c>
      <c r="CK11">
        <v>0.32573829999999993</v>
      </c>
      <c r="CX11" t="s">
        <v>69</v>
      </c>
      <c r="CY11">
        <v>0.1473713646532438</v>
      </c>
      <c r="CZ11">
        <v>0.19033897254756152</v>
      </c>
      <c r="DA11">
        <v>7.8071835658387212E-2</v>
      </c>
      <c r="DB11">
        <v>-7.9647206934142817E-2</v>
      </c>
      <c r="DC11">
        <v>-5.077517762868293E-3</v>
      </c>
      <c r="DD11">
        <v>-3.5897067425633741E-2</v>
      </c>
      <c r="DE11">
        <v>5.0246409979093049E-2</v>
      </c>
      <c r="DF11">
        <v>-1.1992327468742403E-2</v>
      </c>
      <c r="DT11" t="s">
        <v>69</v>
      </c>
      <c r="DU11">
        <v>0.1473713646532438</v>
      </c>
      <c r="DV11">
        <v>0.19033897254756152</v>
      </c>
      <c r="DW11">
        <v>7.8071835658387212E-2</v>
      </c>
      <c r="DX11">
        <v>-7.9647206934142817E-2</v>
      </c>
      <c r="DY11">
        <v>1.9701396130785212E-2</v>
      </c>
      <c r="DZ11">
        <v>9.9542165443342323E-3</v>
      </c>
      <c r="EA11">
        <v>4.526665335956534E-2</v>
      </c>
      <c r="EB11">
        <v>2.0284564130231393E-2</v>
      </c>
      <c r="FA11" t="s">
        <v>69</v>
      </c>
      <c r="FB11">
        <v>0.1473713646532438</v>
      </c>
      <c r="FC11">
        <v>0.19033897254756152</v>
      </c>
      <c r="FD11">
        <v>7.8071835658387212E-2</v>
      </c>
      <c r="FE11">
        <v>-7.9647206934142817E-2</v>
      </c>
      <c r="FF11">
        <v>1.4763550000000007E-2</v>
      </c>
      <c r="FG11">
        <v>8.1714999999999566E-4</v>
      </c>
      <c r="FH11">
        <v>4.6259000000000008E-2</v>
      </c>
      <c r="FI11">
        <v>1.3852549999999998E-2</v>
      </c>
      <c r="FJ11">
        <v>9.6775499999999931E-3</v>
      </c>
      <c r="FW11" t="s">
        <v>69</v>
      </c>
      <c r="FX11">
        <v>0.1473713646532438</v>
      </c>
      <c r="FY11">
        <v>0.19033897254756152</v>
      </c>
      <c r="FZ11">
        <v>7.8071835658387212E-2</v>
      </c>
      <c r="GA11">
        <v>-7.9647206934142817E-2</v>
      </c>
      <c r="GB11">
        <v>1.4763550000000007E-2</v>
      </c>
      <c r="GC11">
        <v>8.1714999999999566E-4</v>
      </c>
      <c r="GD11">
        <v>4.6259000000000008E-2</v>
      </c>
      <c r="GE11">
        <v>1.3852549999999998E-2</v>
      </c>
      <c r="GT11" t="s">
        <v>69</v>
      </c>
      <c r="GU11">
        <v>0.1473713646532438</v>
      </c>
      <c r="GV11">
        <v>0.19033897254756152</v>
      </c>
      <c r="GW11">
        <v>-7.9647206934142817E-2</v>
      </c>
      <c r="GX11">
        <v>1.4763550000000007E-2</v>
      </c>
      <c r="GY11">
        <v>8.1714999999999566E-4</v>
      </c>
      <c r="GZ11">
        <v>4.6259000000000008E-2</v>
      </c>
      <c r="HA11">
        <v>1.3852549999999998E-2</v>
      </c>
      <c r="HB11">
        <v>9.6775499999999931E-3</v>
      </c>
    </row>
    <row r="12" spans="1:221" x14ac:dyDescent="0.2">
      <c r="A12">
        <v>2010</v>
      </c>
      <c r="B12">
        <v>106.5479310344827</v>
      </c>
      <c r="C12">
        <f t="shared" si="0"/>
        <v>109.9689662801832</v>
      </c>
      <c r="D12">
        <f t="shared" si="1"/>
        <v>9.968966280183196E-2</v>
      </c>
      <c r="E12">
        <f t="shared" si="2"/>
        <v>0.29455895375535862</v>
      </c>
      <c r="G12" s="46">
        <v>39813</v>
      </c>
      <c r="H12">
        <v>7.0021000000000004</v>
      </c>
      <c r="W12" t="s">
        <v>68</v>
      </c>
      <c r="X12">
        <v>-0.10689310689310691</v>
      </c>
      <c r="Y12">
        <v>-0.20074294205052007</v>
      </c>
      <c r="Z12">
        <v>5.5278468158637413E-2</v>
      </c>
      <c r="AA12">
        <v>5.1048807350674255E-2</v>
      </c>
      <c r="AB12">
        <v>4.190315E-2</v>
      </c>
      <c r="AC12">
        <v>9.1590400000000002E-2</v>
      </c>
      <c r="AD12">
        <v>-5.8212449999999999E-2</v>
      </c>
      <c r="AE12">
        <v>4.0194900000000006E-2</v>
      </c>
      <c r="AI12" t="s">
        <v>68</v>
      </c>
      <c r="AJ12">
        <v>-0.13435255648238403</v>
      </c>
      <c r="AK12">
        <v>-0.12558471020457329</v>
      </c>
      <c r="AL12">
        <v>1.8638977918167085E-2</v>
      </c>
      <c r="AM12" s="44">
        <v>3.4736722409780325E-2</v>
      </c>
      <c r="AN12">
        <v>0.13265625</v>
      </c>
      <c r="AO12">
        <v>9.9295999999999995E-2</v>
      </c>
      <c r="AP12">
        <v>0.17322715</v>
      </c>
      <c r="AQ12">
        <v>4.7655299999999998E-2</v>
      </c>
      <c r="AR12">
        <v>1.7345900000000025E-2</v>
      </c>
      <c r="BK12" t="s">
        <v>68</v>
      </c>
      <c r="BL12">
        <v>-0.13435255648238403</v>
      </c>
      <c r="BM12">
        <v>-0.12558471020457329</v>
      </c>
      <c r="BN12">
        <v>1.8638977918167085E-2</v>
      </c>
      <c r="BO12">
        <v>4.7388898975543159E-2</v>
      </c>
      <c r="BP12">
        <v>0.13265625</v>
      </c>
      <c r="BQ12">
        <v>9.9295999999999995E-2</v>
      </c>
      <c r="BR12">
        <v>0.17322715</v>
      </c>
      <c r="BS12">
        <v>4.7655299999999998E-2</v>
      </c>
      <c r="BT12">
        <v>1.7345900000000025E-2</v>
      </c>
      <c r="CB12" t="s">
        <v>68</v>
      </c>
      <c r="CC12">
        <v>-0.13435255648238403</v>
      </c>
      <c r="CD12">
        <v>-0.12558471020457329</v>
      </c>
      <c r="CE12">
        <v>1.8638977918167085E-2</v>
      </c>
      <c r="CF12">
        <v>6.751882554116833E-3</v>
      </c>
      <c r="CG12">
        <v>0.13265625</v>
      </c>
      <c r="CH12">
        <v>9.9295999999999995E-2</v>
      </c>
      <c r="CI12">
        <v>0.17322715</v>
      </c>
      <c r="CJ12">
        <v>4.7655299999999998E-2</v>
      </c>
      <c r="CK12">
        <v>1.7345900000000025E-2</v>
      </c>
    </row>
    <row r="13" spans="1:221" x14ac:dyDescent="0.2">
      <c r="A13">
        <v>2011</v>
      </c>
      <c r="B13">
        <v>104.79623076923072</v>
      </c>
      <c r="C13">
        <f t="shared" si="0"/>
        <v>100.98639094627721</v>
      </c>
      <c r="D13">
        <f t="shared" si="1"/>
        <v>9.8639094627721129E-3</v>
      </c>
      <c r="E13">
        <f t="shared" si="2"/>
        <v>-8.1682820506103787E-2</v>
      </c>
      <c r="G13" s="46">
        <v>40178</v>
      </c>
      <c r="H13">
        <v>5.7768000000000006</v>
      </c>
      <c r="W13" t="s">
        <v>69</v>
      </c>
      <c r="X13">
        <v>0.1473713646532438</v>
      </c>
      <c r="Y13">
        <v>0.19033897254756152</v>
      </c>
      <c r="Z13">
        <v>7.8071835658387212E-2</v>
      </c>
      <c r="AA13">
        <v>-6.4052796930311615E-2</v>
      </c>
      <c r="AB13">
        <v>1.4763550000000007E-2</v>
      </c>
      <c r="AC13">
        <v>8.1714999999999566E-4</v>
      </c>
      <c r="AD13">
        <v>4.6259000000000008E-2</v>
      </c>
      <c r="AE13">
        <v>1.3852549999999998E-2</v>
      </c>
      <c r="AI13" t="s">
        <v>69</v>
      </c>
      <c r="AJ13">
        <v>0.17108428683051519</v>
      </c>
      <c r="AK13">
        <v>0.17908186107380253</v>
      </c>
      <c r="AL13">
        <v>7.9897695250844905E-2</v>
      </c>
      <c r="AM13" s="44">
        <v>-4.7800230965677884E-2</v>
      </c>
      <c r="AN13">
        <v>-9.1981999999999967E-3</v>
      </c>
      <c r="AO13">
        <v>1.0432150000000008E-2</v>
      </c>
      <c r="AP13">
        <v>-2.1882699999999991E-2</v>
      </c>
      <c r="AQ13">
        <v>4.474510000000001E-2</v>
      </c>
      <c r="AR13">
        <v>1.9283599999999998E-2</v>
      </c>
      <c r="BK13" t="s">
        <v>69</v>
      </c>
      <c r="BL13">
        <v>0.17108428683051519</v>
      </c>
      <c r="BM13">
        <v>0.17908186107380253</v>
      </c>
      <c r="BN13">
        <v>7.9897695250844905E-2</v>
      </c>
      <c r="BO13">
        <v>5.1036332499539296E-2</v>
      </c>
      <c r="BP13">
        <v>-9.1981999999999967E-3</v>
      </c>
      <c r="BQ13">
        <v>1.0432150000000008E-2</v>
      </c>
      <c r="BR13">
        <v>-2.1882699999999991E-2</v>
      </c>
      <c r="BS13">
        <v>4.474510000000001E-2</v>
      </c>
      <c r="BT13">
        <v>1.9283599999999998E-2</v>
      </c>
      <c r="CB13" t="s">
        <v>69</v>
      </c>
      <c r="CC13">
        <v>0.17108428683051519</v>
      </c>
      <c r="CD13">
        <v>0.17908186107380253</v>
      </c>
      <c r="CE13">
        <v>7.9897695250844905E-2</v>
      </c>
      <c r="CF13">
        <v>1.1822485443747723E-2</v>
      </c>
      <c r="CG13">
        <v>-9.1981999999999967E-3</v>
      </c>
      <c r="CH13">
        <v>1.0432150000000008E-2</v>
      </c>
      <c r="CI13">
        <v>-2.1882699999999991E-2</v>
      </c>
      <c r="CJ13">
        <v>4.474510000000001E-2</v>
      </c>
      <c r="CK13">
        <v>1.9283599999999998E-2</v>
      </c>
      <c r="CY13">
        <f>AVERAGE(CY2:CY11)</f>
        <v>0.21215004149811773</v>
      </c>
      <c r="CZ13">
        <f t="shared" ref="CZ13:DF13" si="3">AVERAGE(CZ2:CZ11)</f>
        <v>0.18904386933192061</v>
      </c>
      <c r="DA13">
        <f t="shared" si="3"/>
        <v>6.1746743468798916E-2</v>
      </c>
      <c r="DB13">
        <f t="shared" si="3"/>
        <v>4.5510962490773257E-2</v>
      </c>
      <c r="DC13">
        <f t="shared" si="3"/>
        <v>8.2860145248500383E-2</v>
      </c>
      <c r="DD13">
        <f t="shared" si="3"/>
        <v>8.7511857113448804E-2</v>
      </c>
      <c r="DE13">
        <f t="shared" si="3"/>
        <v>0.1264069336193166</v>
      </c>
      <c r="DF13">
        <f t="shared" si="3"/>
        <v>8.7648532550303693E-2</v>
      </c>
      <c r="FB13">
        <f>AVERAGE(FB2:FB11)</f>
        <v>0.21215004149811773</v>
      </c>
      <c r="FC13">
        <f t="shared" ref="FC13:FI13" si="4">AVERAGE(FC2:FC11)</f>
        <v>0.18904386933192061</v>
      </c>
      <c r="FD13">
        <f t="shared" si="4"/>
        <v>6.1746743468798916E-2</v>
      </c>
      <c r="FE13">
        <f t="shared" si="4"/>
        <v>4.5510962490773257E-2</v>
      </c>
      <c r="FF13">
        <f t="shared" si="4"/>
        <v>8.9126914999999973E-2</v>
      </c>
      <c r="FG13">
        <f t="shared" si="4"/>
        <v>8.5479559999999996E-2</v>
      </c>
      <c r="FH13">
        <f t="shared" si="4"/>
        <v>0.12184537999999998</v>
      </c>
      <c r="FI13">
        <f t="shared" si="4"/>
        <v>8.9379199999999978E-2</v>
      </c>
    </row>
    <row r="14" spans="1:221" ht="48" x14ac:dyDescent="0.2">
      <c r="A14">
        <v>2012</v>
      </c>
      <c r="B14">
        <v>104.44877394636008</v>
      </c>
      <c r="C14">
        <f t="shared" si="0"/>
        <v>92.943106969046823</v>
      </c>
      <c r="D14">
        <f t="shared" si="1"/>
        <v>-7.0568930309531763E-2</v>
      </c>
      <c r="E14">
        <f t="shared" si="2"/>
        <v>-7.9647206934142817E-2</v>
      </c>
      <c r="G14" s="46">
        <v>40543</v>
      </c>
      <c r="H14">
        <v>5.8125000000000009</v>
      </c>
      <c r="CY14">
        <f>_xlfn.STDEV.S(CY2:CY11)</f>
        <v>0.34148688952611439</v>
      </c>
      <c r="CZ14">
        <f t="shared" ref="CZ14:DF14" si="5">_xlfn.STDEV.S(CZ2:CZ11)</f>
        <v>0.42889897758222467</v>
      </c>
      <c r="DA14">
        <f t="shared" si="5"/>
        <v>3.7394868772890416E-2</v>
      </c>
      <c r="DB14">
        <f t="shared" si="5"/>
        <v>0.24798189565977385</v>
      </c>
      <c r="DC14">
        <f t="shared" si="5"/>
        <v>0.20365023477711139</v>
      </c>
      <c r="DD14">
        <f t="shared" si="5"/>
        <v>0.30049841641384789</v>
      </c>
      <c r="DE14">
        <f t="shared" si="5"/>
        <v>0.4022657087997204</v>
      </c>
      <c r="DF14">
        <f t="shared" si="5"/>
        <v>0.27238527092580866</v>
      </c>
      <c r="DG14">
        <f>AVERAGE(DC14:DF14)</f>
        <v>0.29469990772912213</v>
      </c>
      <c r="FB14">
        <f>_xlfn.STDEV.S(FB2:FB11)</f>
        <v>0.34148688952611439</v>
      </c>
      <c r="FC14">
        <f t="shared" ref="FC14:FI14" si="6">_xlfn.STDEV.S(FC2:FC11)</f>
        <v>0.42889897758222467</v>
      </c>
      <c r="FD14">
        <f t="shared" si="6"/>
        <v>3.7394868772890416E-2</v>
      </c>
      <c r="FE14">
        <f t="shared" si="6"/>
        <v>0.24798189565977385</v>
      </c>
      <c r="FF14">
        <f t="shared" si="6"/>
        <v>0.13808794008226155</v>
      </c>
      <c r="FG14">
        <f t="shared" si="6"/>
        <v>0.19831625574383538</v>
      </c>
      <c r="FH14">
        <f t="shared" si="6"/>
        <v>0.26428953554741302</v>
      </c>
      <c r="FI14">
        <f t="shared" si="6"/>
        <v>0.17949451203355618</v>
      </c>
      <c r="GT14" s="51"/>
      <c r="GU14" s="51" t="s">
        <v>168</v>
      </c>
      <c r="GV14" s="51" t="s">
        <v>169</v>
      </c>
      <c r="GW14" s="52" t="s">
        <v>160</v>
      </c>
      <c r="GX14" s="51" t="s">
        <v>74</v>
      </c>
      <c r="GY14" s="51" t="s">
        <v>75</v>
      </c>
      <c r="GZ14" s="51" t="s">
        <v>76</v>
      </c>
      <c r="HA14" s="51" t="s">
        <v>47</v>
      </c>
      <c r="HB14" s="51" t="s">
        <v>165</v>
      </c>
    </row>
    <row r="15" spans="1:221" x14ac:dyDescent="0.2">
      <c r="G15" s="46">
        <v>40907</v>
      </c>
      <c r="H15">
        <v>5.9679500000000001</v>
      </c>
      <c r="X15">
        <v>0.35454498708102911</v>
      </c>
      <c r="Y15">
        <v>0.39667279414359929</v>
      </c>
      <c r="Z15">
        <v>3.3840133914482755E-2</v>
      </c>
      <c r="AA15">
        <v>0.12568591297844484</v>
      </c>
      <c r="AB15">
        <v>0.18217577463719933</v>
      </c>
      <c r="AC15">
        <v>0.24371825296492861</v>
      </c>
      <c r="AD15">
        <v>0.16735181490431175</v>
      </c>
      <c r="AE15">
        <v>0.17973293887122113</v>
      </c>
      <c r="BO15">
        <f>AVERAGE(BO2:BO13)</f>
        <v>4.5223307983763922E-2</v>
      </c>
      <c r="GT15" t="s">
        <v>170</v>
      </c>
      <c r="GU15" s="53">
        <f t="shared" ref="GU15:HB15" si="7">AVERAGE(GU2:GU11)</f>
        <v>0.21215004149811773</v>
      </c>
      <c r="GV15" s="53">
        <f t="shared" si="7"/>
        <v>0.18904386933192061</v>
      </c>
      <c r="GW15" s="53">
        <f t="shared" si="7"/>
        <v>4.5510962490773257E-2</v>
      </c>
      <c r="GX15" s="53">
        <f t="shared" si="7"/>
        <v>8.9126914999999973E-2</v>
      </c>
      <c r="GY15" s="53">
        <f t="shared" si="7"/>
        <v>8.5479559999999996E-2</v>
      </c>
      <c r="GZ15" s="53">
        <f t="shared" si="7"/>
        <v>0.12184537999999998</v>
      </c>
      <c r="HA15" s="53">
        <f t="shared" si="7"/>
        <v>8.9379199999999978E-2</v>
      </c>
      <c r="HB15" s="53">
        <f t="shared" si="7"/>
        <v>8.7513569999999999E-2</v>
      </c>
    </row>
    <row r="16" spans="1:221" x14ac:dyDescent="0.2">
      <c r="C16">
        <f>AVERAGE(C4:C14)</f>
        <v>97.271146895238203</v>
      </c>
      <c r="D16">
        <f>AVERAGE(D4:D14)</f>
        <v>-2.7288531047617855E-2</v>
      </c>
      <c r="E16">
        <f>AVERAGE(E4:E14)</f>
        <v>4.5510962490773257E-2</v>
      </c>
      <c r="G16" s="46">
        <v>41274</v>
      </c>
      <c r="H16">
        <v>5.5652500000000007</v>
      </c>
      <c r="BO16">
        <f>_xlfn.STDEV.S(BO2:BO13)</f>
        <v>1.5897527858531553E-2</v>
      </c>
      <c r="CY16">
        <f>CY14/2</f>
        <v>0.17074344476305719</v>
      </c>
      <c r="DB16">
        <f>AVERAGE(DB14,CY14)</f>
        <v>0.29473439259294409</v>
      </c>
      <c r="GT16" s="54" t="s">
        <v>16</v>
      </c>
      <c r="GU16" s="55">
        <f t="shared" ref="GU16:HB16" si="8">_xlfn.STDEV.S(GU2:GU11)</f>
        <v>0.34148688952611439</v>
      </c>
      <c r="GV16" s="55">
        <f t="shared" si="8"/>
        <v>0.42889897758222467</v>
      </c>
      <c r="GW16" s="55">
        <f t="shared" si="8"/>
        <v>0.24798189565977385</v>
      </c>
      <c r="GX16" s="55">
        <f t="shared" si="8"/>
        <v>0.13808794008226155</v>
      </c>
      <c r="GY16" s="55">
        <f t="shared" si="8"/>
        <v>0.19831625574383538</v>
      </c>
      <c r="GZ16" s="55">
        <f t="shared" si="8"/>
        <v>0.26428953554741302</v>
      </c>
      <c r="HA16" s="55">
        <f t="shared" si="8"/>
        <v>0.17949451203355618</v>
      </c>
      <c r="HB16" s="55">
        <f t="shared" si="8"/>
        <v>0.17262783350817351</v>
      </c>
    </row>
    <row r="17" spans="2:204" x14ac:dyDescent="0.2">
      <c r="C17">
        <f>_xlfn.STDEV.S(C4:C14)</f>
        <v>13.513580326823497</v>
      </c>
      <c r="D17">
        <f>_xlfn.STDEV.S(D4:D14)</f>
        <v>0.13513580326823491</v>
      </c>
      <c r="E17">
        <f>_xlfn.STDEV.S(E5:E14)</f>
        <v>0.24798189565977385</v>
      </c>
      <c r="X17" t="s">
        <v>0</v>
      </c>
      <c r="AJ17" t="s">
        <v>61</v>
      </c>
    </row>
    <row r="19" spans="2:204" x14ac:dyDescent="0.2">
      <c r="W19" t="s">
        <v>171</v>
      </c>
      <c r="AI19" t="s">
        <v>172</v>
      </c>
      <c r="CY19" t="s">
        <v>173</v>
      </c>
      <c r="DU19" t="s">
        <v>173</v>
      </c>
      <c r="FB19" t="s">
        <v>173</v>
      </c>
      <c r="FX19" t="s">
        <v>174</v>
      </c>
    </row>
    <row r="20" spans="2:204" ht="96" x14ac:dyDescent="0.2">
      <c r="B20" s="53"/>
      <c r="E20" s="47"/>
      <c r="F20" s="47"/>
      <c r="G20" s="56"/>
      <c r="Y20" s="10" t="s">
        <v>50</v>
      </c>
      <c r="Z20" s="10" t="s">
        <v>52</v>
      </c>
      <c r="AA20" s="10" t="s">
        <v>53</v>
      </c>
      <c r="AB20" s="10" t="s">
        <v>160</v>
      </c>
      <c r="AC20" t="s">
        <v>3</v>
      </c>
      <c r="AD20" t="s">
        <v>4</v>
      </c>
      <c r="AE20" t="s">
        <v>5</v>
      </c>
      <c r="AF20" t="s">
        <v>6</v>
      </c>
      <c r="AK20" s="10" t="s">
        <v>79</v>
      </c>
      <c r="AL20" s="10" t="s">
        <v>80</v>
      </c>
      <c r="AM20" s="10" t="s">
        <v>81</v>
      </c>
      <c r="AN20" t="s">
        <v>160</v>
      </c>
      <c r="AO20" s="1" t="s">
        <v>3</v>
      </c>
      <c r="AP20" s="1" t="s">
        <v>4</v>
      </c>
      <c r="AQ20" s="1" t="s">
        <v>5</v>
      </c>
      <c r="AR20" s="1" t="s">
        <v>82</v>
      </c>
      <c r="AS20" s="1" t="s">
        <v>6</v>
      </c>
      <c r="BM20" s="10" t="s">
        <v>79</v>
      </c>
      <c r="BN20" s="10" t="s">
        <v>80</v>
      </c>
      <c r="BO20" s="10" t="s">
        <v>81</v>
      </c>
      <c r="BP20" t="s">
        <v>161</v>
      </c>
      <c r="BQ20" s="1" t="s">
        <v>3</v>
      </c>
      <c r="BR20" s="1" t="s">
        <v>4</v>
      </c>
      <c r="BS20" s="1" t="s">
        <v>5</v>
      </c>
      <c r="BT20" s="1" t="s">
        <v>82</v>
      </c>
      <c r="BU20" s="1" t="s">
        <v>6</v>
      </c>
      <c r="CZ20" t="s">
        <v>162</v>
      </c>
      <c r="DA20" t="s">
        <v>163</v>
      </c>
      <c r="DB20" t="s">
        <v>164</v>
      </c>
      <c r="DC20" s="10" t="s">
        <v>160</v>
      </c>
      <c r="DD20" t="s">
        <v>3</v>
      </c>
      <c r="DE20" t="s">
        <v>4</v>
      </c>
      <c r="DF20" t="s">
        <v>5</v>
      </c>
      <c r="DG20" t="s">
        <v>6</v>
      </c>
      <c r="DV20" t="s">
        <v>162</v>
      </c>
      <c r="DW20" t="s">
        <v>163</v>
      </c>
      <c r="DX20" t="s">
        <v>164</v>
      </c>
      <c r="DY20" s="10" t="s">
        <v>160</v>
      </c>
      <c r="DZ20" t="s">
        <v>3</v>
      </c>
      <c r="EA20" t="s">
        <v>4</v>
      </c>
      <c r="EB20" t="s">
        <v>5</v>
      </c>
      <c r="EC20" t="s">
        <v>6</v>
      </c>
      <c r="ES20" s="10" t="s">
        <v>71</v>
      </c>
      <c r="ET20" s="10" t="s">
        <v>72</v>
      </c>
      <c r="EU20" s="10" t="s">
        <v>73</v>
      </c>
      <c r="EV20" t="s">
        <v>74</v>
      </c>
      <c r="EW20" t="s">
        <v>75</v>
      </c>
      <c r="EX20" t="s">
        <v>76</v>
      </c>
      <c r="EY20" t="s">
        <v>47</v>
      </c>
      <c r="FC20" t="s">
        <v>71</v>
      </c>
      <c r="FD20" t="s">
        <v>72</v>
      </c>
      <c r="FE20" t="s">
        <v>175</v>
      </c>
      <c r="FF20" s="10" t="s">
        <v>176</v>
      </c>
      <c r="FG20" t="s">
        <v>74</v>
      </c>
      <c r="FH20" t="s">
        <v>75</v>
      </c>
      <c r="FI20" t="s">
        <v>76</v>
      </c>
      <c r="FJ20" t="s">
        <v>47</v>
      </c>
      <c r="FY20" t="s">
        <v>71</v>
      </c>
      <c r="FZ20" t="s">
        <v>72</v>
      </c>
      <c r="GA20" t="s">
        <v>175</v>
      </c>
      <c r="GB20" s="10" t="s">
        <v>176</v>
      </c>
      <c r="GC20" t="s">
        <v>74</v>
      </c>
      <c r="GD20" t="s">
        <v>75</v>
      </c>
      <c r="GE20" t="s">
        <v>76</v>
      </c>
      <c r="GF20" t="s">
        <v>47</v>
      </c>
    </row>
    <row r="21" spans="2:204" x14ac:dyDescent="0.2">
      <c r="B21" s="53"/>
      <c r="E21" s="47"/>
      <c r="F21" s="47"/>
      <c r="G21" s="56"/>
      <c r="W21">
        <v>0.101768874330509</v>
      </c>
      <c r="X21">
        <v>7.2952217137911696E-3</v>
      </c>
      <c r="Y21">
        <v>0.21316959345740799</v>
      </c>
      <c r="Z21" s="15">
        <v>4.8155923693116196E-15</v>
      </c>
      <c r="AA21">
        <v>0</v>
      </c>
      <c r="AB21">
        <v>0.78683040654257796</v>
      </c>
      <c r="AC21" s="15">
        <v>5.8078541975703502E-15</v>
      </c>
      <c r="AD21">
        <v>0</v>
      </c>
      <c r="AE21">
        <v>0</v>
      </c>
      <c r="AF21">
        <v>0</v>
      </c>
      <c r="AI21">
        <v>0.102414642477476</v>
      </c>
      <c r="AJ21">
        <v>5.48936097098957E-4</v>
      </c>
      <c r="AK21">
        <v>0.22084426296943599</v>
      </c>
      <c r="AL21" s="15">
        <v>3.7331249203020897E-15</v>
      </c>
      <c r="AM21">
        <v>0</v>
      </c>
      <c r="AN21">
        <v>0.77915573703055496</v>
      </c>
      <c r="AO21">
        <v>0</v>
      </c>
      <c r="AP21">
        <v>0</v>
      </c>
      <c r="AQ21" s="15">
        <v>1.05818132034585E-15</v>
      </c>
      <c r="AR21">
        <v>0</v>
      </c>
      <c r="AS21">
        <v>0</v>
      </c>
      <c r="BK21">
        <v>1.02353726143191E-2</v>
      </c>
      <c r="BL21">
        <v>4.6408617920619698E-2</v>
      </c>
      <c r="BM21">
        <v>0</v>
      </c>
      <c r="BN21">
        <v>0</v>
      </c>
      <c r="BO21" s="15">
        <v>1.28889954265077E-15</v>
      </c>
      <c r="BP21">
        <v>0.93090649096212497</v>
      </c>
      <c r="BQ21">
        <v>0</v>
      </c>
      <c r="BR21">
        <v>1.04504801173899E-2</v>
      </c>
      <c r="BS21">
        <v>0</v>
      </c>
      <c r="BT21">
        <v>0</v>
      </c>
      <c r="BU21">
        <v>5.86430289204804E-2</v>
      </c>
      <c r="BX21" s="14">
        <v>2.7463746530084598E-2</v>
      </c>
      <c r="BY21" s="14">
        <v>5.2281343736282002E-2</v>
      </c>
      <c r="CB21">
        <v>1.2098006911911799E-2</v>
      </c>
      <c r="CC21">
        <v>-3.6893698208950401E-4</v>
      </c>
      <c r="CX21">
        <v>0.11502028475699901</v>
      </c>
      <c r="CY21" s="13">
        <v>6.6603688523225194E-2</v>
      </c>
      <c r="CZ21">
        <v>0</v>
      </c>
      <c r="DA21">
        <v>1.3464598673804101E-2</v>
      </c>
      <c r="DB21" s="15">
        <v>4.5519144009631402E-15</v>
      </c>
      <c r="DC21">
        <v>0.53183160620399195</v>
      </c>
      <c r="DD21">
        <v>0</v>
      </c>
      <c r="DE21">
        <v>0</v>
      </c>
      <c r="DF21">
        <v>0</v>
      </c>
      <c r="DG21">
        <v>0.45470379512220799</v>
      </c>
      <c r="DT21">
        <v>8.6594209728789007E-2</v>
      </c>
      <c r="DU21" s="13">
        <v>7.3865181132276594E-2</v>
      </c>
      <c r="DV21">
        <v>0</v>
      </c>
      <c r="DW21">
        <v>0</v>
      </c>
      <c r="DX21">
        <v>0</v>
      </c>
      <c r="DY21">
        <v>0.359934727564519</v>
      </c>
      <c r="DZ21">
        <v>0</v>
      </c>
      <c r="EA21">
        <v>0</v>
      </c>
      <c r="EB21">
        <v>0</v>
      </c>
      <c r="EC21">
        <v>0.64006527243547195</v>
      </c>
      <c r="EQ21" s="14">
        <v>3.35142653694891E-2</v>
      </c>
      <c r="ER21" s="14">
        <v>6.2722518066684704E-2</v>
      </c>
      <c r="ES21" s="14">
        <v>0</v>
      </c>
      <c r="ET21" s="14">
        <v>0</v>
      </c>
      <c r="EU21" s="14">
        <v>0.96276478432414803</v>
      </c>
      <c r="EV21" s="14">
        <v>3.7235215675852598E-2</v>
      </c>
      <c r="EW21" s="14">
        <v>0</v>
      </c>
      <c r="EX21" s="14">
        <v>0</v>
      </c>
      <c r="EY21" s="14">
        <v>0</v>
      </c>
      <c r="FA21">
        <v>9.3424715118689897E-2</v>
      </c>
      <c r="FB21" s="53">
        <v>7.1823342842510796E-2</v>
      </c>
      <c r="FC21">
        <v>0</v>
      </c>
      <c r="FD21">
        <v>0</v>
      </c>
      <c r="FE21">
        <v>0</v>
      </c>
      <c r="FF21">
        <v>0.400195178059502</v>
      </c>
      <c r="FG21">
        <v>0</v>
      </c>
      <c r="FH21">
        <v>0</v>
      </c>
      <c r="FI21">
        <v>0</v>
      </c>
      <c r="FJ21">
        <v>0.59980482194049001</v>
      </c>
      <c r="FW21">
        <v>3.7044799855032201E-2</v>
      </c>
      <c r="FX21">
        <v>6.2758611841872702E-2</v>
      </c>
      <c r="FY21">
        <v>0</v>
      </c>
      <c r="FZ21">
        <v>0</v>
      </c>
      <c r="GA21">
        <v>0.96304375442377799</v>
      </c>
      <c r="GB21">
        <v>0</v>
      </c>
      <c r="GC21">
        <v>3.6956245576217898E-2</v>
      </c>
      <c r="GD21">
        <v>0</v>
      </c>
      <c r="GE21">
        <v>0</v>
      </c>
      <c r="GF21">
        <v>0</v>
      </c>
      <c r="GU21" t="s">
        <v>170</v>
      </c>
      <c r="GV21" t="s">
        <v>16</v>
      </c>
    </row>
    <row r="22" spans="2:204" ht="17" thickBot="1" x14ac:dyDescent="0.25">
      <c r="B22" s="53"/>
      <c r="E22" s="47"/>
      <c r="F22" s="47"/>
      <c r="G22" s="56"/>
      <c r="W22">
        <v>0.102004628737955</v>
      </c>
      <c r="X22">
        <v>9.9810995665701608E-3</v>
      </c>
      <c r="Y22">
        <v>0.229227356856231</v>
      </c>
      <c r="Z22" s="15">
        <v>4.6690082355915802E-15</v>
      </c>
      <c r="AA22">
        <v>0</v>
      </c>
      <c r="AB22">
        <v>0.77077264314375304</v>
      </c>
      <c r="AC22" s="15">
        <v>6.9540727343220302E-15</v>
      </c>
      <c r="AD22">
        <v>0</v>
      </c>
      <c r="AE22">
        <v>0</v>
      </c>
      <c r="AF22">
        <v>0</v>
      </c>
      <c r="AI22">
        <v>0.102581669688046</v>
      </c>
      <c r="AJ22">
        <v>2.2297305508919099E-3</v>
      </c>
      <c r="AK22">
        <v>0.23674540045977799</v>
      </c>
      <c r="AL22" s="15">
        <v>5.2379975357119698E-15</v>
      </c>
      <c r="AM22">
        <v>0</v>
      </c>
      <c r="AN22">
        <v>0.76325459954020902</v>
      </c>
      <c r="AO22">
        <v>0</v>
      </c>
      <c r="AP22">
        <v>0</v>
      </c>
      <c r="AQ22" s="15">
        <v>2.44422537765132E-15</v>
      </c>
      <c r="AR22">
        <v>0</v>
      </c>
      <c r="AS22">
        <v>0</v>
      </c>
      <c r="BK22">
        <v>1.2565261821359299E-2</v>
      </c>
      <c r="BL22">
        <v>4.9108818594007203E-2</v>
      </c>
      <c r="BM22">
        <v>0</v>
      </c>
      <c r="BN22">
        <v>1.74761088595006E-2</v>
      </c>
      <c r="BO22">
        <v>0</v>
      </c>
      <c r="BP22">
        <v>0.92052128222151297</v>
      </c>
      <c r="BQ22">
        <v>2.8151577414835299E-2</v>
      </c>
      <c r="BR22">
        <v>0</v>
      </c>
      <c r="BS22">
        <v>0</v>
      </c>
      <c r="BT22">
        <v>0</v>
      </c>
      <c r="BU22">
        <v>3.38510315041523E-2</v>
      </c>
      <c r="BX22" s="14">
        <v>2.9772694439007302E-2</v>
      </c>
      <c r="BY22" s="14">
        <v>5.4861692862412097E-2</v>
      </c>
      <c r="CB22">
        <v>1.39827828849117E-2</v>
      </c>
      <c r="CC22">
        <v>3.2859076687420498E-3</v>
      </c>
      <c r="CX22">
        <v>0.115260508579328</v>
      </c>
      <c r="CY22" s="13">
        <v>6.9574022255399298E-2</v>
      </c>
      <c r="CZ22">
        <v>0</v>
      </c>
      <c r="DA22">
        <v>4.3750010474422299E-2</v>
      </c>
      <c r="DB22" s="15">
        <v>1.9905951886833901E-15</v>
      </c>
      <c r="DC22">
        <v>0.53421583948467399</v>
      </c>
      <c r="DD22">
        <v>0</v>
      </c>
      <c r="DE22">
        <v>0</v>
      </c>
      <c r="DF22">
        <v>0</v>
      </c>
      <c r="DG22">
        <v>0.42203415004091099</v>
      </c>
      <c r="DT22">
        <v>8.8169623759987395E-2</v>
      </c>
      <c r="DU22" s="13">
        <v>7.6687321137735104E-2</v>
      </c>
      <c r="DV22">
        <v>1.45389382708283E-2</v>
      </c>
      <c r="DW22">
        <v>0</v>
      </c>
      <c r="DX22">
        <v>0</v>
      </c>
      <c r="DY22">
        <v>0.33722036196305299</v>
      </c>
      <c r="DZ22">
        <v>4.24609368127098E-2</v>
      </c>
      <c r="EA22">
        <v>0</v>
      </c>
      <c r="EB22">
        <v>0</v>
      </c>
      <c r="EC22">
        <v>0.60577976295339797</v>
      </c>
      <c r="EQ22" s="14">
        <v>3.4254034734318699E-2</v>
      </c>
      <c r="ER22" s="14">
        <v>6.4602194618044603E-2</v>
      </c>
      <c r="ES22" s="14">
        <v>0</v>
      </c>
      <c r="ET22" s="14">
        <v>0</v>
      </c>
      <c r="EU22" s="14">
        <v>0.90649034026271003</v>
      </c>
      <c r="EV22" s="14">
        <v>9.3509659737290196E-2</v>
      </c>
      <c r="EW22" s="14">
        <v>0</v>
      </c>
      <c r="EX22" s="14">
        <v>0</v>
      </c>
      <c r="EY22" s="14">
        <v>0</v>
      </c>
      <c r="FA22">
        <v>9.4829492344136707E-2</v>
      </c>
      <c r="FB22" s="53">
        <v>7.4687153017150107E-2</v>
      </c>
      <c r="FC22">
        <v>2.5131568236782301E-3</v>
      </c>
      <c r="FD22">
        <v>2.2114092235502401E-2</v>
      </c>
      <c r="FE22">
        <v>0</v>
      </c>
      <c r="FF22">
        <v>0.39218769651704499</v>
      </c>
      <c r="FG22">
        <v>0</v>
      </c>
      <c r="FH22">
        <v>0</v>
      </c>
      <c r="FI22">
        <v>0</v>
      </c>
      <c r="FJ22">
        <v>0.583185054423769</v>
      </c>
      <c r="FW22">
        <v>3.9380389168122899E-2</v>
      </c>
      <c r="FX22">
        <v>6.5807416526729806E-2</v>
      </c>
      <c r="FY22">
        <v>0</v>
      </c>
      <c r="FZ22">
        <v>0</v>
      </c>
      <c r="GA22">
        <v>0.88119441074386995</v>
      </c>
      <c r="GB22">
        <v>0</v>
      </c>
      <c r="GC22">
        <v>9.4117523427295804E-2</v>
      </c>
      <c r="GD22">
        <v>0</v>
      </c>
      <c r="GE22">
        <v>2.4688065828834E-2</v>
      </c>
      <c r="GF22">
        <v>0</v>
      </c>
      <c r="GT22" t="s">
        <v>168</v>
      </c>
      <c r="GU22" s="53">
        <v>0.21215004149811773</v>
      </c>
      <c r="GV22" s="53">
        <v>0.34148688952611439</v>
      </c>
    </row>
    <row r="23" spans="2:204" x14ac:dyDescent="0.2">
      <c r="B23" s="53"/>
      <c r="E23" s="47"/>
      <c r="F23" s="47"/>
      <c r="G23" s="56"/>
      <c r="W23">
        <v>0.10270864514915599</v>
      </c>
      <c r="X23">
        <v>1.2666977419349801E-2</v>
      </c>
      <c r="Y23">
        <v>0.245285120255057</v>
      </c>
      <c r="Z23" s="15">
        <v>4.52242410187154E-15</v>
      </c>
      <c r="AA23">
        <v>0</v>
      </c>
      <c r="AB23">
        <v>0.75471487974492502</v>
      </c>
      <c r="AC23" s="15">
        <v>8.0933523771697903E-15</v>
      </c>
      <c r="AD23">
        <v>0</v>
      </c>
      <c r="AE23">
        <v>0</v>
      </c>
      <c r="AF23">
        <v>0</v>
      </c>
      <c r="AI23">
        <v>0.103081127480165</v>
      </c>
      <c r="AJ23">
        <v>3.9105250046912498E-3</v>
      </c>
      <c r="AK23">
        <v>0.252646537950178</v>
      </c>
      <c r="AL23" s="15">
        <v>6.9565663993187397E-15</v>
      </c>
      <c r="AM23">
        <v>0</v>
      </c>
      <c r="AN23">
        <v>0.74735346204980302</v>
      </c>
      <c r="AO23">
        <v>0</v>
      </c>
      <c r="AP23">
        <v>0</v>
      </c>
      <c r="AQ23">
        <v>0</v>
      </c>
      <c r="AR23" s="15">
        <v>3.9982123514748002E-15</v>
      </c>
      <c r="AS23">
        <v>0</v>
      </c>
      <c r="BK23">
        <v>1.55696796158484E-2</v>
      </c>
      <c r="BL23">
        <v>5.1809019267393203E-2</v>
      </c>
      <c r="BM23">
        <v>0</v>
      </c>
      <c r="BN23">
        <v>3.9401916474520203E-2</v>
      </c>
      <c r="BO23">
        <v>0</v>
      </c>
      <c r="BP23">
        <v>0.91531938446544003</v>
      </c>
      <c r="BQ23">
        <v>4.5278699060043497E-2</v>
      </c>
      <c r="BR23">
        <v>0</v>
      </c>
      <c r="BS23">
        <v>0</v>
      </c>
      <c r="BT23">
        <v>0</v>
      </c>
      <c r="BU23">
        <v>0</v>
      </c>
      <c r="BX23" s="14">
        <v>3.3178363427759698E-2</v>
      </c>
      <c r="BY23" s="14">
        <v>5.7442041988542497E-2</v>
      </c>
      <c r="CB23">
        <v>1.7041954569817601E-2</v>
      </c>
      <c r="CC23">
        <v>6.9407523196543799E-3</v>
      </c>
      <c r="CF23" s="3"/>
      <c r="CG23" s="3" t="s">
        <v>79</v>
      </c>
      <c r="CH23" s="3" t="s">
        <v>80</v>
      </c>
      <c r="CI23" s="3" t="s">
        <v>81</v>
      </c>
      <c r="CJ23" s="3" t="s">
        <v>161</v>
      </c>
      <c r="CK23" s="3" t="s">
        <v>3</v>
      </c>
      <c r="CL23" s="3" t="s">
        <v>4</v>
      </c>
      <c r="CM23" s="3" t="s">
        <v>5</v>
      </c>
      <c r="CN23" s="3" t="s">
        <v>82</v>
      </c>
      <c r="CO23" s="3" t="s">
        <v>6</v>
      </c>
      <c r="CX23">
        <v>0.115978194653641</v>
      </c>
      <c r="CY23" s="13">
        <v>7.2544355987579107E-2</v>
      </c>
      <c r="CZ23">
        <v>0</v>
      </c>
      <c r="DA23">
        <v>7.4035422275097601E-2</v>
      </c>
      <c r="DB23">
        <v>0</v>
      </c>
      <c r="DC23">
        <v>0.53660007276535904</v>
      </c>
      <c r="DD23">
        <v>0</v>
      </c>
      <c r="DE23">
        <v>0</v>
      </c>
      <c r="DF23">
        <v>0</v>
      </c>
      <c r="DG23">
        <v>0.38936450495955199</v>
      </c>
      <c r="DT23">
        <v>9.0223708207531297E-2</v>
      </c>
      <c r="DU23" s="13">
        <v>7.9509461143197901E-2</v>
      </c>
      <c r="DV23">
        <v>3.3450086751895702E-2</v>
      </c>
      <c r="DW23">
        <v>0</v>
      </c>
      <c r="DX23">
        <v>0</v>
      </c>
      <c r="DY23">
        <v>0.32736592090871602</v>
      </c>
      <c r="DZ23">
        <v>0.12460221293408</v>
      </c>
      <c r="EA23">
        <v>0</v>
      </c>
      <c r="EB23">
        <v>0</v>
      </c>
      <c r="EC23">
        <v>0.51458177940529704</v>
      </c>
      <c r="EQ23" s="14">
        <v>3.6360389264950999E-2</v>
      </c>
      <c r="ER23" s="14">
        <v>6.6481871169404697E-2</v>
      </c>
      <c r="ES23" s="14">
        <v>0</v>
      </c>
      <c r="ET23" s="14">
        <v>0</v>
      </c>
      <c r="EU23" s="14">
        <v>0.851327547566048</v>
      </c>
      <c r="EV23" s="14">
        <v>0.14309472435658999</v>
      </c>
      <c r="EW23" s="14">
        <v>0</v>
      </c>
      <c r="EX23" s="14">
        <v>5.5777280773614503E-3</v>
      </c>
      <c r="EY23" s="14">
        <v>0</v>
      </c>
      <c r="FA23">
        <v>9.6740700420222397E-2</v>
      </c>
      <c r="FB23" s="53">
        <v>7.7550963191792305E-2</v>
      </c>
      <c r="FC23">
        <v>4.2650966818549303E-2</v>
      </c>
      <c r="FD23">
        <v>0</v>
      </c>
      <c r="FE23">
        <v>0</v>
      </c>
      <c r="FF23">
        <v>0.38899515514258898</v>
      </c>
      <c r="FG23">
        <v>0</v>
      </c>
      <c r="FH23">
        <v>0</v>
      </c>
      <c r="FI23">
        <v>0</v>
      </c>
      <c r="FJ23">
        <v>0.56835387803885595</v>
      </c>
      <c r="FW23">
        <v>4.4430961613552103E-2</v>
      </c>
      <c r="FX23">
        <v>6.8856221211589394E-2</v>
      </c>
      <c r="FY23">
        <v>1.51976154723979E-2</v>
      </c>
      <c r="FZ23">
        <v>0</v>
      </c>
      <c r="GA23">
        <v>0.85270226121216097</v>
      </c>
      <c r="GB23">
        <v>0</v>
      </c>
      <c r="GC23">
        <v>9.5216296620733498E-2</v>
      </c>
      <c r="GD23">
        <v>0</v>
      </c>
      <c r="GE23">
        <v>3.6883826694707099E-2</v>
      </c>
      <c r="GF23">
        <v>0</v>
      </c>
      <c r="GT23" t="s">
        <v>169</v>
      </c>
      <c r="GU23" s="53">
        <v>0.18904386933192061</v>
      </c>
      <c r="GV23" s="53">
        <v>0.42889897758222467</v>
      </c>
    </row>
    <row r="24" spans="2:204" x14ac:dyDescent="0.2">
      <c r="B24" s="53"/>
      <c r="E24" s="47"/>
      <c r="F24" s="47"/>
      <c r="G24" s="56"/>
      <c r="W24">
        <v>0.103871402684862</v>
      </c>
      <c r="X24">
        <v>1.5352855272129399E-2</v>
      </c>
      <c r="Y24">
        <v>0.26134288365388397</v>
      </c>
      <c r="Z24" s="15">
        <v>4.3758399681514998E-15</v>
      </c>
      <c r="AA24">
        <v>0</v>
      </c>
      <c r="AB24">
        <v>0.73865711634609699</v>
      </c>
      <c r="AC24" s="15">
        <v>9.2400045947904598E-15</v>
      </c>
      <c r="AD24">
        <v>0</v>
      </c>
      <c r="AE24">
        <v>0</v>
      </c>
      <c r="AF24">
        <v>0</v>
      </c>
      <c r="AI24">
        <v>0.103908222261636</v>
      </c>
      <c r="AJ24">
        <v>5.5913194584904097E-3</v>
      </c>
      <c r="AK24">
        <v>0.26854767544057701</v>
      </c>
      <c r="AL24" s="15">
        <v>9.0489681719985203E-15</v>
      </c>
      <c r="AM24">
        <v>0</v>
      </c>
      <c r="AN24">
        <v>0.73145232455939801</v>
      </c>
      <c r="AO24">
        <v>0</v>
      </c>
      <c r="AP24">
        <v>0</v>
      </c>
      <c r="AQ24">
        <v>0</v>
      </c>
      <c r="AR24" s="15">
        <v>5.8379950179654503E-15</v>
      </c>
      <c r="AS24">
        <v>0</v>
      </c>
      <c r="BK24">
        <v>1.92011496554884E-2</v>
      </c>
      <c r="BL24">
        <v>5.4509219940779702E-2</v>
      </c>
      <c r="BM24">
        <v>0</v>
      </c>
      <c r="BN24">
        <v>6.2027162378261599E-2</v>
      </c>
      <c r="BO24">
        <v>0</v>
      </c>
      <c r="BP24">
        <v>0.903627657662046</v>
      </c>
      <c r="BQ24">
        <v>3.4345179959698102E-2</v>
      </c>
      <c r="BR24">
        <v>0</v>
      </c>
      <c r="BS24">
        <v>0</v>
      </c>
      <c r="BT24">
        <v>0</v>
      </c>
      <c r="BU24">
        <v>0</v>
      </c>
      <c r="BX24" s="14">
        <v>3.68217836614445E-2</v>
      </c>
      <c r="BY24" s="14">
        <v>6.0022391114672898E-2</v>
      </c>
      <c r="CB24">
        <v>2.0839427496185701E-2</v>
      </c>
      <c r="CC24">
        <v>1.05955969705479E-2</v>
      </c>
      <c r="CF24" s="4" t="s">
        <v>79</v>
      </c>
      <c r="CG24" s="4">
        <v>1</v>
      </c>
      <c r="CH24" s="4"/>
      <c r="CI24" s="4"/>
      <c r="CJ24" s="4"/>
      <c r="CK24" s="4"/>
      <c r="CL24" s="4"/>
      <c r="CM24" s="4"/>
      <c r="CN24" s="4"/>
      <c r="CO24" s="4"/>
      <c r="CX24">
        <v>0.117164569290543</v>
      </c>
      <c r="CY24" s="13">
        <v>7.5514689719756695E-2</v>
      </c>
      <c r="CZ24">
        <v>0</v>
      </c>
      <c r="DA24">
        <v>0.104320834075753</v>
      </c>
      <c r="DB24">
        <v>0</v>
      </c>
      <c r="DC24">
        <v>0.53898430604604097</v>
      </c>
      <c r="DD24">
        <v>0</v>
      </c>
      <c r="DE24">
        <v>0</v>
      </c>
      <c r="DF24">
        <v>0</v>
      </c>
      <c r="DG24">
        <v>0.35669485987821298</v>
      </c>
      <c r="DT24">
        <v>9.24966271618963E-2</v>
      </c>
      <c r="DU24" s="13">
        <v>8.2331601148660699E-2</v>
      </c>
      <c r="DV24">
        <v>5.2361235232962801E-2</v>
      </c>
      <c r="DW24">
        <v>0</v>
      </c>
      <c r="DX24">
        <v>0</v>
      </c>
      <c r="DY24">
        <v>0.317511479854379</v>
      </c>
      <c r="DZ24">
        <v>0.20674348905544801</v>
      </c>
      <c r="EA24">
        <v>0</v>
      </c>
      <c r="EB24">
        <v>0</v>
      </c>
      <c r="EC24">
        <v>0.42338379585719799</v>
      </c>
      <c r="EQ24" s="14">
        <v>3.9555193361174003E-2</v>
      </c>
      <c r="ER24" s="14">
        <v>6.8361547720764804E-2</v>
      </c>
      <c r="ES24" s="14">
        <v>0</v>
      </c>
      <c r="ET24" s="14">
        <v>0</v>
      </c>
      <c r="EU24" s="14">
        <v>0.79664116057225598</v>
      </c>
      <c r="EV24" s="14">
        <v>0.18981301022145</v>
      </c>
      <c r="EW24" s="14">
        <v>0</v>
      </c>
      <c r="EX24" s="14">
        <v>1.3545829206294401E-2</v>
      </c>
      <c r="EY24" s="14">
        <v>0</v>
      </c>
      <c r="FA24">
        <v>9.8831202268416699E-2</v>
      </c>
      <c r="FB24" s="53">
        <v>8.04147733664346E-2</v>
      </c>
      <c r="FC24">
        <v>6.6799018491766796E-2</v>
      </c>
      <c r="FD24">
        <v>0</v>
      </c>
      <c r="FE24">
        <v>0</v>
      </c>
      <c r="FF24">
        <v>0.39129445990082901</v>
      </c>
      <c r="FG24">
        <v>0</v>
      </c>
      <c r="FH24">
        <v>0</v>
      </c>
      <c r="FI24">
        <v>0</v>
      </c>
      <c r="FJ24">
        <v>0.54190652160739805</v>
      </c>
      <c r="FW24">
        <v>4.9856214153657E-2</v>
      </c>
      <c r="FX24">
        <v>7.1905025896448496E-2</v>
      </c>
      <c r="FY24">
        <v>3.9152297709889802E-2</v>
      </c>
      <c r="FZ24">
        <v>0</v>
      </c>
      <c r="GA24">
        <v>0.85014220462427503</v>
      </c>
      <c r="GB24">
        <v>0</v>
      </c>
      <c r="GC24">
        <v>7.2851882331647799E-2</v>
      </c>
      <c r="GD24">
        <v>0</v>
      </c>
      <c r="GE24">
        <v>3.7853615334186699E-2</v>
      </c>
      <c r="GF24">
        <v>0</v>
      </c>
      <c r="GT24" t="s">
        <v>160</v>
      </c>
      <c r="GU24" s="53">
        <v>4.5510962490773257E-2</v>
      </c>
      <c r="GV24" s="53">
        <v>0.24798189565977385</v>
      </c>
    </row>
    <row r="25" spans="2:204" x14ac:dyDescent="0.2">
      <c r="B25" s="53"/>
      <c r="E25" s="47"/>
      <c r="F25" s="47"/>
      <c r="G25" s="56"/>
      <c r="W25">
        <v>0.105477731327538</v>
      </c>
      <c r="X25">
        <v>1.80387331249089E-2</v>
      </c>
      <c r="Y25">
        <v>0.27740064705271</v>
      </c>
      <c r="Z25" s="15">
        <v>4.2275211109554797E-15</v>
      </c>
      <c r="AA25">
        <v>0</v>
      </c>
      <c r="AB25">
        <v>0.72259935294726996</v>
      </c>
      <c r="AC25" s="15">
        <v>1.0377115833293299E-14</v>
      </c>
      <c r="AD25">
        <v>0</v>
      </c>
      <c r="AE25">
        <v>0</v>
      </c>
      <c r="AF25">
        <v>0</v>
      </c>
      <c r="AI25">
        <v>0.10505521590555</v>
      </c>
      <c r="AJ25">
        <v>7.2721139122894699E-3</v>
      </c>
      <c r="AK25">
        <v>0.28444881293097402</v>
      </c>
      <c r="AL25" s="15">
        <v>1.11395268009851E-14</v>
      </c>
      <c r="AM25">
        <v>0</v>
      </c>
      <c r="AN25">
        <v>0.71555118706899401</v>
      </c>
      <c r="AO25">
        <v>0</v>
      </c>
      <c r="AP25">
        <v>0</v>
      </c>
      <c r="AQ25">
        <v>0</v>
      </c>
      <c r="AR25" s="15">
        <v>7.6778861046733498E-15</v>
      </c>
      <c r="AS25">
        <v>0</v>
      </c>
      <c r="BK25">
        <v>2.3341584709990901E-2</v>
      </c>
      <c r="BL25">
        <v>5.7209420614166E-2</v>
      </c>
      <c r="BM25">
        <v>0</v>
      </c>
      <c r="BN25">
        <v>8.4652408282001199E-2</v>
      </c>
      <c r="BO25">
        <v>0</v>
      </c>
      <c r="BP25">
        <v>0.89193593085865197</v>
      </c>
      <c r="BQ25">
        <v>2.3411660859353398E-2</v>
      </c>
      <c r="BR25">
        <v>0</v>
      </c>
      <c r="BS25">
        <v>0</v>
      </c>
      <c r="BT25">
        <v>0</v>
      </c>
      <c r="BU25">
        <v>0</v>
      </c>
      <c r="BX25" s="14">
        <v>4.0639059917223101E-2</v>
      </c>
      <c r="BY25" s="14">
        <v>6.2602740240803506E-2</v>
      </c>
      <c r="CB25">
        <v>2.51059870798905E-2</v>
      </c>
      <c r="CC25">
        <v>1.42504416214421E-2</v>
      </c>
      <c r="CF25" s="4" t="s">
        <v>80</v>
      </c>
      <c r="CG25" s="4">
        <v>0.76093067435989137</v>
      </c>
      <c r="CH25" s="4">
        <v>1</v>
      </c>
      <c r="CI25" s="4"/>
      <c r="CJ25" s="4"/>
      <c r="CK25" s="4"/>
      <c r="CL25" s="4"/>
      <c r="CM25" s="4"/>
      <c r="CN25" s="4"/>
      <c r="CO25" s="4"/>
      <c r="CX25">
        <v>0.118762823174152</v>
      </c>
      <c r="CY25" s="13">
        <v>7.8485023451935296E-2</v>
      </c>
      <c r="CZ25">
        <v>1.8600025070987E-2</v>
      </c>
      <c r="DA25">
        <v>0.11045173708558199</v>
      </c>
      <c r="DB25">
        <v>0</v>
      </c>
      <c r="DC25">
        <v>0.53820216381100905</v>
      </c>
      <c r="DD25">
        <v>0</v>
      </c>
      <c r="DE25">
        <v>0</v>
      </c>
      <c r="DF25">
        <v>0</v>
      </c>
      <c r="DG25">
        <v>0.33274607403242701</v>
      </c>
      <c r="DT25">
        <v>9.4972670252052499E-2</v>
      </c>
      <c r="DU25" s="13">
        <v>8.5153741154123497E-2</v>
      </c>
      <c r="DV25">
        <v>7.1272383714029899E-2</v>
      </c>
      <c r="DW25">
        <v>0</v>
      </c>
      <c r="DX25">
        <v>0</v>
      </c>
      <c r="DY25">
        <v>0.30765703880004303</v>
      </c>
      <c r="DZ25">
        <v>0.28888476517681599</v>
      </c>
      <c r="EA25">
        <v>0</v>
      </c>
      <c r="EB25">
        <v>0</v>
      </c>
      <c r="EC25">
        <v>0.33218581230909899</v>
      </c>
      <c r="EQ25" s="14">
        <v>4.3596333699265598E-2</v>
      </c>
      <c r="ER25" s="14">
        <v>7.02412242721248E-2</v>
      </c>
      <c r="ES25" s="14">
        <v>0</v>
      </c>
      <c r="ET25" s="14">
        <v>0</v>
      </c>
      <c r="EU25" s="14">
        <v>0.74195477357846695</v>
      </c>
      <c r="EV25" s="14">
        <v>0.23653129608630599</v>
      </c>
      <c r="EW25" s="14">
        <v>0</v>
      </c>
      <c r="EX25" s="14">
        <v>2.1513930335226999E-2</v>
      </c>
      <c r="EY25" s="14">
        <v>0</v>
      </c>
      <c r="FA25">
        <v>0.101133075953571</v>
      </c>
      <c r="FB25" s="53">
        <v>8.3278583541077006E-2</v>
      </c>
      <c r="FC25">
        <v>9.0947070164985697E-2</v>
      </c>
      <c r="FD25">
        <v>0</v>
      </c>
      <c r="FE25">
        <v>0</v>
      </c>
      <c r="FF25">
        <v>0.39359376465906998</v>
      </c>
      <c r="FG25">
        <v>0</v>
      </c>
      <c r="FH25">
        <v>0</v>
      </c>
      <c r="FI25">
        <v>0</v>
      </c>
      <c r="FJ25">
        <v>0.51545916517593804</v>
      </c>
      <c r="FW25">
        <v>5.5421497301535103E-2</v>
      </c>
      <c r="FX25">
        <v>7.4953830581307598E-2</v>
      </c>
      <c r="FY25">
        <v>6.3106979947382694E-2</v>
      </c>
      <c r="FZ25">
        <v>0</v>
      </c>
      <c r="GA25">
        <v>0.84758214803638898</v>
      </c>
      <c r="GB25">
        <v>0</v>
      </c>
      <c r="GC25">
        <v>5.0487468042561198E-2</v>
      </c>
      <c r="GD25">
        <v>0</v>
      </c>
      <c r="GE25">
        <v>3.8823403973666203E-2</v>
      </c>
      <c r="GF25">
        <v>0</v>
      </c>
      <c r="GT25" t="s">
        <v>74</v>
      </c>
      <c r="GU25" s="53">
        <v>8.9126914999999973E-2</v>
      </c>
      <c r="GV25" s="53">
        <v>0.13808794008226155</v>
      </c>
    </row>
    <row r="26" spans="2:204" x14ac:dyDescent="0.2">
      <c r="B26" s="53"/>
      <c r="E26" s="47"/>
      <c r="F26" s="47"/>
      <c r="G26" s="56"/>
      <c r="W26">
        <v>0.10750775004261801</v>
      </c>
      <c r="X26">
        <v>2.0724610977688601E-2</v>
      </c>
      <c r="Y26">
        <v>0.29345841045153598</v>
      </c>
      <c r="Z26" s="15">
        <v>4.0766001685454998E-15</v>
      </c>
      <c r="AA26">
        <v>0</v>
      </c>
      <c r="AB26">
        <v>0.70654158954844104</v>
      </c>
      <c r="AC26" s="15">
        <v>1.1518563880486001E-14</v>
      </c>
      <c r="AD26">
        <v>0</v>
      </c>
      <c r="AE26">
        <v>0</v>
      </c>
      <c r="AF26">
        <v>0</v>
      </c>
      <c r="AI26">
        <v>0.10651177422588801</v>
      </c>
      <c r="AJ26">
        <v>8.9529083660885196E-3</v>
      </c>
      <c r="AK26">
        <v>0.30034995042137203</v>
      </c>
      <c r="AL26" s="15">
        <v>1.3231603313013099E-14</v>
      </c>
      <c r="AM26">
        <v>0</v>
      </c>
      <c r="AN26">
        <v>0.699650049578591</v>
      </c>
      <c r="AO26">
        <v>0</v>
      </c>
      <c r="AP26">
        <v>0</v>
      </c>
      <c r="AQ26">
        <v>0</v>
      </c>
      <c r="AR26" s="15">
        <v>9.5175603509467505E-15</v>
      </c>
      <c r="AS26">
        <v>0</v>
      </c>
      <c r="BK26">
        <v>2.7764207342977E-2</v>
      </c>
      <c r="BL26">
        <v>5.9909621287552103E-2</v>
      </c>
      <c r="BM26">
        <v>0</v>
      </c>
      <c r="BN26">
        <v>0.10727765418574001</v>
      </c>
      <c r="BO26">
        <v>0</v>
      </c>
      <c r="BP26">
        <v>0.88024420405525905</v>
      </c>
      <c r="BQ26">
        <v>1.2478141759009201E-2</v>
      </c>
      <c r="BR26">
        <v>0</v>
      </c>
      <c r="BS26">
        <v>0</v>
      </c>
      <c r="BT26">
        <v>0</v>
      </c>
      <c r="BU26">
        <v>0</v>
      </c>
      <c r="BX26" s="14">
        <v>4.4585559507319898E-2</v>
      </c>
      <c r="BY26" s="14">
        <v>6.51830893669339E-2</v>
      </c>
      <c r="CB26">
        <v>2.9609326595727899E-2</v>
      </c>
      <c r="CC26">
        <v>1.7905286272343501E-2</v>
      </c>
      <c r="CF26" s="4" t="s">
        <v>81</v>
      </c>
      <c r="CG26" s="4">
        <v>0.50023487884304929</v>
      </c>
      <c r="CH26" s="4">
        <v>0.45189624503402687</v>
      </c>
      <c r="CI26" s="4">
        <v>1</v>
      </c>
      <c r="CJ26" s="4"/>
      <c r="CK26" s="4"/>
      <c r="CL26" s="4"/>
      <c r="CM26" s="4"/>
      <c r="CN26" s="4"/>
      <c r="CO26" s="4"/>
      <c r="CX26">
        <v>0.120485068987359</v>
      </c>
      <c r="CY26" s="13">
        <v>8.1455357184114799E-2</v>
      </c>
      <c r="CZ26">
        <v>5.7168882830886301E-2</v>
      </c>
      <c r="DA26">
        <v>9.0650559741429104E-2</v>
      </c>
      <c r="DB26">
        <v>0</v>
      </c>
      <c r="DC26">
        <v>0.534020627077194</v>
      </c>
      <c r="DD26">
        <v>0</v>
      </c>
      <c r="DE26">
        <v>0</v>
      </c>
      <c r="DF26">
        <v>0</v>
      </c>
      <c r="DG26">
        <v>0.318159930350497</v>
      </c>
      <c r="DT26">
        <v>9.7636385114118304E-2</v>
      </c>
      <c r="DU26" s="13">
        <v>8.7975881159586197E-2</v>
      </c>
      <c r="DV26">
        <v>9.0183532195096602E-2</v>
      </c>
      <c r="DW26">
        <v>0</v>
      </c>
      <c r="DX26">
        <v>0</v>
      </c>
      <c r="DY26">
        <v>0.297802597745706</v>
      </c>
      <c r="DZ26">
        <v>0.37102604129818301</v>
      </c>
      <c r="EA26">
        <v>0</v>
      </c>
      <c r="EB26">
        <v>0</v>
      </c>
      <c r="EC26">
        <v>0.240987828761001</v>
      </c>
      <c r="EQ26" s="14">
        <v>4.8271719236343498E-2</v>
      </c>
      <c r="ER26" s="14">
        <v>7.2120900823484907E-2</v>
      </c>
      <c r="ES26" s="14">
        <v>0</v>
      </c>
      <c r="ET26" s="14">
        <v>0</v>
      </c>
      <c r="EU26" s="14">
        <v>0.68726838658467504</v>
      </c>
      <c r="EV26" s="14">
        <v>0.28324958195116501</v>
      </c>
      <c r="EW26" s="14">
        <v>0</v>
      </c>
      <c r="EX26" s="14">
        <v>2.9482031464160001E-2</v>
      </c>
      <c r="EY26" s="14">
        <v>0</v>
      </c>
      <c r="FA26">
        <v>0.103632237493096</v>
      </c>
      <c r="FB26" s="53">
        <v>8.6142393715719301E-2</v>
      </c>
      <c r="FC26">
        <v>0.115095121838204</v>
      </c>
      <c r="FD26">
        <v>0</v>
      </c>
      <c r="FE26">
        <v>0</v>
      </c>
      <c r="FF26">
        <v>0.39589306941731101</v>
      </c>
      <c r="FG26">
        <v>0</v>
      </c>
      <c r="FH26">
        <v>0</v>
      </c>
      <c r="FI26">
        <v>0</v>
      </c>
      <c r="FJ26">
        <v>0.48901180874447803</v>
      </c>
      <c r="FW26">
        <v>6.1088551874562899E-2</v>
      </c>
      <c r="FX26">
        <v>7.8002635266166701E-2</v>
      </c>
      <c r="FY26">
        <v>8.70616621848746E-2</v>
      </c>
      <c r="FZ26">
        <v>0</v>
      </c>
      <c r="GA26">
        <v>0.84502209144850404</v>
      </c>
      <c r="GB26">
        <v>0</v>
      </c>
      <c r="GC26">
        <v>2.8123053753475499E-2</v>
      </c>
      <c r="GD26">
        <v>0</v>
      </c>
      <c r="GE26">
        <v>3.9793192613145699E-2</v>
      </c>
      <c r="GF26">
        <v>0</v>
      </c>
      <c r="GT26" t="s">
        <v>75</v>
      </c>
      <c r="GU26" s="53">
        <v>8.5479559999999996E-2</v>
      </c>
      <c r="GV26" s="53">
        <v>0.19831625574383538</v>
      </c>
    </row>
    <row r="27" spans="2:204" x14ac:dyDescent="0.2">
      <c r="B27" s="53"/>
      <c r="E27" s="47"/>
      <c r="F27" s="47"/>
      <c r="G27" s="56"/>
      <c r="W27">
        <v>0.10993799086478701</v>
      </c>
      <c r="X27">
        <v>2.3410488830468201E-2</v>
      </c>
      <c r="Y27">
        <v>0.30951617385036301</v>
      </c>
      <c r="Z27" s="15">
        <v>3.9291486730874696E-15</v>
      </c>
      <c r="AA27">
        <v>0</v>
      </c>
      <c r="AB27">
        <v>0.69048382614961401</v>
      </c>
      <c r="AC27" s="15">
        <v>1.26565424807268E-14</v>
      </c>
      <c r="AD27">
        <v>0</v>
      </c>
      <c r="AE27">
        <v>0</v>
      </c>
      <c r="AF27">
        <v>0</v>
      </c>
      <c r="AI27">
        <v>0.10826540367508</v>
      </c>
      <c r="AJ27">
        <v>1.0633702819887699E-2</v>
      </c>
      <c r="AK27">
        <v>0.31625108791177098</v>
      </c>
      <c r="AL27" s="15">
        <v>1.5321945101565199E-14</v>
      </c>
      <c r="AM27">
        <v>0</v>
      </c>
      <c r="AN27">
        <v>0.683748912088186</v>
      </c>
      <c r="AO27">
        <v>0</v>
      </c>
      <c r="AP27">
        <v>0</v>
      </c>
      <c r="AQ27">
        <v>0</v>
      </c>
      <c r="AR27" s="15">
        <v>1.13572345972202E-14</v>
      </c>
      <c r="AS27">
        <v>0</v>
      </c>
      <c r="BK27">
        <v>3.2353501293104603E-2</v>
      </c>
      <c r="BL27">
        <v>6.2609821960938603E-2</v>
      </c>
      <c r="BM27">
        <v>0</v>
      </c>
      <c r="BN27">
        <v>0.12990290008948099</v>
      </c>
      <c r="BO27">
        <v>0</v>
      </c>
      <c r="BP27">
        <v>0.86855247725186402</v>
      </c>
      <c r="BQ27">
        <v>1.54462265866371E-3</v>
      </c>
      <c r="BR27">
        <v>0</v>
      </c>
      <c r="BS27">
        <v>0</v>
      </c>
      <c r="BT27">
        <v>0</v>
      </c>
      <c r="BU27">
        <v>0</v>
      </c>
      <c r="BX27" s="14">
        <v>4.8630388853948603E-2</v>
      </c>
      <c r="BY27" s="14">
        <v>6.7763438493064307E-2</v>
      </c>
      <c r="CB27">
        <v>3.4241624418694099E-2</v>
      </c>
      <c r="CC27">
        <v>2.1560130923244901E-2</v>
      </c>
      <c r="CF27" s="4" t="s">
        <v>161</v>
      </c>
      <c r="CG27" s="4">
        <v>-0.35254711569520664</v>
      </c>
      <c r="CH27" s="4">
        <v>-0.26439226228387669</v>
      </c>
      <c r="CI27" s="4">
        <v>0.28768540080043664</v>
      </c>
      <c r="CJ27" s="4">
        <v>1</v>
      </c>
      <c r="CK27" s="4"/>
      <c r="CL27" s="4"/>
      <c r="CM27" s="4"/>
      <c r="CN27" s="4"/>
      <c r="CO27" s="4"/>
      <c r="CX27">
        <v>0.122278191743025</v>
      </c>
      <c r="CY27" s="13">
        <v>8.4425690916294399E-2</v>
      </c>
      <c r="CZ27">
        <v>9.5737740590787199E-2</v>
      </c>
      <c r="DA27">
        <v>7.0849382397275507E-2</v>
      </c>
      <c r="DB27">
        <v>0</v>
      </c>
      <c r="DC27">
        <v>0.52983909034337795</v>
      </c>
      <c r="DD27">
        <v>0</v>
      </c>
      <c r="DE27">
        <v>0</v>
      </c>
      <c r="DF27">
        <v>0</v>
      </c>
      <c r="DG27">
        <v>0.30357378666856599</v>
      </c>
      <c r="DT27">
        <v>0.100472846313663</v>
      </c>
      <c r="DU27" s="13">
        <v>9.0798021165048995E-2</v>
      </c>
      <c r="DV27">
        <v>0.109094680676164</v>
      </c>
      <c r="DW27">
        <v>0</v>
      </c>
      <c r="DX27">
        <v>0</v>
      </c>
      <c r="DY27">
        <v>0.28794815669136897</v>
      </c>
      <c r="DZ27">
        <v>0.45316731741955202</v>
      </c>
      <c r="EA27">
        <v>0</v>
      </c>
      <c r="EB27">
        <v>0</v>
      </c>
      <c r="EC27">
        <v>0.14978984521290101</v>
      </c>
      <c r="EQ27" s="14">
        <v>5.34150636046039E-2</v>
      </c>
      <c r="ER27" s="14">
        <v>7.4000577374845194E-2</v>
      </c>
      <c r="ES27" s="14">
        <v>0</v>
      </c>
      <c r="ET27" s="14">
        <v>0</v>
      </c>
      <c r="EU27" s="14">
        <v>0.63258199959087702</v>
      </c>
      <c r="EV27" s="14">
        <v>0.32996786781602999</v>
      </c>
      <c r="EW27" s="14">
        <v>0</v>
      </c>
      <c r="EX27" s="14">
        <v>3.7450132593093897E-2</v>
      </c>
      <c r="EY27" s="14">
        <v>0</v>
      </c>
      <c r="FA27">
        <v>0.106308200408986</v>
      </c>
      <c r="FB27" s="53">
        <v>8.9006203890361693E-2</v>
      </c>
      <c r="FC27">
        <v>0.13662048530280799</v>
      </c>
      <c r="FD27">
        <v>0</v>
      </c>
      <c r="FE27">
        <v>0</v>
      </c>
      <c r="FF27">
        <v>0.39058723172506998</v>
      </c>
      <c r="FG27">
        <v>4.6116724728472197E-2</v>
      </c>
      <c r="FH27">
        <v>0</v>
      </c>
      <c r="FI27">
        <v>0</v>
      </c>
      <c r="FJ27">
        <v>0.426675558243643</v>
      </c>
      <c r="FW27">
        <v>6.6831493404656495E-2</v>
      </c>
      <c r="FX27">
        <v>8.1051439951025803E-2</v>
      </c>
      <c r="FY27">
        <v>0.11101634442236701</v>
      </c>
      <c r="FZ27">
        <v>0</v>
      </c>
      <c r="GA27">
        <v>0.84246203486061799</v>
      </c>
      <c r="GB27">
        <v>0</v>
      </c>
      <c r="GC27">
        <v>5.7586394643890197E-3</v>
      </c>
      <c r="GD27">
        <v>0</v>
      </c>
      <c r="GE27">
        <v>4.0762981252625299E-2</v>
      </c>
      <c r="GF27">
        <v>0</v>
      </c>
      <c r="GT27" t="s">
        <v>76</v>
      </c>
      <c r="GU27" s="53">
        <v>0.12184537999999998</v>
      </c>
      <c r="GV27" s="53">
        <v>0.26428953554741302</v>
      </c>
    </row>
    <row r="28" spans="2:204" x14ac:dyDescent="0.2">
      <c r="B28" s="53"/>
      <c r="E28" s="47"/>
      <c r="F28" s="47"/>
      <c r="G28" s="56"/>
      <c r="W28">
        <v>0.11274257560693</v>
      </c>
      <c r="X28">
        <v>2.6096366683247701E-2</v>
      </c>
      <c r="Y28">
        <v>0.32557393724918898</v>
      </c>
      <c r="Z28" s="15">
        <v>3.7816971776294403E-15</v>
      </c>
      <c r="AA28">
        <v>0</v>
      </c>
      <c r="AB28">
        <v>0.67442606275078598</v>
      </c>
      <c r="AC28" s="15">
        <v>1.3801459974871499E-14</v>
      </c>
      <c r="AD28">
        <v>0</v>
      </c>
      <c r="AE28">
        <v>0</v>
      </c>
      <c r="AF28">
        <v>0</v>
      </c>
      <c r="AI28">
        <v>0.110301936254566</v>
      </c>
      <c r="AJ28">
        <v>1.2314497273686701E-2</v>
      </c>
      <c r="AK28">
        <v>0.33215222540216799</v>
      </c>
      <c r="AL28" s="15">
        <v>1.7415756337069199E-14</v>
      </c>
      <c r="AM28">
        <v>0</v>
      </c>
      <c r="AN28">
        <v>0.667847774597782</v>
      </c>
      <c r="AO28">
        <v>0</v>
      </c>
      <c r="AP28">
        <v>0</v>
      </c>
      <c r="AQ28">
        <v>0</v>
      </c>
      <c r="AR28" s="15">
        <v>1.3196908843493599E-14</v>
      </c>
      <c r="AS28">
        <v>0</v>
      </c>
      <c r="BK28">
        <v>3.70726494321423E-2</v>
      </c>
      <c r="BL28">
        <v>6.5310022634323894E-2</v>
      </c>
      <c r="BM28">
        <v>0</v>
      </c>
      <c r="BN28">
        <v>0.15046865573198501</v>
      </c>
      <c r="BO28">
        <v>0</v>
      </c>
      <c r="BP28">
        <v>0.84953134426802701</v>
      </c>
      <c r="BQ28">
        <v>0</v>
      </c>
      <c r="BR28">
        <v>0</v>
      </c>
      <c r="BS28">
        <v>0</v>
      </c>
      <c r="BT28">
        <v>0</v>
      </c>
      <c r="BU28">
        <v>0</v>
      </c>
      <c r="BX28" s="14">
        <v>5.2775895505896703E-2</v>
      </c>
      <c r="BY28" s="14">
        <v>7.0343787619194395E-2</v>
      </c>
      <c r="CB28">
        <v>3.8956905054058098E-2</v>
      </c>
      <c r="CC28">
        <v>2.5214975574146301E-2</v>
      </c>
      <c r="CF28" s="4" t="s">
        <v>3</v>
      </c>
      <c r="CG28" s="4">
        <v>0.5306980532581711</v>
      </c>
      <c r="CH28" s="4">
        <v>0.56710853915237269</v>
      </c>
      <c r="CI28" s="4">
        <v>-2.9145157872215836E-2</v>
      </c>
      <c r="CJ28" s="4">
        <v>-0.60679055285498484</v>
      </c>
      <c r="CK28" s="4">
        <v>1</v>
      </c>
      <c r="CL28" s="4"/>
      <c r="CM28" s="4"/>
      <c r="CN28" s="4"/>
      <c r="CO28" s="4"/>
      <c r="CX28">
        <v>0.124139120141319</v>
      </c>
      <c r="CY28" s="13">
        <v>8.7396024648473999E-2</v>
      </c>
      <c r="CZ28">
        <v>0.13430659835068701</v>
      </c>
      <c r="DA28">
        <v>5.1048205053122603E-2</v>
      </c>
      <c r="DB28">
        <v>0</v>
      </c>
      <c r="DC28">
        <v>0.52565755360956201</v>
      </c>
      <c r="DD28">
        <v>0</v>
      </c>
      <c r="DE28">
        <v>0</v>
      </c>
      <c r="DF28">
        <v>0</v>
      </c>
      <c r="DG28">
        <v>0.28898764298663598</v>
      </c>
      <c r="DT28">
        <v>0.103467847853594</v>
      </c>
      <c r="DU28" s="13">
        <v>9.3620161170511695E-2</v>
      </c>
      <c r="DV28">
        <v>0.12800582915723099</v>
      </c>
      <c r="DW28">
        <v>0</v>
      </c>
      <c r="DX28">
        <v>0</v>
      </c>
      <c r="DY28">
        <v>0.278093715637032</v>
      </c>
      <c r="DZ28">
        <v>0.53530859354091997</v>
      </c>
      <c r="EA28">
        <v>0</v>
      </c>
      <c r="EB28">
        <v>0</v>
      </c>
      <c r="EC28">
        <v>5.8591861664802201E-2</v>
      </c>
      <c r="EQ28" s="14">
        <v>5.8903911054971801E-2</v>
      </c>
      <c r="ER28" s="14">
        <v>7.5880253926204996E-2</v>
      </c>
      <c r="ES28" s="14">
        <v>0</v>
      </c>
      <c r="ET28" s="14">
        <v>0</v>
      </c>
      <c r="EU28" s="14">
        <v>0.57789561259709099</v>
      </c>
      <c r="EV28" s="14">
        <v>0.37668615368088398</v>
      </c>
      <c r="EW28" s="14">
        <v>0</v>
      </c>
      <c r="EX28" s="14">
        <v>4.5418233722025997E-2</v>
      </c>
      <c r="EY28" s="14">
        <v>0</v>
      </c>
      <c r="FA28">
        <v>0.109132052325633</v>
      </c>
      <c r="FB28" s="53">
        <v>9.1870014065004002E-2</v>
      </c>
      <c r="FC28">
        <v>0.157249263823136</v>
      </c>
      <c r="FD28">
        <v>0</v>
      </c>
      <c r="FE28">
        <v>0</v>
      </c>
      <c r="FF28">
        <v>0.38268152104839298</v>
      </c>
      <c r="FG28">
        <v>0.107998785548002</v>
      </c>
      <c r="FH28">
        <v>0</v>
      </c>
      <c r="FI28">
        <v>0</v>
      </c>
      <c r="FJ28">
        <v>0.35207042958046098</v>
      </c>
      <c r="FW28">
        <v>7.2653351479722003E-2</v>
      </c>
      <c r="FX28">
        <v>8.4100244635884405E-2</v>
      </c>
      <c r="FY28">
        <v>0.13224518570420599</v>
      </c>
      <c r="FZ28">
        <v>0</v>
      </c>
      <c r="GA28">
        <v>0.82676571341038796</v>
      </c>
      <c r="GB28">
        <v>0</v>
      </c>
      <c r="GC28">
        <v>0</v>
      </c>
      <c r="GD28">
        <v>0</v>
      </c>
      <c r="GE28">
        <v>4.0989100885405999E-2</v>
      </c>
      <c r="GF28">
        <v>0</v>
      </c>
      <c r="GT28" t="s">
        <v>47</v>
      </c>
      <c r="GU28" s="53">
        <v>8.9379199999999978E-2</v>
      </c>
      <c r="GV28" s="53">
        <v>0.17949451203355618</v>
      </c>
    </row>
    <row r="29" spans="2:204" x14ac:dyDescent="0.2">
      <c r="B29" s="53"/>
      <c r="E29" s="47"/>
      <c r="F29" s="47"/>
      <c r="G29" s="56"/>
      <c r="W29">
        <v>0.11589433064874501</v>
      </c>
      <c r="X29">
        <v>2.8782244536027402E-2</v>
      </c>
      <c r="Y29">
        <v>0.34163170064801601</v>
      </c>
      <c r="Z29" s="15">
        <v>3.6325109586954301E-15</v>
      </c>
      <c r="AA29">
        <v>0</v>
      </c>
      <c r="AB29">
        <v>0.65836829935195795</v>
      </c>
      <c r="AC29" s="15">
        <v>1.4946377469016201E-14</v>
      </c>
      <c r="AD29">
        <v>0</v>
      </c>
      <c r="AE29">
        <v>0</v>
      </c>
      <c r="AF29">
        <v>0</v>
      </c>
      <c r="AI29">
        <v>0.11260602370424699</v>
      </c>
      <c r="AJ29">
        <v>1.39952917274859E-2</v>
      </c>
      <c r="AK29">
        <v>0.348053362892567</v>
      </c>
      <c r="AL29" s="15">
        <v>1.9503496040407201E-14</v>
      </c>
      <c r="AM29">
        <v>0</v>
      </c>
      <c r="AN29">
        <v>0.65194663710737699</v>
      </c>
      <c r="AO29">
        <v>0</v>
      </c>
      <c r="AP29">
        <v>0</v>
      </c>
      <c r="AQ29">
        <v>0</v>
      </c>
      <c r="AR29" s="15">
        <v>1.5036583089766999E-14</v>
      </c>
      <c r="AS29">
        <v>0</v>
      </c>
      <c r="BK29">
        <v>4.1915146064563299E-2</v>
      </c>
      <c r="BL29">
        <v>6.80102233077092E-2</v>
      </c>
      <c r="BM29">
        <v>0</v>
      </c>
      <c r="BN29">
        <v>0.17069559250024099</v>
      </c>
      <c r="BO29">
        <v>0</v>
      </c>
      <c r="BP29">
        <v>0.82930440749977397</v>
      </c>
      <c r="BQ29">
        <v>0</v>
      </c>
      <c r="BR29">
        <v>0</v>
      </c>
      <c r="BS29">
        <v>0</v>
      </c>
      <c r="BT29">
        <v>0</v>
      </c>
      <c r="BU29">
        <v>0</v>
      </c>
      <c r="BX29" s="14">
        <v>5.7034395567717097E-2</v>
      </c>
      <c r="BY29" s="14">
        <v>7.2924136745324303E-2</v>
      </c>
      <c r="CB29">
        <v>4.37283323159307E-2</v>
      </c>
      <c r="CC29">
        <v>2.8869820225047801E-2</v>
      </c>
      <c r="CF29" s="4" t="s">
        <v>4</v>
      </c>
      <c r="CG29" s="4">
        <v>0.59577880892441304</v>
      </c>
      <c r="CH29" s="4">
        <v>0.53952463298552056</v>
      </c>
      <c r="CI29" s="4">
        <v>-0.24161476519383779</v>
      </c>
      <c r="CJ29" s="4">
        <v>-0.657002784693418</v>
      </c>
      <c r="CK29" s="4">
        <v>0.88190577198835785</v>
      </c>
      <c r="CL29" s="4">
        <v>1</v>
      </c>
      <c r="CM29" s="4"/>
      <c r="CN29" s="4"/>
      <c r="CO29" s="4"/>
      <c r="CX29">
        <v>0.12606485144337001</v>
      </c>
      <c r="CY29" s="13">
        <v>9.0366358380653503E-2</v>
      </c>
      <c r="CZ29">
        <v>0.172875456110586</v>
      </c>
      <c r="DA29">
        <v>3.1247027708969699E-2</v>
      </c>
      <c r="DB29">
        <v>0</v>
      </c>
      <c r="DC29">
        <v>0.52147601687574596</v>
      </c>
      <c r="DD29">
        <v>0</v>
      </c>
      <c r="DE29">
        <v>0</v>
      </c>
      <c r="DF29">
        <v>0</v>
      </c>
      <c r="DG29">
        <v>0.27440149930470598</v>
      </c>
      <c r="DT29">
        <v>0.106612859966424</v>
      </c>
      <c r="DU29" s="13">
        <v>9.6442301175974507E-2</v>
      </c>
      <c r="DV29">
        <v>0.14938106627897399</v>
      </c>
      <c r="DW29">
        <v>0</v>
      </c>
      <c r="DX29">
        <v>0</v>
      </c>
      <c r="DY29">
        <v>0.274231758969602</v>
      </c>
      <c r="DZ29">
        <v>0.57638717475143697</v>
      </c>
      <c r="EA29">
        <v>0</v>
      </c>
      <c r="EB29">
        <v>0</v>
      </c>
      <c r="EC29">
        <v>0</v>
      </c>
      <c r="EQ29" s="14">
        <v>6.4650321198715402E-2</v>
      </c>
      <c r="ER29" s="14">
        <v>7.7759930477565201E-2</v>
      </c>
      <c r="ES29" s="14">
        <v>0</v>
      </c>
      <c r="ET29" s="14">
        <v>0</v>
      </c>
      <c r="EU29" s="14">
        <v>0.52320922560329497</v>
      </c>
      <c r="EV29" s="14">
        <v>0.42340443954574503</v>
      </c>
      <c r="EW29" s="14">
        <v>0</v>
      </c>
      <c r="EX29" s="14">
        <v>5.3386334850959401E-2</v>
      </c>
      <c r="EY29" s="14">
        <v>0</v>
      </c>
      <c r="FA29">
        <v>0.11209188818704301</v>
      </c>
      <c r="FB29" s="53">
        <v>9.47338242396462E-2</v>
      </c>
      <c r="FC29">
        <v>0.17787804234346299</v>
      </c>
      <c r="FD29">
        <v>0</v>
      </c>
      <c r="FE29">
        <v>0</v>
      </c>
      <c r="FF29">
        <v>0.37477581037171698</v>
      </c>
      <c r="FG29">
        <v>0.16988084636753001</v>
      </c>
      <c r="FH29">
        <v>0</v>
      </c>
      <c r="FI29">
        <v>0</v>
      </c>
      <c r="FJ29">
        <v>0.277465300917282</v>
      </c>
      <c r="FW29">
        <v>7.8585332187349102E-2</v>
      </c>
      <c r="FX29">
        <v>8.7149049320742605E-2</v>
      </c>
      <c r="FY29">
        <v>0.152528745271303</v>
      </c>
      <c r="FZ29">
        <v>0</v>
      </c>
      <c r="GA29">
        <v>0.80651392772861696</v>
      </c>
      <c r="GB29">
        <v>0</v>
      </c>
      <c r="GC29">
        <v>0</v>
      </c>
      <c r="GD29">
        <v>0</v>
      </c>
      <c r="GE29">
        <v>4.0957327000080701E-2</v>
      </c>
      <c r="GF29">
        <v>0</v>
      </c>
      <c r="GT29" t="s">
        <v>165</v>
      </c>
      <c r="GU29" s="53">
        <v>8.7513569999999999E-2</v>
      </c>
      <c r="GV29" s="53">
        <v>0.17262783350817351</v>
      </c>
    </row>
    <row r="30" spans="2:204" x14ac:dyDescent="0.2">
      <c r="B30" s="53"/>
      <c r="E30" s="47"/>
      <c r="F30" s="47"/>
      <c r="G30" s="56"/>
      <c r="W30">
        <v>0.11936575891559199</v>
      </c>
      <c r="X30">
        <v>3.1468122388807002E-2</v>
      </c>
      <c r="Y30">
        <v>0.35768946404684199</v>
      </c>
      <c r="Z30" s="15">
        <v>3.4833247397614298E-15</v>
      </c>
      <c r="AA30">
        <v>0</v>
      </c>
      <c r="AB30">
        <v>0.64231053595313004</v>
      </c>
      <c r="AC30" s="15">
        <v>1.6084356069257E-14</v>
      </c>
      <c r="AD30">
        <v>0</v>
      </c>
      <c r="AE30">
        <v>0</v>
      </c>
      <c r="AF30">
        <v>0</v>
      </c>
      <c r="AI30">
        <v>0.11516160789018701</v>
      </c>
      <c r="AJ30">
        <v>1.5676086181284899E-2</v>
      </c>
      <c r="AK30">
        <v>0.36395450038296401</v>
      </c>
      <c r="AL30" s="15">
        <v>2.1597307275911201E-14</v>
      </c>
      <c r="AM30">
        <v>0</v>
      </c>
      <c r="AN30">
        <v>0.63604549961697399</v>
      </c>
      <c r="AO30">
        <v>0</v>
      </c>
      <c r="AP30">
        <v>0</v>
      </c>
      <c r="AQ30">
        <v>0</v>
      </c>
      <c r="AR30" s="15">
        <v>1.6878859421254301E-14</v>
      </c>
      <c r="AS30">
        <v>0</v>
      </c>
      <c r="BK30">
        <v>4.6843289182341902E-2</v>
      </c>
      <c r="BL30">
        <v>7.0710423981094395E-2</v>
      </c>
      <c r="BM30">
        <v>0</v>
      </c>
      <c r="BN30">
        <v>0.19092252926849701</v>
      </c>
      <c r="BO30">
        <v>0</v>
      </c>
      <c r="BP30">
        <v>0.80907747073152103</v>
      </c>
      <c r="BQ30">
        <v>0</v>
      </c>
      <c r="BR30">
        <v>0</v>
      </c>
      <c r="BS30">
        <v>0</v>
      </c>
      <c r="BT30">
        <v>0</v>
      </c>
      <c r="BU30">
        <v>0</v>
      </c>
      <c r="BX30" s="14">
        <v>6.1397672766833403E-2</v>
      </c>
      <c r="BY30" s="14">
        <v>7.5504485871454197E-2</v>
      </c>
      <c r="CB30">
        <v>4.8539351355942097E-2</v>
      </c>
      <c r="CC30">
        <v>3.25246648759491E-2</v>
      </c>
      <c r="CF30" s="4" t="s">
        <v>5</v>
      </c>
      <c r="CG30" s="4">
        <v>0.37360388210306594</v>
      </c>
      <c r="CH30" s="4">
        <v>0.54627592564243388</v>
      </c>
      <c r="CI30" s="4">
        <v>-0.20623233997622087</v>
      </c>
      <c r="CJ30" s="4">
        <v>-0.57284969026134724</v>
      </c>
      <c r="CK30" s="4">
        <v>0.79017240313069737</v>
      </c>
      <c r="CL30" s="4">
        <v>0.77924233889564798</v>
      </c>
      <c r="CM30" s="4">
        <v>1</v>
      </c>
      <c r="CN30" s="4"/>
      <c r="CO30" s="4"/>
      <c r="CX30">
        <v>0.128052462045361</v>
      </c>
      <c r="CY30" s="13">
        <v>9.3336692112833103E-2</v>
      </c>
      <c r="CZ30">
        <v>0.21144431387048701</v>
      </c>
      <c r="DA30">
        <v>1.14458503648161E-2</v>
      </c>
      <c r="DB30">
        <v>0</v>
      </c>
      <c r="DC30">
        <v>0.51729448014193102</v>
      </c>
      <c r="DD30">
        <v>0</v>
      </c>
      <c r="DE30">
        <v>0</v>
      </c>
      <c r="DF30">
        <v>0</v>
      </c>
      <c r="DG30">
        <v>0.25981535562277502</v>
      </c>
      <c r="DT30">
        <v>0.109948501030862</v>
      </c>
      <c r="DU30" s="13">
        <v>9.9264441181437194E-2</v>
      </c>
      <c r="DV30">
        <v>0.17518416947086199</v>
      </c>
      <c r="DW30">
        <v>0</v>
      </c>
      <c r="DX30">
        <v>0</v>
      </c>
      <c r="DY30">
        <v>0.28113805059255897</v>
      </c>
      <c r="DZ30">
        <v>0.54367777993659205</v>
      </c>
      <c r="EA30">
        <v>0</v>
      </c>
      <c r="EB30">
        <v>0</v>
      </c>
      <c r="EC30">
        <v>0</v>
      </c>
      <c r="EQ30" s="14">
        <v>7.05914222866975E-2</v>
      </c>
      <c r="ER30" s="14">
        <v>7.9639607028925294E-2</v>
      </c>
      <c r="ES30" s="14">
        <v>0</v>
      </c>
      <c r="ET30" s="14">
        <v>0</v>
      </c>
      <c r="EU30" s="14">
        <v>0.468522838609503</v>
      </c>
      <c r="EV30" s="14">
        <v>0.47012272541060501</v>
      </c>
      <c r="EW30" s="14">
        <v>0</v>
      </c>
      <c r="EX30" s="14">
        <v>6.1354435979892402E-2</v>
      </c>
      <c r="EY30" s="14">
        <v>0</v>
      </c>
      <c r="FA30">
        <v>0.115177224883191</v>
      </c>
      <c r="FB30" s="53">
        <v>9.7597634414288495E-2</v>
      </c>
      <c r="FC30">
        <v>0.19850682086379101</v>
      </c>
      <c r="FD30">
        <v>0</v>
      </c>
      <c r="FE30">
        <v>0</v>
      </c>
      <c r="FF30">
        <v>0.36687009969504097</v>
      </c>
      <c r="FG30">
        <v>0.231762907187062</v>
      </c>
      <c r="FH30">
        <v>0</v>
      </c>
      <c r="FI30">
        <v>0</v>
      </c>
      <c r="FJ30">
        <v>0.202860172254099</v>
      </c>
      <c r="FW30">
        <v>8.4606446433556706E-2</v>
      </c>
      <c r="FX30">
        <v>9.0197854005600805E-2</v>
      </c>
      <c r="FY30">
        <v>0.17281230483840099</v>
      </c>
      <c r="FZ30">
        <v>0</v>
      </c>
      <c r="GA30">
        <v>0.78626214204684497</v>
      </c>
      <c r="GB30">
        <v>0</v>
      </c>
      <c r="GC30">
        <v>0</v>
      </c>
      <c r="GD30">
        <v>0</v>
      </c>
      <c r="GE30">
        <v>4.0925553114755299E-2</v>
      </c>
      <c r="GF30">
        <v>0</v>
      </c>
    </row>
    <row r="31" spans="2:204" x14ac:dyDescent="0.2">
      <c r="E31" s="47"/>
      <c r="F31" s="47"/>
      <c r="G31" s="56"/>
      <c r="W31">
        <v>0.123129825507096</v>
      </c>
      <c r="X31">
        <v>3.4154000241586498E-2</v>
      </c>
      <c r="Y31">
        <v>0.37374722744566802</v>
      </c>
      <c r="Z31" s="15">
        <v>3.3341385208274201E-15</v>
      </c>
      <c r="AA31">
        <v>0</v>
      </c>
      <c r="AB31">
        <v>0.62625277255430301</v>
      </c>
      <c r="AC31" s="15">
        <v>1.7225804116449701E-14</v>
      </c>
      <c r="AD31">
        <v>0</v>
      </c>
      <c r="AE31">
        <v>0</v>
      </c>
      <c r="AF31">
        <v>0</v>
      </c>
      <c r="AI31">
        <v>0.11795234297639701</v>
      </c>
      <c r="AJ31">
        <v>1.7356880635084102E-2</v>
      </c>
      <c r="AK31">
        <v>0.37985563787336302</v>
      </c>
      <c r="AL31" s="15">
        <v>2.36893837879393E-14</v>
      </c>
      <c r="AM31">
        <v>0</v>
      </c>
      <c r="AN31">
        <v>0.62014436212656898</v>
      </c>
      <c r="AO31">
        <v>0</v>
      </c>
      <c r="AP31">
        <v>0</v>
      </c>
      <c r="AQ31">
        <v>0</v>
      </c>
      <c r="AR31" s="15">
        <v>1.8717666305789799E-14</v>
      </c>
      <c r="AS31">
        <v>0</v>
      </c>
      <c r="BK31">
        <v>5.1832655260357602E-2</v>
      </c>
      <c r="BL31">
        <v>7.3410624654480006E-2</v>
      </c>
      <c r="BM31">
        <v>0</v>
      </c>
      <c r="BN31">
        <v>0.211149466036755</v>
      </c>
      <c r="BO31">
        <v>0</v>
      </c>
      <c r="BP31">
        <v>0.78885053396326599</v>
      </c>
      <c r="BQ31">
        <v>0</v>
      </c>
      <c r="BR31">
        <v>0</v>
      </c>
      <c r="BS31">
        <v>0</v>
      </c>
      <c r="BT31">
        <v>0</v>
      </c>
      <c r="BU31">
        <v>0</v>
      </c>
      <c r="BX31" s="14">
        <v>6.5844900916276594E-2</v>
      </c>
      <c r="BY31" s="14">
        <v>7.8084834997584104E-2</v>
      </c>
      <c r="CB31">
        <v>5.33792581454662E-2</v>
      </c>
      <c r="CC31">
        <v>3.6179509526850603E-2</v>
      </c>
      <c r="CF31" s="4" t="s">
        <v>82</v>
      </c>
      <c r="CG31" s="4">
        <v>0.71103207648981293</v>
      </c>
      <c r="CH31" s="4">
        <v>0.70286819212438012</v>
      </c>
      <c r="CI31" s="4">
        <v>0.50018995203768213</v>
      </c>
      <c r="CJ31" s="4">
        <v>-0.14347946222055386</v>
      </c>
      <c r="CK31" s="4">
        <v>0.71100094597623786</v>
      </c>
      <c r="CL31" s="4">
        <v>0.56570558611043165</v>
      </c>
      <c r="CM31" s="4">
        <v>0.52974431072248795</v>
      </c>
      <c r="CN31" s="4">
        <v>1</v>
      </c>
      <c r="CO31" s="4"/>
      <c r="CX31">
        <v>0.13010371666180601</v>
      </c>
      <c r="CY31" s="13">
        <v>9.6307025845012301E-2</v>
      </c>
      <c r="CZ31">
        <v>0.24367780627000499</v>
      </c>
      <c r="DA31">
        <v>0</v>
      </c>
      <c r="DB31">
        <v>0</v>
      </c>
      <c r="DC31">
        <v>0.51449955984553797</v>
      </c>
      <c r="DD31">
        <v>0</v>
      </c>
      <c r="DE31">
        <v>0</v>
      </c>
      <c r="DF31">
        <v>0</v>
      </c>
      <c r="DG31">
        <v>0.24182263388446601</v>
      </c>
      <c r="DT31">
        <v>0.113472616994858</v>
      </c>
      <c r="DU31" s="13">
        <v>0.10208658118690001</v>
      </c>
      <c r="DV31">
        <v>0.20098727266274999</v>
      </c>
      <c r="DW31">
        <v>0</v>
      </c>
      <c r="DX31">
        <v>0</v>
      </c>
      <c r="DY31">
        <v>0.288044342215516</v>
      </c>
      <c r="DZ31">
        <v>0.51096838512174703</v>
      </c>
      <c r="EA31">
        <v>0</v>
      </c>
      <c r="EB31">
        <v>0</v>
      </c>
      <c r="EC31">
        <v>0</v>
      </c>
      <c r="EQ31" s="14">
        <v>7.6681975363558294E-2</v>
      </c>
      <c r="ER31" s="14">
        <v>8.1519283580285304E-2</v>
      </c>
      <c r="ES31" s="14">
        <v>0</v>
      </c>
      <c r="ET31" s="14">
        <v>0</v>
      </c>
      <c r="EU31" s="14">
        <v>0.41383645161571397</v>
      </c>
      <c r="EV31" s="14">
        <v>0.516841011275461</v>
      </c>
      <c r="EW31" s="14">
        <v>0</v>
      </c>
      <c r="EX31" s="14">
        <v>6.9322537108824994E-2</v>
      </c>
      <c r="EY31" s="14">
        <v>0</v>
      </c>
      <c r="FA31">
        <v>0.118378249894878</v>
      </c>
      <c r="FB31" s="53">
        <v>0.100461444588931</v>
      </c>
      <c r="FC31">
        <v>0.219135599384119</v>
      </c>
      <c r="FD31">
        <v>0</v>
      </c>
      <c r="FE31">
        <v>0</v>
      </c>
      <c r="FF31">
        <v>0.35896438901836403</v>
      </c>
      <c r="FG31">
        <v>0.29364496800659201</v>
      </c>
      <c r="FH31">
        <v>0</v>
      </c>
      <c r="FI31">
        <v>0</v>
      </c>
      <c r="FJ31">
        <v>0.128255043590917</v>
      </c>
      <c r="FW31">
        <v>9.06989443741818E-2</v>
      </c>
      <c r="FX31">
        <v>9.3246658690459103E-2</v>
      </c>
      <c r="FY31">
        <v>0.193095864405499</v>
      </c>
      <c r="FZ31">
        <v>0</v>
      </c>
      <c r="GA31">
        <v>0.76601035636507298</v>
      </c>
      <c r="GB31">
        <v>0</v>
      </c>
      <c r="GC31">
        <v>0</v>
      </c>
      <c r="GD31">
        <v>0</v>
      </c>
      <c r="GE31">
        <v>4.0893779229430001E-2</v>
      </c>
      <c r="GF31">
        <v>0</v>
      </c>
    </row>
    <row r="32" spans="2:204" ht="17" thickBot="1" x14ac:dyDescent="0.25">
      <c r="W32">
        <v>0.127160546004878</v>
      </c>
      <c r="X32">
        <v>3.6839878094366098E-2</v>
      </c>
      <c r="Y32">
        <v>0.38980499084449399</v>
      </c>
      <c r="Z32" s="15">
        <v>3.1849523018934202E-15</v>
      </c>
      <c r="AA32">
        <v>0</v>
      </c>
      <c r="AB32">
        <v>0.61019500915547498</v>
      </c>
      <c r="AC32" s="15">
        <v>1.83707216105944E-14</v>
      </c>
      <c r="AD32">
        <v>0</v>
      </c>
      <c r="AE32">
        <v>0</v>
      </c>
      <c r="AF32">
        <v>0</v>
      </c>
      <c r="AI32">
        <v>0.120961954431081</v>
      </c>
      <c r="AJ32">
        <v>1.90376750888832E-2</v>
      </c>
      <c r="AK32">
        <v>0.39575677536376003</v>
      </c>
      <c r="AL32" s="15">
        <v>2.5777990853015401E-14</v>
      </c>
      <c r="AM32">
        <v>0</v>
      </c>
      <c r="AN32">
        <v>0.60424322463616598</v>
      </c>
      <c r="AO32">
        <v>0</v>
      </c>
      <c r="AP32">
        <v>0</v>
      </c>
      <c r="AQ32">
        <v>0</v>
      </c>
      <c r="AR32" s="15">
        <v>2.0556473190325199E-14</v>
      </c>
      <c r="AS32">
        <v>0</v>
      </c>
      <c r="BK32">
        <v>5.6867131977700797E-2</v>
      </c>
      <c r="BL32">
        <v>7.6110825327865103E-2</v>
      </c>
      <c r="BM32">
        <v>0</v>
      </c>
      <c r="BN32">
        <v>0.23137640280501001</v>
      </c>
      <c r="BO32">
        <v>0</v>
      </c>
      <c r="BP32">
        <v>0.76862359719501405</v>
      </c>
      <c r="BQ32">
        <v>0</v>
      </c>
      <c r="BR32">
        <v>0</v>
      </c>
      <c r="BS32">
        <v>0</v>
      </c>
      <c r="BT32">
        <v>0</v>
      </c>
      <c r="BU32">
        <v>0</v>
      </c>
      <c r="BX32" s="14">
        <v>7.0360163048760999E-2</v>
      </c>
      <c r="BY32" s="14">
        <v>8.0665184123714095E-2</v>
      </c>
      <c r="CB32">
        <v>5.8240851276802098E-2</v>
      </c>
      <c r="CC32">
        <v>3.9834354177751899E-2</v>
      </c>
      <c r="CF32" s="6" t="s">
        <v>6</v>
      </c>
      <c r="CG32" s="6">
        <v>0.57038972520842535</v>
      </c>
      <c r="CH32" s="6">
        <v>0.75917751289963764</v>
      </c>
      <c r="CI32" s="6">
        <v>-4.072936834365154E-2</v>
      </c>
      <c r="CJ32" s="6">
        <v>-0.72103295319663152</v>
      </c>
      <c r="CK32" s="6">
        <v>0.87850609196464902</v>
      </c>
      <c r="CL32" s="6">
        <v>0.86997996395890265</v>
      </c>
      <c r="CM32" s="6">
        <v>0.83790404401023744</v>
      </c>
      <c r="CN32" s="6">
        <v>0.60311119231420485</v>
      </c>
      <c r="CO32" s="6">
        <v>1</v>
      </c>
      <c r="CX32">
        <v>0.13225347782678901</v>
      </c>
      <c r="CY32" s="13">
        <v>9.9277359577191193E-2</v>
      </c>
      <c r="CZ32">
        <v>0.26723256663417799</v>
      </c>
      <c r="DA32">
        <v>0</v>
      </c>
      <c r="DB32">
        <v>0</v>
      </c>
      <c r="DC32">
        <v>0.51360414680905297</v>
      </c>
      <c r="DD32">
        <v>0</v>
      </c>
      <c r="DE32">
        <v>0</v>
      </c>
      <c r="DF32">
        <v>0</v>
      </c>
      <c r="DG32">
        <v>0.219163286556778</v>
      </c>
      <c r="DT32">
        <v>0.11716820258246299</v>
      </c>
      <c r="DU32" s="13">
        <v>0.104908721192363</v>
      </c>
      <c r="DV32">
        <v>0.22679037585463999</v>
      </c>
      <c r="DW32">
        <v>0</v>
      </c>
      <c r="DX32">
        <v>0</v>
      </c>
      <c r="DY32">
        <v>0.29495063383847397</v>
      </c>
      <c r="DZ32">
        <v>0.478258990306901</v>
      </c>
      <c r="EA32">
        <v>0</v>
      </c>
      <c r="EB32">
        <v>0</v>
      </c>
      <c r="EC32">
        <v>0</v>
      </c>
      <c r="EQ32" s="14">
        <v>8.2872212565011802E-2</v>
      </c>
      <c r="ER32" s="14">
        <v>8.3398960131645397E-2</v>
      </c>
      <c r="ES32" s="14">
        <v>5.0836001869833799E-3</v>
      </c>
      <c r="ET32" s="14">
        <v>1.0909892987126101E-3</v>
      </c>
      <c r="EU32" s="14">
        <v>0.36706824906086499</v>
      </c>
      <c r="EV32" s="14">
        <v>0.55317840316144595</v>
      </c>
      <c r="EW32" s="14">
        <v>0</v>
      </c>
      <c r="EX32" s="14">
        <v>7.3578758291993798E-2</v>
      </c>
      <c r="EY32" s="14">
        <v>0</v>
      </c>
      <c r="FA32">
        <v>0.121685833795392</v>
      </c>
      <c r="FB32" s="53">
        <v>0.103325254763573</v>
      </c>
      <c r="FC32">
        <v>0.23976437790444699</v>
      </c>
      <c r="FD32">
        <v>0</v>
      </c>
      <c r="FE32">
        <v>0</v>
      </c>
      <c r="FF32">
        <v>0.35105867834168702</v>
      </c>
      <c r="FG32">
        <v>0.35552702882612403</v>
      </c>
      <c r="FH32">
        <v>0</v>
      </c>
      <c r="FI32">
        <v>0</v>
      </c>
      <c r="FJ32">
        <v>5.3649914927732398E-2</v>
      </c>
      <c r="FW32">
        <v>9.6849355353693004E-2</v>
      </c>
      <c r="FX32">
        <v>9.6295463375317497E-2</v>
      </c>
      <c r="FY32">
        <v>0.21337942397259799</v>
      </c>
      <c r="FZ32">
        <v>0</v>
      </c>
      <c r="GA32">
        <v>0.74575857068329998</v>
      </c>
      <c r="GB32">
        <v>0</v>
      </c>
      <c r="GC32">
        <v>0</v>
      </c>
      <c r="GD32">
        <v>0</v>
      </c>
      <c r="GE32">
        <v>4.0862005344104599E-2</v>
      </c>
      <c r="GF32">
        <v>0</v>
      </c>
    </row>
    <row r="33" spans="2:188" x14ac:dyDescent="0.2">
      <c r="B33" s="57"/>
      <c r="E33" s="58"/>
      <c r="G33" s="59"/>
      <c r="W33">
        <v>0.13143338995113801</v>
      </c>
      <c r="X33">
        <v>3.9525755947145698E-2</v>
      </c>
      <c r="Y33">
        <v>0.40586275424332102</v>
      </c>
      <c r="Z33" s="15">
        <v>3.03576608295941E-15</v>
      </c>
      <c r="AA33">
        <v>0</v>
      </c>
      <c r="AB33">
        <v>0.59413724575664695</v>
      </c>
      <c r="AC33" s="15">
        <v>1.9508700210835201E-14</v>
      </c>
      <c r="AD33">
        <v>0</v>
      </c>
      <c r="AE33">
        <v>0</v>
      </c>
      <c r="AF33">
        <v>0</v>
      </c>
      <c r="AI33">
        <v>0.124174528589195</v>
      </c>
      <c r="AJ33">
        <v>2.0718469542682302E-2</v>
      </c>
      <c r="AK33">
        <v>0.41165791285415898</v>
      </c>
      <c r="AL33" s="15">
        <v>2.78683326415674E-14</v>
      </c>
      <c r="AM33">
        <v>0</v>
      </c>
      <c r="AN33">
        <v>0.58834208714576097</v>
      </c>
      <c r="AO33">
        <v>0</v>
      </c>
      <c r="AP33">
        <v>0</v>
      </c>
      <c r="AQ33">
        <v>0</v>
      </c>
      <c r="AR33" s="15">
        <v>2.23935453513846E-14</v>
      </c>
      <c r="AS33">
        <v>0</v>
      </c>
      <c r="BK33">
        <v>6.1935719786817299E-2</v>
      </c>
      <c r="BL33">
        <v>7.8811026001250506E-2</v>
      </c>
      <c r="BM33">
        <v>0</v>
      </c>
      <c r="BN33">
        <v>0.25160333957326803</v>
      </c>
      <c r="BO33">
        <v>0</v>
      </c>
      <c r="BP33">
        <v>0.74839666042676001</v>
      </c>
      <c r="BQ33">
        <v>0</v>
      </c>
      <c r="BR33">
        <v>0</v>
      </c>
      <c r="BS33">
        <v>0</v>
      </c>
      <c r="BT33">
        <v>0</v>
      </c>
      <c r="BU33">
        <v>0</v>
      </c>
      <c r="BX33" s="14">
        <v>7.4931161234195104E-2</v>
      </c>
      <c r="BY33" s="14">
        <v>8.3245533249843906E-2</v>
      </c>
      <c r="CB33">
        <v>6.31191199393214E-2</v>
      </c>
      <c r="CC33">
        <v>4.3489198828653403E-2</v>
      </c>
      <c r="CX33">
        <v>0.13450537350219</v>
      </c>
      <c r="CY33" s="13">
        <v>0.10224769330937</v>
      </c>
      <c r="CZ33">
        <v>0.29078732699835003</v>
      </c>
      <c r="DA33">
        <v>0</v>
      </c>
      <c r="DB33">
        <v>0</v>
      </c>
      <c r="DC33">
        <v>0.51270873377256698</v>
      </c>
      <c r="DD33">
        <v>0</v>
      </c>
      <c r="DE33">
        <v>0</v>
      </c>
      <c r="DF33">
        <v>0</v>
      </c>
      <c r="DG33">
        <v>0.19650393922909101</v>
      </c>
      <c r="DT33">
        <v>0.12101955026012801</v>
      </c>
      <c r="DU33" s="13">
        <v>0.107730861197826</v>
      </c>
      <c r="DV33">
        <v>0.25259347904652801</v>
      </c>
      <c r="DW33">
        <v>0</v>
      </c>
      <c r="DX33">
        <v>0</v>
      </c>
      <c r="DY33">
        <v>0.301856925461431</v>
      </c>
      <c r="DZ33">
        <v>0.44554959549205603</v>
      </c>
      <c r="EA33">
        <v>0</v>
      </c>
      <c r="EB33">
        <v>0</v>
      </c>
      <c r="EC33">
        <v>0</v>
      </c>
      <c r="EQ33" s="14">
        <v>8.9112081363104501E-2</v>
      </c>
      <c r="ER33" s="14">
        <v>8.5278636683005393E-2</v>
      </c>
      <c r="ES33" s="14">
        <v>7.4359283579121102E-3</v>
      </c>
      <c r="ET33" s="14">
        <v>6.10873727684533E-3</v>
      </c>
      <c r="EU33" s="14">
        <v>0.32359885652644599</v>
      </c>
      <c r="EV33" s="14">
        <v>0.58576793291474005</v>
      </c>
      <c r="EW33" s="14">
        <v>0</v>
      </c>
      <c r="EX33" s="14">
        <v>7.7088544924057006E-2</v>
      </c>
      <c r="EY33" s="14">
        <v>0</v>
      </c>
      <c r="FA33">
        <v>0.12509340048182099</v>
      </c>
      <c r="FB33" s="53">
        <v>0.10618906493821501</v>
      </c>
      <c r="FC33">
        <v>0.26181874859708698</v>
      </c>
      <c r="FD33">
        <v>0</v>
      </c>
      <c r="FE33">
        <v>0</v>
      </c>
      <c r="FF33">
        <v>0.34729520190128599</v>
      </c>
      <c r="FG33">
        <v>0.39088604950162797</v>
      </c>
      <c r="FH33">
        <v>0</v>
      </c>
      <c r="FI33">
        <v>0</v>
      </c>
      <c r="FJ33">
        <v>0</v>
      </c>
      <c r="FW33">
        <v>0.103047310220205</v>
      </c>
      <c r="FX33">
        <v>9.9344268060175794E-2</v>
      </c>
      <c r="FY33">
        <v>0.233662983539695</v>
      </c>
      <c r="FZ33">
        <v>0</v>
      </c>
      <c r="GA33">
        <v>0.72550678500152799</v>
      </c>
      <c r="GB33">
        <v>0</v>
      </c>
      <c r="GC33">
        <v>0</v>
      </c>
      <c r="GD33">
        <v>0</v>
      </c>
      <c r="GE33">
        <v>4.0830231458779301E-2</v>
      </c>
      <c r="GF33">
        <v>0</v>
      </c>
    </row>
    <row r="34" spans="2:188" x14ac:dyDescent="0.2">
      <c r="E34" s="57"/>
      <c r="W34">
        <v>0.13592552567775901</v>
      </c>
      <c r="X34">
        <v>4.2211633799925298E-2</v>
      </c>
      <c r="Y34">
        <v>0.421920517642147</v>
      </c>
      <c r="Z34" s="15">
        <v>2.8935187579293099E-15</v>
      </c>
      <c r="AA34">
        <v>0</v>
      </c>
      <c r="AB34">
        <v>0.57807948235781903</v>
      </c>
      <c r="AC34" s="15">
        <v>2.06570871519318E-14</v>
      </c>
      <c r="AD34">
        <v>0</v>
      </c>
      <c r="AE34">
        <v>0</v>
      </c>
      <c r="AF34">
        <v>0</v>
      </c>
      <c r="AI34">
        <v>0.127574733412645</v>
      </c>
      <c r="AJ34">
        <v>2.23992639964814E-2</v>
      </c>
      <c r="AK34">
        <v>0.42755905034455599</v>
      </c>
      <c r="AL34" s="15">
        <v>2.99621438770714E-14</v>
      </c>
      <c r="AM34">
        <v>0</v>
      </c>
      <c r="AN34">
        <v>0.57244094965535697</v>
      </c>
      <c r="AO34">
        <v>0</v>
      </c>
      <c r="AP34">
        <v>0</v>
      </c>
      <c r="AQ34">
        <v>0</v>
      </c>
      <c r="AR34" s="15">
        <v>2.4237556406347999E-14</v>
      </c>
      <c r="AS34">
        <v>0</v>
      </c>
      <c r="BK34">
        <v>6.7030681107719106E-2</v>
      </c>
      <c r="BL34">
        <v>8.1511226674635895E-2</v>
      </c>
      <c r="BM34">
        <v>0</v>
      </c>
      <c r="BN34">
        <v>0.27183027634152401</v>
      </c>
      <c r="BO34">
        <v>0</v>
      </c>
      <c r="BP34">
        <v>0.72816972365850596</v>
      </c>
      <c r="BQ34">
        <v>0</v>
      </c>
      <c r="BR34">
        <v>0</v>
      </c>
      <c r="BS34">
        <v>0</v>
      </c>
      <c r="BT34">
        <v>0</v>
      </c>
      <c r="BU34">
        <v>0</v>
      </c>
      <c r="BX34" s="14">
        <v>7.9548287949172694E-2</v>
      </c>
      <c r="BY34" s="14">
        <v>8.5825882375973703E-2</v>
      </c>
      <c r="CB34">
        <v>6.8010475910435006E-2</v>
      </c>
      <c r="CC34">
        <v>4.7144043479554698E-2</v>
      </c>
      <c r="CX34">
        <v>0.136854362006709</v>
      </c>
      <c r="CY34" s="13">
        <v>0.10521802704154901</v>
      </c>
      <c r="CZ34">
        <v>0.314342087362522</v>
      </c>
      <c r="DA34">
        <v>0</v>
      </c>
      <c r="DB34">
        <v>0</v>
      </c>
      <c r="DC34">
        <v>0.51181332073608199</v>
      </c>
      <c r="DD34">
        <v>0</v>
      </c>
      <c r="DE34">
        <v>0</v>
      </c>
      <c r="DF34">
        <v>0</v>
      </c>
      <c r="DG34">
        <v>0.173844591901404</v>
      </c>
      <c r="DT34">
        <v>0.12501226481404601</v>
      </c>
      <c r="DU34" s="13">
        <v>0.110553001203288</v>
      </c>
      <c r="DV34">
        <v>0.27839658223841601</v>
      </c>
      <c r="DW34">
        <v>0</v>
      </c>
      <c r="DX34">
        <v>0</v>
      </c>
      <c r="DY34">
        <v>0.30876321708438798</v>
      </c>
      <c r="DZ34">
        <v>0.412840200677212</v>
      </c>
      <c r="EA34">
        <v>0</v>
      </c>
      <c r="EB34">
        <v>0</v>
      </c>
      <c r="EC34">
        <v>0</v>
      </c>
      <c r="EQ34" s="14">
        <v>9.5389571836000497E-2</v>
      </c>
      <c r="ER34" s="14">
        <v>8.71583132343655E-2</v>
      </c>
      <c r="ES34" s="14">
        <v>9.7882565288408604E-3</v>
      </c>
      <c r="ET34" s="14">
        <v>1.1126485254978001E-2</v>
      </c>
      <c r="EU34" s="14">
        <v>0.28012946399202698</v>
      </c>
      <c r="EV34" s="14">
        <v>0.61835746266803404</v>
      </c>
      <c r="EW34" s="14">
        <v>0</v>
      </c>
      <c r="EX34" s="14">
        <v>8.0598331556120298E-2</v>
      </c>
      <c r="EY34" s="14">
        <v>0</v>
      </c>
      <c r="FA34">
        <v>0.12862547842328301</v>
      </c>
      <c r="FB34" s="53">
        <v>0.10905287511285799</v>
      </c>
      <c r="FC34">
        <v>0.28752294599788503</v>
      </c>
      <c r="FD34">
        <v>0</v>
      </c>
      <c r="FE34">
        <v>0</v>
      </c>
      <c r="FF34">
        <v>0.354136748019588</v>
      </c>
      <c r="FG34">
        <v>0.35834030598252797</v>
      </c>
      <c r="FH34">
        <v>0</v>
      </c>
      <c r="FI34">
        <v>0</v>
      </c>
      <c r="FJ34">
        <v>0</v>
      </c>
      <c r="FW34">
        <v>0.10928472008552099</v>
      </c>
      <c r="FX34">
        <v>0.10239307274503399</v>
      </c>
      <c r="FY34">
        <v>0.25394654310679299</v>
      </c>
      <c r="FZ34">
        <v>0</v>
      </c>
      <c r="GA34">
        <v>0.70525499931975599</v>
      </c>
      <c r="GB34">
        <v>0</v>
      </c>
      <c r="GC34">
        <v>0</v>
      </c>
      <c r="GD34">
        <v>0</v>
      </c>
      <c r="GE34">
        <v>4.0798457573453899E-2</v>
      </c>
      <c r="GF34">
        <v>0</v>
      </c>
    </row>
    <row r="35" spans="2:188" x14ac:dyDescent="0.2">
      <c r="W35">
        <v>0.140615938180708</v>
      </c>
      <c r="X35">
        <v>4.4897511652704898E-2</v>
      </c>
      <c r="Y35">
        <v>0.43797828104097303</v>
      </c>
      <c r="Z35" s="15">
        <v>2.7408630920433599E-15</v>
      </c>
      <c r="AA35">
        <v>0</v>
      </c>
      <c r="AB35">
        <v>0.562021718958991</v>
      </c>
      <c r="AC35" s="15">
        <v>2.1795065752172601E-14</v>
      </c>
      <c r="AD35">
        <v>0</v>
      </c>
      <c r="AE35">
        <v>0</v>
      </c>
      <c r="AF35">
        <v>0</v>
      </c>
      <c r="AI35">
        <v>0.13114797590760899</v>
      </c>
      <c r="AJ35">
        <v>2.4080058450280498E-2</v>
      </c>
      <c r="AK35">
        <v>0.443460187834954</v>
      </c>
      <c r="AL35" s="15">
        <v>3.21340176689944E-14</v>
      </c>
      <c r="AM35">
        <v>0</v>
      </c>
      <c r="AN35">
        <v>0.55653981216495296</v>
      </c>
      <c r="AO35">
        <v>0</v>
      </c>
      <c r="AP35">
        <v>0</v>
      </c>
      <c r="AQ35">
        <v>0</v>
      </c>
      <c r="AR35" s="15">
        <v>2.60173826927002E-14</v>
      </c>
      <c r="AS35">
        <v>0</v>
      </c>
      <c r="BK35">
        <v>7.2146428685902306E-2</v>
      </c>
      <c r="BL35">
        <v>8.4211427348021201E-2</v>
      </c>
      <c r="BM35">
        <v>0</v>
      </c>
      <c r="BN35">
        <v>0.292057213109781</v>
      </c>
      <c r="BO35">
        <v>0</v>
      </c>
      <c r="BP35">
        <v>0.70794278689025203</v>
      </c>
      <c r="BQ35">
        <v>0</v>
      </c>
      <c r="BR35">
        <v>0</v>
      </c>
      <c r="BS35">
        <v>0</v>
      </c>
      <c r="BT35">
        <v>0</v>
      </c>
      <c r="BU35">
        <v>0</v>
      </c>
      <c r="BX35" s="14">
        <v>8.4203955485873005E-2</v>
      </c>
      <c r="BY35" s="14">
        <v>8.8406231502103694E-2</v>
      </c>
      <c r="CB35">
        <v>7.2912285332410606E-2</v>
      </c>
      <c r="CC35">
        <v>5.0798888130456202E-2</v>
      </c>
      <c r="CX35">
        <v>0.13929553149753299</v>
      </c>
      <c r="CY35" s="13">
        <v>0.108188360773728</v>
      </c>
      <c r="CZ35">
        <v>0.33789684772669398</v>
      </c>
      <c r="DA35">
        <v>0</v>
      </c>
      <c r="DB35">
        <v>0</v>
      </c>
      <c r="DC35">
        <v>0.510917907699597</v>
      </c>
      <c r="DD35">
        <v>0</v>
      </c>
      <c r="DE35">
        <v>0</v>
      </c>
      <c r="DF35">
        <v>0</v>
      </c>
      <c r="DG35">
        <v>0.15118524457371699</v>
      </c>
      <c r="DT35">
        <v>0.12913323399778101</v>
      </c>
      <c r="DU35" s="13">
        <v>0.113375141208751</v>
      </c>
      <c r="DV35">
        <v>0.30419968543030601</v>
      </c>
      <c r="DW35">
        <v>0</v>
      </c>
      <c r="DX35">
        <v>0</v>
      </c>
      <c r="DY35">
        <v>0.315669508707346</v>
      </c>
      <c r="DZ35">
        <v>0.38013080586236597</v>
      </c>
      <c r="EA35">
        <v>0</v>
      </c>
      <c r="EB35">
        <v>0</v>
      </c>
      <c r="EC35">
        <v>0</v>
      </c>
      <c r="EQ35" s="14">
        <v>0.101697717407979</v>
      </c>
      <c r="ER35" s="14">
        <v>8.9037989785725399E-2</v>
      </c>
      <c r="ES35" s="14">
        <v>1.21405846997695E-2</v>
      </c>
      <c r="ET35" s="14">
        <v>1.61442332331104E-2</v>
      </c>
      <c r="EU35" s="14">
        <v>0.23666007145761001</v>
      </c>
      <c r="EV35" s="14">
        <v>0.65094699242132703</v>
      </c>
      <c r="EW35" s="14">
        <v>0</v>
      </c>
      <c r="EX35" s="14">
        <v>8.4108118188183298E-2</v>
      </c>
      <c r="EY35" s="14">
        <v>0</v>
      </c>
      <c r="FA35">
        <v>0.132283723907271</v>
      </c>
      <c r="FB35" s="53">
        <v>0.1119166852875</v>
      </c>
      <c r="FC35">
        <v>0.31322714339868102</v>
      </c>
      <c r="FD35">
        <v>0</v>
      </c>
      <c r="FE35">
        <v>0</v>
      </c>
      <c r="FF35">
        <v>0.36097829413788901</v>
      </c>
      <c r="FG35">
        <v>0.32579456246343103</v>
      </c>
      <c r="FH35">
        <v>0</v>
      </c>
      <c r="FI35">
        <v>0</v>
      </c>
      <c r="FJ35">
        <v>0</v>
      </c>
      <c r="FW35">
        <v>0.11555519604968301</v>
      </c>
      <c r="FX35">
        <v>0.105441877429892</v>
      </c>
      <c r="FY35">
        <v>0.27423010267389097</v>
      </c>
      <c r="FZ35">
        <v>0</v>
      </c>
      <c r="GA35">
        <v>0.685003213637983</v>
      </c>
      <c r="GB35">
        <v>0</v>
      </c>
      <c r="GC35">
        <v>0</v>
      </c>
      <c r="GD35">
        <v>0</v>
      </c>
      <c r="GE35">
        <v>4.0766683688128399E-2</v>
      </c>
      <c r="GF35">
        <v>0</v>
      </c>
    </row>
    <row r="36" spans="2:188" x14ac:dyDescent="0.2">
      <c r="W36">
        <v>0.145485451551158</v>
      </c>
      <c r="X36">
        <v>4.7583389505484498E-2</v>
      </c>
      <c r="Y36">
        <v>0.4540360444398</v>
      </c>
      <c r="Z36" s="15">
        <v>2.5882074261574001E-15</v>
      </c>
      <c r="AA36">
        <v>0</v>
      </c>
      <c r="AB36">
        <v>0.54596395556016297</v>
      </c>
      <c r="AC36" s="15">
        <v>2.29399832463173E-14</v>
      </c>
      <c r="AD36">
        <v>0</v>
      </c>
      <c r="AE36">
        <v>0</v>
      </c>
      <c r="AF36">
        <v>0</v>
      </c>
      <c r="AI36">
        <v>0.13488050447864799</v>
      </c>
      <c r="AJ36">
        <v>2.57608529040795E-2</v>
      </c>
      <c r="AK36">
        <v>0.45936132532535201</v>
      </c>
      <c r="AL36" s="15">
        <v>3.4233033074926299E-14</v>
      </c>
      <c r="AM36">
        <v>0</v>
      </c>
      <c r="AN36">
        <v>0.54063867467454996</v>
      </c>
      <c r="AO36">
        <v>0</v>
      </c>
      <c r="AP36">
        <v>0</v>
      </c>
      <c r="AQ36">
        <v>0</v>
      </c>
      <c r="AR36" s="15">
        <v>2.78561895772356E-14</v>
      </c>
      <c r="AS36">
        <v>0</v>
      </c>
      <c r="BK36">
        <v>7.7278834570708402E-2</v>
      </c>
      <c r="BL36">
        <v>8.6911628021406506E-2</v>
      </c>
      <c r="BM36">
        <v>0</v>
      </c>
      <c r="BN36">
        <v>0.31228414987803799</v>
      </c>
      <c r="BO36">
        <v>0</v>
      </c>
      <c r="BP36">
        <v>0.68771585012199798</v>
      </c>
      <c r="BQ36">
        <v>0</v>
      </c>
      <c r="BR36">
        <v>0</v>
      </c>
      <c r="BS36">
        <v>0</v>
      </c>
      <c r="BT36">
        <v>0</v>
      </c>
      <c r="BU36">
        <v>0</v>
      </c>
      <c r="BX36" s="14">
        <v>8.8892108397607805E-2</v>
      </c>
      <c r="BY36" s="14">
        <v>9.0986580628233601E-2</v>
      </c>
      <c r="CB36">
        <v>7.7822572936182305E-2</v>
      </c>
      <c r="CC36">
        <v>5.4453732781357497E-2</v>
      </c>
      <c r="CX36">
        <v>0.14182412201636899</v>
      </c>
      <c r="CY36" s="13">
        <v>0.111158694505906</v>
      </c>
      <c r="CZ36">
        <v>0.36145160809086602</v>
      </c>
      <c r="DA36">
        <v>0</v>
      </c>
      <c r="DB36">
        <v>0</v>
      </c>
      <c r="DC36">
        <v>0.510022494663111</v>
      </c>
      <c r="DD36">
        <v>0</v>
      </c>
      <c r="DE36">
        <v>0</v>
      </c>
      <c r="DF36">
        <v>0</v>
      </c>
      <c r="DG36">
        <v>0.12852589724603</v>
      </c>
      <c r="DT36">
        <v>0.13337056966036201</v>
      </c>
      <c r="DU36" s="13">
        <v>0.11619728121421399</v>
      </c>
      <c r="DV36">
        <v>0.33000278862219401</v>
      </c>
      <c r="DW36">
        <v>0</v>
      </c>
      <c r="DX36">
        <v>0</v>
      </c>
      <c r="DY36">
        <v>0.32257580033030298</v>
      </c>
      <c r="DZ36">
        <v>0.34742141104752</v>
      </c>
      <c r="EA36">
        <v>0</v>
      </c>
      <c r="EB36">
        <v>0</v>
      </c>
      <c r="EC36">
        <v>0</v>
      </c>
      <c r="EQ36" s="14">
        <v>0.108031148182725</v>
      </c>
      <c r="ER36" s="14">
        <v>9.0917666337085506E-2</v>
      </c>
      <c r="ES36" s="14">
        <v>1.44929128706983E-2</v>
      </c>
      <c r="ET36" s="14">
        <v>2.1161981211243099E-2</v>
      </c>
      <c r="EU36" s="14">
        <v>0.193190678923191</v>
      </c>
      <c r="EV36" s="14">
        <v>0.68353652217462102</v>
      </c>
      <c r="EW36" s="14">
        <v>0</v>
      </c>
      <c r="EX36" s="14">
        <v>8.7617904820246506E-2</v>
      </c>
      <c r="EY36" s="14">
        <v>0</v>
      </c>
      <c r="FA36">
        <v>0.13605796036092399</v>
      </c>
      <c r="FB36" s="53">
        <v>0.114780495462142</v>
      </c>
      <c r="FC36">
        <v>0.33893134079947801</v>
      </c>
      <c r="FD36">
        <v>0</v>
      </c>
      <c r="FE36">
        <v>0</v>
      </c>
      <c r="FF36">
        <v>0.36781984025619002</v>
      </c>
      <c r="FG36">
        <v>0.29324881894433402</v>
      </c>
      <c r="FH36">
        <v>0</v>
      </c>
      <c r="FI36">
        <v>0</v>
      </c>
      <c r="FJ36">
        <v>0</v>
      </c>
      <c r="FW36">
        <v>0.12185363356645899</v>
      </c>
      <c r="FX36">
        <v>0.10849068211475101</v>
      </c>
      <c r="FY36">
        <v>0.29451366224099002</v>
      </c>
      <c r="FZ36">
        <v>0</v>
      </c>
      <c r="GA36">
        <v>0.66475142795621101</v>
      </c>
      <c r="GB36">
        <v>0</v>
      </c>
      <c r="GC36">
        <v>0</v>
      </c>
      <c r="GD36">
        <v>0</v>
      </c>
      <c r="GE36">
        <v>4.0734909802802997E-2</v>
      </c>
      <c r="GF36">
        <v>0</v>
      </c>
    </row>
    <row r="37" spans="2:188" x14ac:dyDescent="0.2">
      <c r="B37" s="10"/>
      <c r="W37">
        <v>0.150516683987478</v>
      </c>
      <c r="X37">
        <v>5.0269267358264098E-2</v>
      </c>
      <c r="Y37">
        <v>0.47009380783862598</v>
      </c>
      <c r="Z37" s="15">
        <v>2.44942954807925E-15</v>
      </c>
      <c r="AA37">
        <v>0</v>
      </c>
      <c r="AB37">
        <v>0.52990619216133605</v>
      </c>
      <c r="AC37" s="15">
        <v>2.4084900740461999E-14</v>
      </c>
      <c r="AD37">
        <v>0</v>
      </c>
      <c r="AE37">
        <v>0</v>
      </c>
      <c r="AF37">
        <v>0</v>
      </c>
      <c r="AI37">
        <v>0.13875946568275399</v>
      </c>
      <c r="AJ37">
        <v>2.7441647357878698E-2</v>
      </c>
      <c r="AK37">
        <v>0.47526246281575002</v>
      </c>
      <c r="AL37" s="15">
        <v>3.6325109586954303E-14</v>
      </c>
      <c r="AM37">
        <v>0</v>
      </c>
      <c r="AN37">
        <v>0.52473753718414495</v>
      </c>
      <c r="AO37">
        <v>0</v>
      </c>
      <c r="AP37">
        <v>0</v>
      </c>
      <c r="AQ37">
        <v>0</v>
      </c>
      <c r="AR37" s="15">
        <v>2.9681118673963201E-14</v>
      </c>
      <c r="AS37">
        <v>0</v>
      </c>
      <c r="BK37">
        <v>8.2424786995148297E-2</v>
      </c>
      <c r="BL37">
        <v>8.9611828694792006E-2</v>
      </c>
      <c r="BM37">
        <v>0</v>
      </c>
      <c r="BN37">
        <v>0.33251108664629497</v>
      </c>
      <c r="BO37">
        <v>0</v>
      </c>
      <c r="BP37">
        <v>0.66748891335374505</v>
      </c>
      <c r="BQ37">
        <v>0</v>
      </c>
      <c r="BR37">
        <v>0</v>
      </c>
      <c r="BS37">
        <v>0</v>
      </c>
      <c r="BT37">
        <v>0</v>
      </c>
      <c r="BU37">
        <v>0</v>
      </c>
      <c r="BX37" s="14">
        <v>9.3607865926747899E-2</v>
      </c>
      <c r="BY37" s="14">
        <v>9.3566929754363495E-2</v>
      </c>
      <c r="CB37">
        <v>8.2739829294007805E-2</v>
      </c>
      <c r="CC37">
        <v>5.8108577432259001E-2</v>
      </c>
      <c r="CX37">
        <v>0.14443554227358599</v>
      </c>
      <c r="CY37" s="13">
        <v>0.114129028238085</v>
      </c>
      <c r="CZ37">
        <v>0.38500636845503799</v>
      </c>
      <c r="DA37">
        <v>0</v>
      </c>
      <c r="DB37">
        <v>0</v>
      </c>
      <c r="DC37">
        <v>0.50912708162662601</v>
      </c>
      <c r="DD37">
        <v>0</v>
      </c>
      <c r="DE37">
        <v>0</v>
      </c>
      <c r="DF37">
        <v>0</v>
      </c>
      <c r="DG37">
        <v>0.105866549918343</v>
      </c>
      <c r="DT37">
        <v>0.137713530709035</v>
      </c>
      <c r="DU37" s="13">
        <v>0.119019421219677</v>
      </c>
      <c r="DV37">
        <v>0.35580589181408301</v>
      </c>
      <c r="DW37">
        <v>0</v>
      </c>
      <c r="DX37">
        <v>0</v>
      </c>
      <c r="DY37">
        <v>0.329482091953261</v>
      </c>
      <c r="DZ37">
        <v>0.31471201623267497</v>
      </c>
      <c r="EA37">
        <v>0</v>
      </c>
      <c r="EB37">
        <v>0</v>
      </c>
      <c r="EC37">
        <v>0</v>
      </c>
      <c r="EQ37" s="14">
        <v>0.114385664180917</v>
      </c>
      <c r="ER37" s="14">
        <v>9.2797342888445503E-2</v>
      </c>
      <c r="ES37" s="14">
        <v>1.6845241041627001E-2</v>
      </c>
      <c r="ET37" s="14">
        <v>2.6179729189375799E-2</v>
      </c>
      <c r="EU37" s="14">
        <v>0.149721286388772</v>
      </c>
      <c r="EV37" s="14">
        <v>0.71612605192791601</v>
      </c>
      <c r="EW37" s="14">
        <v>0</v>
      </c>
      <c r="EX37" s="14">
        <v>9.1127691452309798E-2</v>
      </c>
      <c r="EY37" s="14">
        <v>0</v>
      </c>
      <c r="FA37">
        <v>0.13993880305339701</v>
      </c>
      <c r="FB37" s="53">
        <v>0.11764430563678401</v>
      </c>
      <c r="FC37">
        <v>0.364635538200275</v>
      </c>
      <c r="FD37">
        <v>0</v>
      </c>
      <c r="FE37">
        <v>0</v>
      </c>
      <c r="FF37">
        <v>0.37466138637449098</v>
      </c>
      <c r="FG37">
        <v>0.26070307542523502</v>
      </c>
      <c r="FH37">
        <v>0</v>
      </c>
      <c r="FI37">
        <v>0</v>
      </c>
      <c r="FJ37">
        <v>0</v>
      </c>
      <c r="FW37">
        <v>0.12817591069298201</v>
      </c>
      <c r="FX37">
        <v>0.111539486799609</v>
      </c>
      <c r="FY37">
        <v>0.314797221808087</v>
      </c>
      <c r="FZ37">
        <v>0</v>
      </c>
      <c r="GA37">
        <v>0.64449964227443901</v>
      </c>
      <c r="GB37">
        <v>0</v>
      </c>
      <c r="GC37">
        <v>0</v>
      </c>
      <c r="GD37">
        <v>0</v>
      </c>
      <c r="GE37">
        <v>4.0703135917477602E-2</v>
      </c>
      <c r="GF37">
        <v>0</v>
      </c>
    </row>
    <row r="38" spans="2:188" x14ac:dyDescent="0.2">
      <c r="B38" s="10"/>
      <c r="W38">
        <v>0.15569395847966</v>
      </c>
      <c r="X38">
        <v>5.2955145211043601E-2</v>
      </c>
      <c r="Y38">
        <v>0.48615157123745201</v>
      </c>
      <c r="Z38" s="15">
        <v>2.2967738821932898E-15</v>
      </c>
      <c r="AA38">
        <v>0</v>
      </c>
      <c r="AB38">
        <v>0.51384842876250802</v>
      </c>
      <c r="AC38" s="15">
        <v>2.52228793407028E-14</v>
      </c>
      <c r="AD38">
        <v>0</v>
      </c>
      <c r="AE38">
        <v>0</v>
      </c>
      <c r="AF38">
        <v>0</v>
      </c>
      <c r="AI38">
        <v>0.14277292484609599</v>
      </c>
      <c r="AJ38">
        <v>2.91224418116777E-2</v>
      </c>
      <c r="AK38">
        <v>0.49116360030614797</v>
      </c>
      <c r="AL38" s="15">
        <v>3.8431063886790197E-14</v>
      </c>
      <c r="AM38">
        <v>0</v>
      </c>
      <c r="AN38">
        <v>0.50883639969374195</v>
      </c>
      <c r="AO38">
        <v>0</v>
      </c>
      <c r="AP38">
        <v>0</v>
      </c>
      <c r="AQ38">
        <v>0</v>
      </c>
      <c r="AR38" s="15">
        <v>3.1526864452402498E-14</v>
      </c>
      <c r="AS38">
        <v>0</v>
      </c>
      <c r="BK38">
        <v>8.7581898174770398E-2</v>
      </c>
      <c r="BL38">
        <v>9.2312029368177298E-2</v>
      </c>
      <c r="BM38">
        <v>0</v>
      </c>
      <c r="BN38">
        <v>0.35273802341455202</v>
      </c>
      <c r="BO38">
        <v>0</v>
      </c>
      <c r="BP38">
        <v>0.64726197658549101</v>
      </c>
      <c r="BQ38">
        <v>0</v>
      </c>
      <c r="BR38">
        <v>0</v>
      </c>
      <c r="BS38">
        <v>0</v>
      </c>
      <c r="BT38">
        <v>0</v>
      </c>
      <c r="BU38">
        <v>0</v>
      </c>
      <c r="BX38" s="14">
        <v>9.8347257223731402E-2</v>
      </c>
      <c r="BY38" s="14">
        <v>9.6147278880493306E-2</v>
      </c>
      <c r="CB38">
        <v>8.7662881722980396E-2</v>
      </c>
      <c r="CC38">
        <v>6.1763422083160303E-2</v>
      </c>
      <c r="CX38">
        <v>0.147125381745071</v>
      </c>
      <c r="CY38" s="13">
        <v>0.11709936197026399</v>
      </c>
      <c r="CZ38">
        <v>0.40856112881920997</v>
      </c>
      <c r="DA38">
        <v>0</v>
      </c>
      <c r="DB38">
        <v>0</v>
      </c>
      <c r="DC38">
        <v>0.50823166859014002</v>
      </c>
      <c r="DD38">
        <v>0</v>
      </c>
      <c r="DE38">
        <v>0</v>
      </c>
      <c r="DF38">
        <v>0</v>
      </c>
      <c r="DG38">
        <v>8.3207202590656004E-2</v>
      </c>
      <c r="DT38">
        <v>0.14215243645179801</v>
      </c>
      <c r="DU38" s="13">
        <v>0.12184156122513901</v>
      </c>
      <c r="DV38">
        <v>0.38160899500597101</v>
      </c>
      <c r="DW38">
        <v>0</v>
      </c>
      <c r="DX38">
        <v>0</v>
      </c>
      <c r="DY38">
        <v>0.33638838357621798</v>
      </c>
      <c r="DZ38">
        <v>0.28200262141783</v>
      </c>
      <c r="EA38">
        <v>0</v>
      </c>
      <c r="EB38">
        <v>0</v>
      </c>
      <c r="EC38">
        <v>0</v>
      </c>
      <c r="EQ38" s="14">
        <v>0.12075793681281501</v>
      </c>
      <c r="ER38" s="14">
        <v>9.4677019439805596E-2</v>
      </c>
      <c r="ES38" s="14">
        <v>1.91975692125558E-2</v>
      </c>
      <c r="ET38" s="14">
        <v>3.1197477167508401E-2</v>
      </c>
      <c r="EU38" s="14">
        <v>0.106251893854354</v>
      </c>
      <c r="EV38" s="14">
        <v>0.74871558168121</v>
      </c>
      <c r="EW38" s="14">
        <v>0</v>
      </c>
      <c r="EX38" s="14">
        <v>9.4637478084373006E-2</v>
      </c>
      <c r="EY38" s="14">
        <v>0</v>
      </c>
      <c r="FA38">
        <v>0.14391762810060299</v>
      </c>
      <c r="FB38" s="53">
        <v>0.12050811581142699</v>
      </c>
      <c r="FC38">
        <v>0.39033973560107099</v>
      </c>
      <c r="FD38">
        <v>0</v>
      </c>
      <c r="FE38">
        <v>0</v>
      </c>
      <c r="FF38">
        <v>0.38150293249279199</v>
      </c>
      <c r="FG38">
        <v>0.22815733190613699</v>
      </c>
      <c r="FH38">
        <v>0</v>
      </c>
      <c r="FI38">
        <v>0</v>
      </c>
      <c r="FJ38">
        <v>0</v>
      </c>
      <c r="FW38">
        <v>0.134518666139536</v>
      </c>
      <c r="FX38">
        <v>0.114588291484467</v>
      </c>
      <c r="FY38">
        <v>0.33508078137518499</v>
      </c>
      <c r="FZ38">
        <v>0</v>
      </c>
      <c r="GA38">
        <v>0.62424785659266802</v>
      </c>
      <c r="GB38">
        <v>0</v>
      </c>
      <c r="GC38">
        <v>0</v>
      </c>
      <c r="GD38">
        <v>0</v>
      </c>
      <c r="GE38">
        <v>4.0671362032152401E-2</v>
      </c>
      <c r="GF38">
        <v>0</v>
      </c>
    </row>
    <row r="39" spans="2:188" x14ac:dyDescent="0.2">
      <c r="B39" s="10"/>
      <c r="F39" s="46"/>
      <c r="W39">
        <v>0.16100318710660499</v>
      </c>
      <c r="X39">
        <v>5.5641023063823299E-2</v>
      </c>
      <c r="Y39">
        <v>0.50220933463627904</v>
      </c>
      <c r="Z39" s="15">
        <v>2.15105711021124E-15</v>
      </c>
      <c r="AA39">
        <v>0</v>
      </c>
      <c r="AB39">
        <v>0.49779066536368</v>
      </c>
      <c r="AC39" s="15">
        <v>2.6360857940943598E-14</v>
      </c>
      <c r="AD39">
        <v>0</v>
      </c>
      <c r="AE39">
        <v>0</v>
      </c>
      <c r="AF39">
        <v>0</v>
      </c>
      <c r="AI39">
        <v>0.14690985925407199</v>
      </c>
      <c r="AJ39">
        <v>3.0803236265476899E-2</v>
      </c>
      <c r="AK39">
        <v>0.50706473779654604</v>
      </c>
      <c r="AL39" s="15">
        <v>4.0526609845770199E-14</v>
      </c>
      <c r="AM39">
        <v>0</v>
      </c>
      <c r="AN39">
        <v>0.492935262203337</v>
      </c>
      <c r="AO39">
        <v>0</v>
      </c>
      <c r="AP39">
        <v>0</v>
      </c>
      <c r="AQ39">
        <v>0</v>
      </c>
      <c r="AR39" s="15">
        <v>3.3362201889985998E-14</v>
      </c>
      <c r="AS39">
        <v>0</v>
      </c>
      <c r="BK39">
        <v>9.2748306737685707E-2</v>
      </c>
      <c r="BL39">
        <v>9.5012230041562701E-2</v>
      </c>
      <c r="BM39">
        <v>0</v>
      </c>
      <c r="BN39">
        <v>0.372964960182808</v>
      </c>
      <c r="BO39">
        <v>0</v>
      </c>
      <c r="BP39">
        <v>0.62703503981723796</v>
      </c>
      <c r="BQ39">
        <v>0</v>
      </c>
      <c r="BR39">
        <v>0</v>
      </c>
      <c r="BS39">
        <v>0</v>
      </c>
      <c r="BT39">
        <v>0</v>
      </c>
      <c r="BU39">
        <v>0</v>
      </c>
      <c r="BX39" s="14">
        <v>0.103107023308717</v>
      </c>
      <c r="BY39" s="14">
        <v>9.87276280066232E-2</v>
      </c>
      <c r="CB39">
        <v>9.2590805696540601E-2</v>
      </c>
      <c r="CC39">
        <v>6.54182667340618E-2</v>
      </c>
      <c r="CX39">
        <v>0.149889418675963</v>
      </c>
      <c r="CY39" s="13">
        <v>0.120069695702443</v>
      </c>
      <c r="CZ39">
        <v>0.43211588918338301</v>
      </c>
      <c r="DA39">
        <v>0</v>
      </c>
      <c r="DB39">
        <v>0</v>
      </c>
      <c r="DC39">
        <v>0.50733625555365502</v>
      </c>
      <c r="DD39">
        <v>0</v>
      </c>
      <c r="DE39">
        <v>0</v>
      </c>
      <c r="DF39">
        <v>0</v>
      </c>
      <c r="DG39">
        <v>6.0547855262968402E-2</v>
      </c>
      <c r="DT39">
        <v>0.146678576479428</v>
      </c>
      <c r="DU39" s="13">
        <v>0.124663701230602</v>
      </c>
      <c r="DV39">
        <v>0.40741209819786001</v>
      </c>
      <c r="DW39">
        <v>0</v>
      </c>
      <c r="DX39">
        <v>0</v>
      </c>
      <c r="DY39">
        <v>0.343294675199175</v>
      </c>
      <c r="DZ39">
        <v>0.249293226602985</v>
      </c>
      <c r="EA39">
        <v>0</v>
      </c>
      <c r="EB39">
        <v>0</v>
      </c>
      <c r="EC39">
        <v>0</v>
      </c>
      <c r="EQ39" s="14">
        <v>0.12714529632358801</v>
      </c>
      <c r="ER39" s="14">
        <v>9.6556695991165495E-2</v>
      </c>
      <c r="ES39" s="14">
        <v>2.1549897383484399E-2</v>
      </c>
      <c r="ET39" s="14">
        <v>3.6215225145640899E-2</v>
      </c>
      <c r="EU39" s="14">
        <v>6.2782501319936901E-2</v>
      </c>
      <c r="EV39" s="14">
        <v>0.78130511143450199</v>
      </c>
      <c r="EW39" s="14">
        <v>0</v>
      </c>
      <c r="EX39" s="14">
        <v>9.8147264716436006E-2</v>
      </c>
      <c r="EY39" s="14">
        <v>0</v>
      </c>
      <c r="FA39">
        <v>0.147986532535338</v>
      </c>
      <c r="FB39" s="53">
        <v>0.123371925986069</v>
      </c>
      <c r="FC39">
        <v>0.41604393300186898</v>
      </c>
      <c r="FD39">
        <v>0</v>
      </c>
      <c r="FE39">
        <v>0</v>
      </c>
      <c r="FF39">
        <v>0.388344478611093</v>
      </c>
      <c r="FG39">
        <v>0.19561158838703899</v>
      </c>
      <c r="FH39">
        <v>0</v>
      </c>
      <c r="FI39">
        <v>0</v>
      </c>
      <c r="FJ39">
        <v>0</v>
      </c>
      <c r="FW39">
        <v>0.14087913396703999</v>
      </c>
      <c r="FX39">
        <v>0.11763709616932599</v>
      </c>
      <c r="FY39">
        <v>0.35536434094228297</v>
      </c>
      <c r="FZ39">
        <v>0</v>
      </c>
      <c r="GA39">
        <v>0.60399607091089502</v>
      </c>
      <c r="GB39">
        <v>0</v>
      </c>
      <c r="GC39">
        <v>0</v>
      </c>
      <c r="GD39">
        <v>0</v>
      </c>
      <c r="GE39">
        <v>4.0639588146826999E-2</v>
      </c>
      <c r="GF39">
        <v>0</v>
      </c>
    </row>
    <row r="40" spans="2:188" x14ac:dyDescent="0.2">
      <c r="B40" s="10"/>
      <c r="F40" s="46"/>
      <c r="W40">
        <v>0.166431742203346</v>
      </c>
      <c r="X40">
        <v>5.8326900916602802E-2</v>
      </c>
      <c r="Y40">
        <v>0.51826709803510496</v>
      </c>
      <c r="Z40" s="15">
        <v>1.9984014443252802E-15</v>
      </c>
      <c r="AA40">
        <v>0</v>
      </c>
      <c r="AB40">
        <v>0.48173290196485202</v>
      </c>
      <c r="AC40" s="15">
        <v>2.7505775435088301E-14</v>
      </c>
      <c r="AD40">
        <v>0</v>
      </c>
      <c r="AE40">
        <v>0</v>
      </c>
      <c r="AF40">
        <v>0</v>
      </c>
      <c r="AI40">
        <v>0.15116013147450699</v>
      </c>
      <c r="AJ40">
        <v>3.24840307192759E-2</v>
      </c>
      <c r="AK40">
        <v>0.52296587528694405</v>
      </c>
      <c r="AL40" s="15">
        <v>4.2629094698654102E-14</v>
      </c>
      <c r="AM40">
        <v>0</v>
      </c>
      <c r="AN40">
        <v>0.47703412471293299</v>
      </c>
      <c r="AO40">
        <v>0</v>
      </c>
      <c r="AP40">
        <v>0</v>
      </c>
      <c r="AQ40">
        <v>0</v>
      </c>
      <c r="AR40" s="15">
        <v>3.51940698806175E-14</v>
      </c>
      <c r="AS40">
        <v>0</v>
      </c>
      <c r="BK40">
        <v>9.7922541100764093E-2</v>
      </c>
      <c r="BL40">
        <v>9.7712430714946202E-2</v>
      </c>
      <c r="BM40">
        <v>0</v>
      </c>
      <c r="BN40">
        <v>0.393191896951052</v>
      </c>
      <c r="BO40">
        <v>0</v>
      </c>
      <c r="BP40">
        <v>0.60680810304899502</v>
      </c>
      <c r="BQ40">
        <v>0</v>
      </c>
      <c r="BR40">
        <v>0</v>
      </c>
      <c r="BS40">
        <v>0</v>
      </c>
      <c r="BT40">
        <v>0</v>
      </c>
      <c r="BU40">
        <v>0</v>
      </c>
      <c r="BX40" s="14">
        <v>0.10788446746321199</v>
      </c>
      <c r="BY40" s="14">
        <v>0.101307977132753</v>
      </c>
      <c r="CB40">
        <v>9.7522862726327195E-2</v>
      </c>
      <c r="CC40">
        <v>6.9073111385210106E-2</v>
      </c>
      <c r="CX40">
        <v>0.15272362457727401</v>
      </c>
      <c r="CY40" s="13">
        <v>0.123040029434622</v>
      </c>
      <c r="CZ40">
        <v>0.45567064954755498</v>
      </c>
      <c r="DA40">
        <v>0</v>
      </c>
      <c r="DB40">
        <v>0</v>
      </c>
      <c r="DC40">
        <v>0.50644084251716903</v>
      </c>
      <c r="DD40">
        <v>0</v>
      </c>
      <c r="DE40">
        <v>0</v>
      </c>
      <c r="DF40">
        <v>0</v>
      </c>
      <c r="DG40">
        <v>3.7888507935281701E-2</v>
      </c>
      <c r="DT40">
        <v>0.15128412133100999</v>
      </c>
      <c r="DU40" s="13">
        <v>0.12748584123606499</v>
      </c>
      <c r="DV40">
        <v>0.43321520138974901</v>
      </c>
      <c r="DW40">
        <v>0</v>
      </c>
      <c r="DX40">
        <v>0</v>
      </c>
      <c r="DY40">
        <v>0.35020096682213298</v>
      </c>
      <c r="DZ40">
        <v>0.216583831788139</v>
      </c>
      <c r="EA40">
        <v>0</v>
      </c>
      <c r="EB40">
        <v>0</v>
      </c>
      <c r="EC40">
        <v>0</v>
      </c>
      <c r="EQ40" s="14">
        <v>0.13354557795706001</v>
      </c>
      <c r="ER40" s="14">
        <v>9.8436372542525602E-2</v>
      </c>
      <c r="ES40" s="14">
        <v>2.3902225554413101E-2</v>
      </c>
      <c r="ET40" s="14">
        <v>4.1232973123773602E-2</v>
      </c>
      <c r="EU40" s="14">
        <v>1.9313108785518299E-2</v>
      </c>
      <c r="EV40" s="14">
        <v>0.81389464118779598</v>
      </c>
      <c r="EW40" s="14">
        <v>0</v>
      </c>
      <c r="EX40" s="14">
        <v>0.10165705134849901</v>
      </c>
      <c r="EY40" s="14">
        <v>0</v>
      </c>
      <c r="FA40">
        <v>0.15213828907019</v>
      </c>
      <c r="FB40" s="53">
        <v>0.12623573616071099</v>
      </c>
      <c r="FC40">
        <v>0.44174813040266497</v>
      </c>
      <c r="FD40">
        <v>0</v>
      </c>
      <c r="FE40">
        <v>0</v>
      </c>
      <c r="FF40">
        <v>0.39518602472939401</v>
      </c>
      <c r="FG40">
        <v>0.16306584486794101</v>
      </c>
      <c r="FH40">
        <v>0</v>
      </c>
      <c r="FI40">
        <v>0</v>
      </c>
      <c r="FJ40">
        <v>0</v>
      </c>
      <c r="FW40">
        <v>0.14725501901125401</v>
      </c>
      <c r="FX40">
        <v>0.120685900854184</v>
      </c>
      <c r="FY40">
        <v>0.37564790050938102</v>
      </c>
      <c r="FZ40">
        <v>0</v>
      </c>
      <c r="GA40">
        <v>0.58374428522912303</v>
      </c>
      <c r="GB40">
        <v>0</v>
      </c>
      <c r="GC40">
        <v>0</v>
      </c>
      <c r="GD40">
        <v>0</v>
      </c>
      <c r="GE40">
        <v>4.0607814261501597E-2</v>
      </c>
      <c r="GF40">
        <v>0</v>
      </c>
    </row>
    <row r="41" spans="2:188" x14ac:dyDescent="0.2">
      <c r="B41" s="10"/>
      <c r="F41" s="46"/>
      <c r="W41">
        <v>0.17196832374055299</v>
      </c>
      <c r="X41">
        <v>6.1012778769382603E-2</v>
      </c>
      <c r="Y41">
        <v>0.53432486143393199</v>
      </c>
      <c r="Z41" s="15">
        <v>2.0816681711721701E-15</v>
      </c>
      <c r="AA41">
        <v>0</v>
      </c>
      <c r="AB41">
        <v>0.46567513856602299</v>
      </c>
      <c r="AC41" s="15">
        <v>2.8470281687731402E-14</v>
      </c>
      <c r="AD41">
        <v>0</v>
      </c>
      <c r="AE41">
        <v>0</v>
      </c>
      <c r="AF41">
        <v>0</v>
      </c>
      <c r="AI41">
        <v>0.15551444908151099</v>
      </c>
      <c r="AJ41">
        <v>3.4164825173075099E-2</v>
      </c>
      <c r="AK41">
        <v>0.53886701277734195</v>
      </c>
      <c r="AL41" s="15">
        <v>4.4724640657634003E-14</v>
      </c>
      <c r="AM41">
        <v>0</v>
      </c>
      <c r="AN41">
        <v>0.46113298722252899</v>
      </c>
      <c r="AO41">
        <v>0</v>
      </c>
      <c r="AP41">
        <v>0</v>
      </c>
      <c r="AQ41">
        <v>0</v>
      </c>
      <c r="AR41" s="15">
        <v>3.7039815659056798E-14</v>
      </c>
      <c r="AS41">
        <v>0</v>
      </c>
      <c r="BK41">
        <v>0.103103423059887</v>
      </c>
      <c r="BL41">
        <v>0.10041263138833099</v>
      </c>
      <c r="BM41">
        <v>0</v>
      </c>
      <c r="BN41">
        <v>0.41341883371930799</v>
      </c>
      <c r="BO41">
        <v>0</v>
      </c>
      <c r="BP41">
        <v>0.58658116628074297</v>
      </c>
      <c r="BQ41">
        <v>0</v>
      </c>
      <c r="BR41">
        <v>0</v>
      </c>
      <c r="BS41">
        <v>0</v>
      </c>
      <c r="BT41">
        <v>0</v>
      </c>
      <c r="BU41">
        <v>0</v>
      </c>
      <c r="BX41" s="14">
        <v>0.112677341094561</v>
      </c>
      <c r="BY41" s="14">
        <v>0.103888326258883</v>
      </c>
      <c r="CB41">
        <v>0.102458455952965</v>
      </c>
      <c r="CC41">
        <v>7.2727956036125294E-2</v>
      </c>
      <c r="CX41">
        <v>0.15562416577331301</v>
      </c>
      <c r="CY41" s="13">
        <v>0.1260103631668</v>
      </c>
      <c r="CZ41">
        <v>0.47922540991172702</v>
      </c>
      <c r="DA41">
        <v>0</v>
      </c>
      <c r="DB41">
        <v>0</v>
      </c>
      <c r="DC41">
        <v>0.50554542948068404</v>
      </c>
      <c r="DD41">
        <v>0</v>
      </c>
      <c r="DE41">
        <v>0</v>
      </c>
      <c r="DF41">
        <v>0</v>
      </c>
      <c r="DG41">
        <v>1.52291606075941E-2</v>
      </c>
      <c r="DT41">
        <v>0.15596203671334599</v>
      </c>
      <c r="DU41" s="13">
        <v>0.13030798124152801</v>
      </c>
      <c r="DV41">
        <v>0.459018304581638</v>
      </c>
      <c r="DW41">
        <v>0</v>
      </c>
      <c r="DX41">
        <v>0</v>
      </c>
      <c r="DY41">
        <v>0.35710725844509</v>
      </c>
      <c r="DZ41">
        <v>0.183874436973294</v>
      </c>
      <c r="EA41">
        <v>0</v>
      </c>
      <c r="EB41">
        <v>0</v>
      </c>
      <c r="EC41">
        <v>0</v>
      </c>
      <c r="EQ41" s="14">
        <v>0.14001919968273999</v>
      </c>
      <c r="ER41" s="14">
        <v>0.100316049093886</v>
      </c>
      <c r="ES41" s="14">
        <v>2.2292961836847099E-2</v>
      </c>
      <c r="ET41" s="14">
        <v>6.32000815093232E-2</v>
      </c>
      <c r="EU41" s="14">
        <v>0</v>
      </c>
      <c r="EV41" s="14">
        <v>0.81456445382298903</v>
      </c>
      <c r="EW41" s="14">
        <v>0</v>
      </c>
      <c r="EX41" s="14">
        <v>9.9942502830841703E-2</v>
      </c>
      <c r="EY41" s="14">
        <v>0</v>
      </c>
      <c r="FA41">
        <v>0.156366298306957</v>
      </c>
      <c r="FB41" s="53">
        <v>0.129099546335353</v>
      </c>
      <c r="FC41">
        <v>0.46745232780346202</v>
      </c>
      <c r="FD41">
        <v>0</v>
      </c>
      <c r="FE41">
        <v>0</v>
      </c>
      <c r="FF41">
        <v>0.40202757084769503</v>
      </c>
      <c r="FG41">
        <v>0.13052010134884301</v>
      </c>
      <c r="FH41">
        <v>0</v>
      </c>
      <c r="FI41">
        <v>0</v>
      </c>
      <c r="FJ41">
        <v>0</v>
      </c>
      <c r="FW41">
        <v>0.153644401948344</v>
      </c>
      <c r="FX41">
        <v>0.12373470553904201</v>
      </c>
      <c r="FY41">
        <v>0.395931460076479</v>
      </c>
      <c r="FZ41">
        <v>0</v>
      </c>
      <c r="GA41">
        <v>0.56349249954735103</v>
      </c>
      <c r="GB41">
        <v>0</v>
      </c>
      <c r="GC41">
        <v>0</v>
      </c>
      <c r="GD41">
        <v>0</v>
      </c>
      <c r="GE41">
        <v>4.0576040376176299E-2</v>
      </c>
      <c r="GF41">
        <v>0</v>
      </c>
    </row>
    <row r="42" spans="2:188" x14ac:dyDescent="0.2">
      <c r="B42" s="10"/>
      <c r="F42" s="46"/>
      <c r="W42">
        <v>0.17760282917332301</v>
      </c>
      <c r="X42">
        <v>6.3698656622162203E-2</v>
      </c>
      <c r="Y42">
        <v>0.55038262483275902</v>
      </c>
      <c r="Z42" s="15">
        <v>1.94982918699793E-15</v>
      </c>
      <c r="AA42">
        <v>0</v>
      </c>
      <c r="AB42">
        <v>0.44961737516719402</v>
      </c>
      <c r="AC42" s="15">
        <v>2.9594382500164297E-14</v>
      </c>
      <c r="AD42">
        <v>0</v>
      </c>
      <c r="AE42">
        <v>0</v>
      </c>
      <c r="AF42">
        <v>0</v>
      </c>
      <c r="AI42">
        <v>0.15996431578092099</v>
      </c>
      <c r="AJ42">
        <v>3.5845619626874103E-2</v>
      </c>
      <c r="AK42">
        <v>0.55476815026773996</v>
      </c>
      <c r="AL42" s="15">
        <v>4.6823656063566002E-14</v>
      </c>
      <c r="AM42">
        <v>0</v>
      </c>
      <c r="AN42">
        <v>0.44523184973212498</v>
      </c>
      <c r="AO42">
        <v>0</v>
      </c>
      <c r="AP42">
        <v>0</v>
      </c>
      <c r="AQ42">
        <v>0</v>
      </c>
      <c r="AR42" s="15">
        <v>3.88716836496883E-14</v>
      </c>
      <c r="AS42">
        <v>0</v>
      </c>
      <c r="BK42">
        <v>0.108289998503154</v>
      </c>
      <c r="BL42">
        <v>0.10311283206171699</v>
      </c>
      <c r="BM42">
        <v>0</v>
      </c>
      <c r="BN42">
        <v>0.43364577048756298</v>
      </c>
      <c r="BO42">
        <v>0</v>
      </c>
      <c r="BP42">
        <v>0.56635422951249004</v>
      </c>
      <c r="BQ42">
        <v>0</v>
      </c>
      <c r="BR42">
        <v>0</v>
      </c>
      <c r="BS42">
        <v>0</v>
      </c>
      <c r="BT42">
        <v>0</v>
      </c>
      <c r="BU42">
        <v>0</v>
      </c>
      <c r="BX42" s="14">
        <v>0.117483755832634</v>
      </c>
      <c r="BY42" s="14">
        <v>0.10646867538501301</v>
      </c>
      <c r="CB42">
        <v>0.107397097844284</v>
      </c>
      <c r="CC42">
        <v>7.6382800687039495E-2</v>
      </c>
      <c r="CX42">
        <v>0.15860873050964899</v>
      </c>
      <c r="CY42" s="13">
        <v>0.12898069689897601</v>
      </c>
      <c r="CZ42">
        <v>0.50090131918561198</v>
      </c>
      <c r="DA42">
        <v>0</v>
      </c>
      <c r="DB42">
        <v>0</v>
      </c>
      <c r="DC42">
        <v>0.49909868081439102</v>
      </c>
      <c r="DD42">
        <v>0</v>
      </c>
      <c r="DE42">
        <v>0</v>
      </c>
      <c r="DF42">
        <v>0</v>
      </c>
      <c r="DG42">
        <v>0</v>
      </c>
      <c r="DT42">
        <v>0.16070600295156801</v>
      </c>
      <c r="DU42" s="13">
        <v>0.133130121246991</v>
      </c>
      <c r="DV42">
        <v>0.484821407773527</v>
      </c>
      <c r="DW42">
        <v>0</v>
      </c>
      <c r="DX42">
        <v>0</v>
      </c>
      <c r="DY42">
        <v>0.36401355006804798</v>
      </c>
      <c r="DZ42">
        <v>0.151165042158448</v>
      </c>
      <c r="EA42">
        <v>0</v>
      </c>
      <c r="EB42">
        <v>0</v>
      </c>
      <c r="EC42">
        <v>0</v>
      </c>
      <c r="EQ42" s="14">
        <v>0.14684351089025</v>
      </c>
      <c r="ER42" s="14">
        <v>0.102195725645245</v>
      </c>
      <c r="ES42" s="14">
        <v>1.7516379176449898E-2</v>
      </c>
      <c r="ET42" s="14">
        <v>9.8718315754955099E-2</v>
      </c>
      <c r="EU42" s="14">
        <v>0</v>
      </c>
      <c r="EV42" s="14">
        <v>0.78971424129566803</v>
      </c>
      <c r="EW42" s="14">
        <v>0</v>
      </c>
      <c r="EX42" s="14">
        <v>9.4051063772927698E-2</v>
      </c>
      <c r="EY42" s="14">
        <v>0</v>
      </c>
      <c r="FA42">
        <v>0.16066454041535999</v>
      </c>
      <c r="FB42" s="53">
        <v>0.13196335650999599</v>
      </c>
      <c r="FC42">
        <v>0.49315652520426001</v>
      </c>
      <c r="FD42">
        <v>0</v>
      </c>
      <c r="FE42">
        <v>0</v>
      </c>
      <c r="FF42">
        <v>0.40886911696599698</v>
      </c>
      <c r="FG42">
        <v>9.7974357829744202E-2</v>
      </c>
      <c r="FH42">
        <v>0</v>
      </c>
      <c r="FI42">
        <v>0</v>
      </c>
      <c r="FJ42">
        <v>0</v>
      </c>
      <c r="FW42">
        <v>0.16004566618775501</v>
      </c>
      <c r="FX42">
        <v>0.1267835102239</v>
      </c>
      <c r="FY42">
        <v>0.41621501964357599</v>
      </c>
      <c r="FZ42">
        <v>0</v>
      </c>
      <c r="GA42">
        <v>0.54324071386557904</v>
      </c>
      <c r="GB42">
        <v>0</v>
      </c>
      <c r="GC42">
        <v>0</v>
      </c>
      <c r="GD42">
        <v>0</v>
      </c>
      <c r="GE42">
        <v>4.0544266490850897E-2</v>
      </c>
      <c r="GF42">
        <v>0</v>
      </c>
    </row>
    <row r="43" spans="2:188" x14ac:dyDescent="0.2">
      <c r="B43" s="10"/>
      <c r="F43" s="46"/>
      <c r="W43">
        <v>0.183326229693242</v>
      </c>
      <c r="X43">
        <v>6.6384534474941803E-2</v>
      </c>
      <c r="Y43">
        <v>0.56644038823158505</v>
      </c>
      <c r="Z43" s="15">
        <v>1.8110513089197902E-15</v>
      </c>
      <c r="AA43">
        <v>0</v>
      </c>
      <c r="AB43">
        <v>0.43355961176836699</v>
      </c>
      <c r="AC43" s="15">
        <v>3.0746238888212897E-14</v>
      </c>
      <c r="AD43">
        <v>0</v>
      </c>
      <c r="AE43">
        <v>0</v>
      </c>
      <c r="AF43">
        <v>0</v>
      </c>
      <c r="AI43">
        <v>0.16450197779293499</v>
      </c>
      <c r="AJ43">
        <v>3.7526414080673198E-2</v>
      </c>
      <c r="AK43">
        <v>0.57066928775813697</v>
      </c>
      <c r="AL43" s="15">
        <v>4.8919202022545998E-14</v>
      </c>
      <c r="AM43">
        <v>0</v>
      </c>
      <c r="AN43">
        <v>0.42933071224172198</v>
      </c>
      <c r="AO43">
        <v>0</v>
      </c>
      <c r="AP43">
        <v>0</v>
      </c>
      <c r="AQ43">
        <v>0</v>
      </c>
      <c r="AR43" s="15">
        <v>4.0707021087271799E-14</v>
      </c>
      <c r="AS43">
        <v>0</v>
      </c>
      <c r="BK43">
        <v>0.113481486785606</v>
      </c>
      <c r="BL43">
        <v>0.10581303273510199</v>
      </c>
      <c r="BM43">
        <v>0</v>
      </c>
      <c r="BN43">
        <v>0.45387270725581802</v>
      </c>
      <c r="BO43">
        <v>0</v>
      </c>
      <c r="BP43">
        <v>0.54612729274423799</v>
      </c>
      <c r="BQ43">
        <v>0</v>
      </c>
      <c r="BR43">
        <v>0</v>
      </c>
      <c r="BS43">
        <v>0</v>
      </c>
      <c r="BT43">
        <v>0</v>
      </c>
      <c r="BU43">
        <v>0</v>
      </c>
      <c r="BX43" s="14">
        <v>0.12230211521076401</v>
      </c>
      <c r="BY43" s="14">
        <v>0.109049024511143</v>
      </c>
      <c r="CB43">
        <v>0.112338386323047</v>
      </c>
      <c r="CC43">
        <v>8.00376453379541E-2</v>
      </c>
      <c r="CX43">
        <v>0.161952773083405</v>
      </c>
      <c r="CY43" s="13">
        <v>0.131951030631143</v>
      </c>
      <c r="CZ43">
        <v>0.51872627207177002</v>
      </c>
      <c r="DA43">
        <v>0</v>
      </c>
      <c r="DB43">
        <v>0</v>
      </c>
      <c r="DC43">
        <v>0.48127372792822598</v>
      </c>
      <c r="DD43">
        <v>0</v>
      </c>
      <c r="DE43">
        <v>0</v>
      </c>
      <c r="DF43">
        <v>0</v>
      </c>
      <c r="DG43">
        <v>0</v>
      </c>
      <c r="DT43">
        <v>0.16551034056390199</v>
      </c>
      <c r="DU43" s="13">
        <v>0.13595226125245299</v>
      </c>
      <c r="DV43">
        <v>0.51062451096541495</v>
      </c>
      <c r="DW43">
        <v>0</v>
      </c>
      <c r="DX43">
        <v>0</v>
      </c>
      <c r="DY43">
        <v>0.370919841691005</v>
      </c>
      <c r="DZ43">
        <v>0.118455647343604</v>
      </c>
      <c r="EA43">
        <v>0</v>
      </c>
      <c r="EB43">
        <v>0</v>
      </c>
      <c r="EC43">
        <v>0</v>
      </c>
      <c r="EQ43" s="14">
        <v>0.15400802745362299</v>
      </c>
      <c r="ER43" s="14">
        <v>0.10407540219660499</v>
      </c>
      <c r="ES43" s="14">
        <v>1.27397965160516E-2</v>
      </c>
      <c r="ET43" s="14">
        <v>0.13423655000059501</v>
      </c>
      <c r="EU43" s="14">
        <v>0</v>
      </c>
      <c r="EV43" s="14">
        <v>0.76486402876834203</v>
      </c>
      <c r="EW43" s="14">
        <v>0</v>
      </c>
      <c r="EX43" s="14">
        <v>8.8159624715012402E-2</v>
      </c>
      <c r="EY43" s="14">
        <v>0</v>
      </c>
      <c r="FA43">
        <v>0.165027527713349</v>
      </c>
      <c r="FB43" s="53">
        <v>0.13482716668463801</v>
      </c>
      <c r="FC43">
        <v>0.518860722605056</v>
      </c>
      <c r="FD43">
        <v>0</v>
      </c>
      <c r="FE43">
        <v>0</v>
      </c>
      <c r="FF43">
        <v>0.41571066308429699</v>
      </c>
      <c r="FG43">
        <v>6.5428614310647407E-2</v>
      </c>
      <c r="FH43">
        <v>0</v>
      </c>
      <c r="FI43">
        <v>0</v>
      </c>
      <c r="FJ43">
        <v>0</v>
      </c>
      <c r="FW43">
        <v>0.16645744101799401</v>
      </c>
      <c r="FX43">
        <v>0.12983231490875899</v>
      </c>
      <c r="FY43">
        <v>0.43649857921067498</v>
      </c>
      <c r="FZ43">
        <v>0</v>
      </c>
      <c r="GA43">
        <v>0.52298892818380704</v>
      </c>
      <c r="GB43">
        <v>0</v>
      </c>
      <c r="GC43">
        <v>0</v>
      </c>
      <c r="GD43">
        <v>0</v>
      </c>
      <c r="GE43">
        <v>4.0512492605525599E-2</v>
      </c>
      <c r="GF43">
        <v>0</v>
      </c>
    </row>
    <row r="44" spans="2:188" x14ac:dyDescent="0.2">
      <c r="B44" s="10"/>
      <c r="F44" s="46"/>
      <c r="W44">
        <v>0.18913045513520199</v>
      </c>
      <c r="X44">
        <v>6.9070412327721403E-2</v>
      </c>
      <c r="Y44">
        <v>0.58249815163041097</v>
      </c>
      <c r="Z44" s="15">
        <v>1.6792123247455501E-15</v>
      </c>
      <c r="AA44">
        <v>0</v>
      </c>
      <c r="AB44">
        <v>0.41750184836953902</v>
      </c>
      <c r="AC44" s="15">
        <v>3.1863400806741999E-14</v>
      </c>
      <c r="AD44">
        <v>0</v>
      </c>
      <c r="AE44">
        <v>0</v>
      </c>
      <c r="AF44">
        <v>0</v>
      </c>
      <c r="AI44">
        <v>0.16912036836736499</v>
      </c>
      <c r="AJ44">
        <v>3.92072085344723E-2</v>
      </c>
      <c r="AK44">
        <v>0.58657042524853598</v>
      </c>
      <c r="AL44" s="15">
        <v>5.1011278534574002E-14</v>
      </c>
      <c r="AM44">
        <v>0</v>
      </c>
      <c r="AN44">
        <v>0.41342957475131697</v>
      </c>
      <c r="AO44">
        <v>0</v>
      </c>
      <c r="AP44">
        <v>0</v>
      </c>
      <c r="AQ44">
        <v>0</v>
      </c>
      <c r="AR44" s="15">
        <v>4.2542358524855198E-14</v>
      </c>
      <c r="AS44">
        <v>0</v>
      </c>
      <c r="BK44">
        <v>0.118677243178471</v>
      </c>
      <c r="BL44">
        <v>0.10851323340848699</v>
      </c>
      <c r="BM44">
        <v>0</v>
      </c>
      <c r="BN44">
        <v>0.47409964402407501</v>
      </c>
      <c r="BO44">
        <v>0</v>
      </c>
      <c r="BP44">
        <v>0.52590035597598395</v>
      </c>
      <c r="BQ44">
        <v>0</v>
      </c>
      <c r="BR44">
        <v>0</v>
      </c>
      <c r="BS44">
        <v>0</v>
      </c>
      <c r="BT44">
        <v>0</v>
      </c>
      <c r="BU44">
        <v>0</v>
      </c>
      <c r="BX44" s="14">
        <v>0.127131061104651</v>
      </c>
      <c r="BY44" s="14">
        <v>0.111629373637273</v>
      </c>
      <c r="CB44">
        <v>0.117281986874111</v>
      </c>
      <c r="CC44">
        <v>8.3692489988868302E-2</v>
      </c>
      <c r="CX44">
        <v>0.16572029245235101</v>
      </c>
      <c r="CY44" s="13">
        <v>0.13492136436331001</v>
      </c>
      <c r="CZ44">
        <v>0.53655122495790197</v>
      </c>
      <c r="DA44">
        <v>0</v>
      </c>
      <c r="DB44">
        <v>0</v>
      </c>
      <c r="DC44">
        <v>0.46344877504218002</v>
      </c>
      <c r="DD44">
        <v>0</v>
      </c>
      <c r="DE44">
        <v>0</v>
      </c>
      <c r="DF44">
        <v>0</v>
      </c>
      <c r="DG44">
        <v>0</v>
      </c>
      <c r="DT44">
        <v>0.17036994230938601</v>
      </c>
      <c r="DU44" s="13">
        <v>0.13877440125791601</v>
      </c>
      <c r="DV44">
        <v>0.536427614157303</v>
      </c>
      <c r="DW44">
        <v>0</v>
      </c>
      <c r="DX44">
        <v>0</v>
      </c>
      <c r="DY44">
        <v>0.37782613331396198</v>
      </c>
      <c r="DZ44">
        <v>8.5746252528758796E-2</v>
      </c>
      <c r="EA44">
        <v>0</v>
      </c>
      <c r="EB44">
        <v>0</v>
      </c>
      <c r="EC44">
        <v>0</v>
      </c>
      <c r="EQ44" s="14">
        <v>0.16146746969138001</v>
      </c>
      <c r="ER44" s="14">
        <v>0.105955078747964</v>
      </c>
      <c r="ES44" s="14">
        <v>7.9632138556543202E-3</v>
      </c>
      <c r="ET44" s="14">
        <v>0.169754784246226</v>
      </c>
      <c r="EU44" s="14">
        <v>0</v>
      </c>
      <c r="EV44" s="14">
        <v>0.74001381624102103</v>
      </c>
      <c r="EW44" s="14">
        <v>0</v>
      </c>
      <c r="EX44" s="14">
        <v>8.2268185657098397E-2</v>
      </c>
      <c r="EY44" s="14">
        <v>0</v>
      </c>
      <c r="FA44">
        <v>0.16945025911790501</v>
      </c>
      <c r="FB44" s="53">
        <v>0.13769097685928</v>
      </c>
      <c r="FC44">
        <v>0.54456492000585199</v>
      </c>
      <c r="FD44">
        <v>0</v>
      </c>
      <c r="FE44">
        <v>0</v>
      </c>
      <c r="FF44">
        <v>0.42255220920259801</v>
      </c>
      <c r="FG44">
        <v>3.2882870791549799E-2</v>
      </c>
      <c r="FH44">
        <v>0</v>
      </c>
      <c r="FI44">
        <v>0</v>
      </c>
      <c r="FJ44">
        <v>0</v>
      </c>
      <c r="FW44">
        <v>0.17287855698266899</v>
      </c>
      <c r="FX44">
        <v>0.13288111959363899</v>
      </c>
      <c r="FY44">
        <v>0.45678213877792501</v>
      </c>
      <c r="FZ44">
        <v>0</v>
      </c>
      <c r="GA44">
        <v>0.50273714250185897</v>
      </c>
      <c r="GB44">
        <v>0</v>
      </c>
      <c r="GC44">
        <v>0</v>
      </c>
      <c r="GD44">
        <v>0</v>
      </c>
      <c r="GE44">
        <v>4.0480718720201099E-2</v>
      </c>
      <c r="GF44">
        <v>0</v>
      </c>
    </row>
    <row r="45" spans="2:188" x14ac:dyDescent="0.2">
      <c r="B45" s="10"/>
      <c r="F45" s="46"/>
      <c r="W45">
        <v>0.19500828861537201</v>
      </c>
      <c r="X45">
        <v>7.1756290180501003E-2</v>
      </c>
      <c r="Y45">
        <v>0.59855591502923799</v>
      </c>
      <c r="Z45" s="15">
        <v>1.52655665885959E-15</v>
      </c>
      <c r="AA45">
        <v>0</v>
      </c>
      <c r="AB45">
        <v>0.40144408497071099</v>
      </c>
      <c r="AC45" s="15">
        <v>3.3001379406982797E-14</v>
      </c>
      <c r="AD45">
        <v>0</v>
      </c>
      <c r="AE45">
        <v>0</v>
      </c>
      <c r="AF45">
        <v>0</v>
      </c>
      <c r="AI45">
        <v>0.173813052501921</v>
      </c>
      <c r="AJ45">
        <v>4.0888002988271402E-2</v>
      </c>
      <c r="AK45">
        <v>0.60247156273893299</v>
      </c>
      <c r="AL45" s="15">
        <v>5.3113763387457899E-14</v>
      </c>
      <c r="AM45">
        <v>0</v>
      </c>
      <c r="AN45">
        <v>0.39752843726091303</v>
      </c>
      <c r="AO45">
        <v>0</v>
      </c>
      <c r="AP45">
        <v>0</v>
      </c>
      <c r="AQ45">
        <v>0</v>
      </c>
      <c r="AR45" s="15">
        <v>4.4377695962438698E-14</v>
      </c>
      <c r="AS45">
        <v>0</v>
      </c>
      <c r="BK45">
        <v>0.12387673063139799</v>
      </c>
      <c r="BL45">
        <v>0.111213434081872</v>
      </c>
      <c r="BM45">
        <v>0</v>
      </c>
      <c r="BN45">
        <v>0.49432658079233099</v>
      </c>
      <c r="BO45">
        <v>0</v>
      </c>
      <c r="BP45">
        <v>0.50567341920773101</v>
      </c>
      <c r="BQ45">
        <v>0</v>
      </c>
      <c r="BR45">
        <v>0</v>
      </c>
      <c r="BS45">
        <v>0</v>
      </c>
      <c r="BT45">
        <v>0</v>
      </c>
      <c r="BU45">
        <v>0</v>
      </c>
      <c r="BX45" s="14">
        <v>0.131969431393202</v>
      </c>
      <c r="BY45" s="14">
        <v>0.11420972276340299</v>
      </c>
      <c r="CB45">
        <v>0.122227618956576</v>
      </c>
      <c r="CC45">
        <v>8.7347334639782601E-2</v>
      </c>
      <c r="CX45">
        <v>0.16988311645700899</v>
      </c>
      <c r="CY45" s="13">
        <v>0.13789169809547799</v>
      </c>
      <c r="CZ45">
        <v>0.55437617784405202</v>
      </c>
      <c r="DA45">
        <v>0</v>
      </c>
      <c r="DB45">
        <v>0</v>
      </c>
      <c r="DC45">
        <v>0.44562382215605501</v>
      </c>
      <c r="DD45">
        <v>0</v>
      </c>
      <c r="DE45">
        <v>0</v>
      </c>
      <c r="DF45">
        <v>0</v>
      </c>
      <c r="DG45">
        <v>0</v>
      </c>
      <c r="DT45">
        <v>0.17528021169385699</v>
      </c>
      <c r="DU45" s="13">
        <v>0.14159654126337901</v>
      </c>
      <c r="DV45">
        <v>0.56223071734919305</v>
      </c>
      <c r="DW45">
        <v>0</v>
      </c>
      <c r="DX45">
        <v>0</v>
      </c>
      <c r="DY45">
        <v>0.38473242493692</v>
      </c>
      <c r="DZ45">
        <v>5.3036857713912797E-2</v>
      </c>
      <c r="EA45">
        <v>0</v>
      </c>
      <c r="EB45">
        <v>0</v>
      </c>
      <c r="EC45">
        <v>0</v>
      </c>
      <c r="EQ45" s="14">
        <v>0.169182831385806</v>
      </c>
      <c r="ER45" s="14">
        <v>0.107834755299324</v>
      </c>
      <c r="ES45" s="14">
        <v>3.18663119525627E-3</v>
      </c>
      <c r="ET45" s="14">
        <v>0.205273018491864</v>
      </c>
      <c r="EU45" s="14">
        <v>0</v>
      </c>
      <c r="EV45" s="14">
        <v>0.71516360371369703</v>
      </c>
      <c r="EW45" s="14">
        <v>0</v>
      </c>
      <c r="EX45" s="14">
        <v>7.6376746599183407E-2</v>
      </c>
      <c r="EY45" s="14">
        <v>0</v>
      </c>
      <c r="FA45">
        <v>0.17392817708098099</v>
      </c>
      <c r="FB45" s="53">
        <v>0.14055478703392199</v>
      </c>
      <c r="FC45">
        <v>0.57026911740664998</v>
      </c>
      <c r="FD45">
        <v>0</v>
      </c>
      <c r="FE45">
        <v>0</v>
      </c>
      <c r="FF45">
        <v>0.42939375532090002</v>
      </c>
      <c r="FG45">
        <v>3.3712727245134599E-4</v>
      </c>
      <c r="FH45">
        <v>0</v>
      </c>
      <c r="FI45">
        <v>0</v>
      </c>
      <c r="FJ45">
        <v>0</v>
      </c>
      <c r="FW45">
        <v>0.17930801055140699</v>
      </c>
      <c r="FX45">
        <v>0.13592992427849701</v>
      </c>
      <c r="FY45">
        <v>0.47706569834502299</v>
      </c>
      <c r="FZ45">
        <v>0</v>
      </c>
      <c r="GA45">
        <v>0.48248535682008897</v>
      </c>
      <c r="GB45">
        <v>0</v>
      </c>
      <c r="GC45">
        <v>0</v>
      </c>
      <c r="GD45">
        <v>0</v>
      </c>
      <c r="GE45">
        <v>4.0448944834874101E-2</v>
      </c>
      <c r="GF45">
        <v>0</v>
      </c>
    </row>
    <row r="46" spans="2:188" x14ac:dyDescent="0.2">
      <c r="B46" s="10"/>
      <c r="F46" s="46"/>
      <c r="W46">
        <v>0.200953271186815</v>
      </c>
      <c r="X46">
        <v>7.4442168033280604E-2</v>
      </c>
      <c r="Y46">
        <v>0.61461367842806403</v>
      </c>
      <c r="Z46" s="15">
        <v>1.4085954624931699E-15</v>
      </c>
      <c r="AA46">
        <v>0</v>
      </c>
      <c r="AB46">
        <v>0.38538632157188302</v>
      </c>
      <c r="AC46" s="15">
        <v>3.4139358007223601E-14</v>
      </c>
      <c r="AD46">
        <v>0</v>
      </c>
      <c r="AE46">
        <v>0</v>
      </c>
      <c r="AF46">
        <v>0</v>
      </c>
      <c r="AI46">
        <v>0.178574173294334</v>
      </c>
      <c r="AJ46">
        <v>4.2568797442070497E-2</v>
      </c>
      <c r="AK46">
        <v>0.618372700229332</v>
      </c>
      <c r="AL46" s="15">
        <v>5.5212778793389797E-14</v>
      </c>
      <c r="AM46">
        <v>0</v>
      </c>
      <c r="AN46">
        <v>0.38162729977050902</v>
      </c>
      <c r="AO46">
        <v>0</v>
      </c>
      <c r="AP46">
        <v>0</v>
      </c>
      <c r="AQ46">
        <v>0</v>
      </c>
      <c r="AR46" s="15">
        <v>4.6206094506118202E-14</v>
      </c>
      <c r="AS46">
        <v>0</v>
      </c>
      <c r="BK46">
        <v>0.12907949826954501</v>
      </c>
      <c r="BL46">
        <v>0.11391363475525799</v>
      </c>
      <c r="BM46">
        <v>0</v>
      </c>
      <c r="BN46">
        <v>0.51455351756058698</v>
      </c>
      <c r="BO46">
        <v>0</v>
      </c>
      <c r="BP46">
        <v>0.48544648243947802</v>
      </c>
      <c r="BQ46">
        <v>0</v>
      </c>
      <c r="BR46">
        <v>0</v>
      </c>
      <c r="BS46">
        <v>0</v>
      </c>
      <c r="BT46">
        <v>0</v>
      </c>
      <c r="BU46">
        <v>0</v>
      </c>
      <c r="BX46" s="14">
        <v>0.13681622622692899</v>
      </c>
      <c r="BY46" s="14">
        <v>0.116790071889532</v>
      </c>
      <c r="CB46">
        <v>0.127175045561741</v>
      </c>
      <c r="CC46">
        <v>9.1002179290697094E-2</v>
      </c>
      <c r="CX46">
        <v>0.174412942436517</v>
      </c>
      <c r="CY46" s="13">
        <v>0.14086203182764501</v>
      </c>
      <c r="CZ46">
        <v>0.57220113073020096</v>
      </c>
      <c r="DA46">
        <v>0</v>
      </c>
      <c r="DB46">
        <v>0</v>
      </c>
      <c r="DC46">
        <v>0.42779886926993099</v>
      </c>
      <c r="DD46">
        <v>0</v>
      </c>
      <c r="DE46">
        <v>0</v>
      </c>
      <c r="DF46">
        <v>0</v>
      </c>
      <c r="DG46">
        <v>0</v>
      </c>
      <c r="DT46">
        <v>0.180237007688205</v>
      </c>
      <c r="DU46" s="13">
        <v>0.144418681268842</v>
      </c>
      <c r="DV46">
        <v>0.58803382054108</v>
      </c>
      <c r="DW46">
        <v>0</v>
      </c>
      <c r="DX46">
        <v>0</v>
      </c>
      <c r="DY46">
        <v>0.39163871655987698</v>
      </c>
      <c r="DZ46">
        <v>2.0327462899068598E-2</v>
      </c>
      <c r="EA46">
        <v>0</v>
      </c>
      <c r="EB46">
        <v>0</v>
      </c>
      <c r="EC46">
        <v>0</v>
      </c>
      <c r="EQ46" s="14">
        <v>0.17712082427058901</v>
      </c>
      <c r="ER46" s="14">
        <v>0.109714431850684</v>
      </c>
      <c r="ES46" s="14">
        <v>0</v>
      </c>
      <c r="ET46" s="14">
        <v>0.23965029669467899</v>
      </c>
      <c r="EU46" s="14">
        <v>0</v>
      </c>
      <c r="EV46" s="14">
        <v>0.69010443529496102</v>
      </c>
      <c r="EW46" s="14">
        <v>0</v>
      </c>
      <c r="EX46" s="14">
        <v>7.0245268010361406E-2</v>
      </c>
      <c r="EY46" s="14">
        <v>0</v>
      </c>
      <c r="FA46">
        <v>0.178584376891643</v>
      </c>
      <c r="FB46" s="53">
        <v>0.14341859720856101</v>
      </c>
      <c r="FC46">
        <v>0.58754306250432997</v>
      </c>
      <c r="FD46">
        <v>0</v>
      </c>
      <c r="FE46">
        <v>0</v>
      </c>
      <c r="FF46">
        <v>0.41245693749566897</v>
      </c>
      <c r="FG46">
        <v>0</v>
      </c>
      <c r="FH46">
        <v>0</v>
      </c>
      <c r="FI46">
        <v>0</v>
      </c>
      <c r="FJ46">
        <v>0</v>
      </c>
      <c r="FW46">
        <v>0.18574493592223901</v>
      </c>
      <c r="FX46">
        <v>0.138978728963357</v>
      </c>
      <c r="FY46">
        <v>0.49734925791212897</v>
      </c>
      <c r="FZ46">
        <v>0</v>
      </c>
      <c r="GA46">
        <v>0.46223357113831198</v>
      </c>
      <c r="GB46">
        <v>0</v>
      </c>
      <c r="GC46">
        <v>0</v>
      </c>
      <c r="GD46">
        <v>0</v>
      </c>
      <c r="GE46">
        <v>4.0417170949549198E-2</v>
      </c>
      <c r="GF46">
        <v>0</v>
      </c>
    </row>
    <row r="47" spans="2:188" x14ac:dyDescent="0.2">
      <c r="B47" s="10"/>
      <c r="F47" s="46"/>
      <c r="W47">
        <v>0.20695961629169399</v>
      </c>
      <c r="X47">
        <v>7.7128045886060106E-2</v>
      </c>
      <c r="Y47">
        <v>0.63067144182688994</v>
      </c>
      <c r="Z47" s="15">
        <v>1.2628786905111199E-15</v>
      </c>
      <c r="AA47">
        <v>0</v>
      </c>
      <c r="AB47">
        <v>0.36932855817305499</v>
      </c>
      <c r="AC47" s="15">
        <v>3.5249581031848701E-14</v>
      </c>
      <c r="AD47">
        <v>0</v>
      </c>
      <c r="AE47">
        <v>0</v>
      </c>
      <c r="AF47">
        <v>0</v>
      </c>
      <c r="AI47">
        <v>0.18339840086508599</v>
      </c>
      <c r="AJ47">
        <v>4.4249591895869599E-2</v>
      </c>
      <c r="AK47">
        <v>0.63427383771972901</v>
      </c>
      <c r="AL47" s="15">
        <v>5.7308324752369799E-14</v>
      </c>
      <c r="AM47">
        <v>0</v>
      </c>
      <c r="AN47">
        <v>0.36572616228010502</v>
      </c>
      <c r="AO47">
        <v>0</v>
      </c>
      <c r="AP47">
        <v>0</v>
      </c>
      <c r="AQ47">
        <v>0</v>
      </c>
      <c r="AR47" s="15">
        <v>4.80449013906537E-14</v>
      </c>
      <c r="AS47">
        <v>0</v>
      </c>
      <c r="BK47">
        <v>0.134285164829265</v>
      </c>
      <c r="BL47">
        <v>0.116613835428643</v>
      </c>
      <c r="BM47">
        <v>0</v>
      </c>
      <c r="BN47">
        <v>0.53478045432884203</v>
      </c>
      <c r="BO47">
        <v>0</v>
      </c>
      <c r="BP47">
        <v>0.46521954567122697</v>
      </c>
      <c r="BQ47">
        <v>0</v>
      </c>
      <c r="BR47">
        <v>0</v>
      </c>
      <c r="BS47">
        <v>0</v>
      </c>
      <c r="BT47">
        <v>0</v>
      </c>
      <c r="BU47">
        <v>0</v>
      </c>
      <c r="BX47" s="14">
        <v>0.14167058095382501</v>
      </c>
      <c r="BY47" s="14">
        <v>0.119370421015662</v>
      </c>
      <c r="CB47">
        <v>0.13212406510038099</v>
      </c>
      <c r="CC47">
        <v>9.4657023941611407E-2</v>
      </c>
      <c r="CX47">
        <v>0.17928195399188299</v>
      </c>
      <c r="CY47" s="13">
        <v>0.14383236555981299</v>
      </c>
      <c r="CZ47">
        <v>0.59002608361635001</v>
      </c>
      <c r="DA47">
        <v>0</v>
      </c>
      <c r="DB47">
        <v>0</v>
      </c>
      <c r="DC47">
        <v>0.40997391638380598</v>
      </c>
      <c r="DD47">
        <v>0</v>
      </c>
      <c r="DE47">
        <v>0</v>
      </c>
      <c r="DF47">
        <v>0</v>
      </c>
      <c r="DG47">
        <v>0</v>
      </c>
      <c r="DT47">
        <v>0.185252402305048</v>
      </c>
      <c r="DU47" s="13">
        <v>0.14724082127429999</v>
      </c>
      <c r="DV47">
        <v>0.61048020359196897</v>
      </c>
      <c r="DW47">
        <v>0</v>
      </c>
      <c r="DX47">
        <v>0</v>
      </c>
      <c r="DY47">
        <v>0.389519796408062</v>
      </c>
      <c r="DZ47">
        <v>0</v>
      </c>
      <c r="EA47">
        <v>0</v>
      </c>
      <c r="EB47">
        <v>0</v>
      </c>
      <c r="EC47">
        <v>0</v>
      </c>
      <c r="EQ47" s="14">
        <v>0.18525472665655801</v>
      </c>
      <c r="ER47" s="14">
        <v>0.11159410840204401</v>
      </c>
      <c r="ES47" s="14">
        <v>0</v>
      </c>
      <c r="ET47" s="14">
        <v>0.27174083457982801</v>
      </c>
      <c r="EU47" s="14">
        <v>0</v>
      </c>
      <c r="EV47" s="14">
        <v>0.66462647084589999</v>
      </c>
      <c r="EW47" s="14">
        <v>0</v>
      </c>
      <c r="EX47" s="14">
        <v>6.3632694574272605E-2</v>
      </c>
      <c r="EY47" s="14">
        <v>0</v>
      </c>
      <c r="FA47">
        <v>0.18353429521493</v>
      </c>
      <c r="FB47" s="53">
        <v>0.146282407383199</v>
      </c>
      <c r="FC47">
        <v>0.60472876823328803</v>
      </c>
      <c r="FD47">
        <v>0</v>
      </c>
      <c r="FE47">
        <v>0</v>
      </c>
      <c r="FF47">
        <v>0.39527123176670997</v>
      </c>
      <c r="FG47">
        <v>0</v>
      </c>
      <c r="FH47">
        <v>0</v>
      </c>
      <c r="FI47">
        <v>0</v>
      </c>
      <c r="FJ47">
        <v>0</v>
      </c>
      <c r="FW47">
        <v>0.19218858234288499</v>
      </c>
      <c r="FX47">
        <v>0.14202753364821599</v>
      </c>
      <c r="FY47">
        <v>0.51763281747923395</v>
      </c>
      <c r="FZ47">
        <v>0</v>
      </c>
      <c r="GA47">
        <v>0.44198178545653199</v>
      </c>
      <c r="GB47">
        <v>0</v>
      </c>
      <c r="GC47">
        <v>0</v>
      </c>
      <c r="GD47">
        <v>0</v>
      </c>
      <c r="GE47">
        <v>4.0385397064223803E-2</v>
      </c>
      <c r="GF47">
        <v>0</v>
      </c>
    </row>
    <row r="48" spans="2:188" x14ac:dyDescent="0.2">
      <c r="B48" s="10"/>
      <c r="F48" s="46"/>
      <c r="W48">
        <v>0.21302213348257301</v>
      </c>
      <c r="X48">
        <v>7.9813923738839707E-2</v>
      </c>
      <c r="Y48">
        <v>0.64672920522571598</v>
      </c>
      <c r="Z48" s="15">
        <v>1.13797860024079E-15</v>
      </c>
      <c r="AA48">
        <v>0</v>
      </c>
      <c r="AB48">
        <v>0.35327079477422801</v>
      </c>
      <c r="AC48" s="15">
        <v>3.6401437419897301E-14</v>
      </c>
      <c r="AD48">
        <v>0</v>
      </c>
      <c r="AE48">
        <v>0</v>
      </c>
      <c r="AF48">
        <v>0</v>
      </c>
      <c r="AI48">
        <v>0.18828088441576701</v>
      </c>
      <c r="AJ48">
        <v>4.59303863496687E-2</v>
      </c>
      <c r="AK48">
        <v>0.65017497521012801</v>
      </c>
      <c r="AL48" s="15">
        <v>5.9403870711349795E-14</v>
      </c>
      <c r="AM48">
        <v>0</v>
      </c>
      <c r="AN48">
        <v>0.34982502478970001</v>
      </c>
      <c r="AO48">
        <v>0</v>
      </c>
      <c r="AP48">
        <v>0</v>
      </c>
      <c r="AQ48">
        <v>0</v>
      </c>
      <c r="AR48" s="15">
        <v>4.9876769381285202E-14</v>
      </c>
      <c r="AS48">
        <v>0</v>
      </c>
      <c r="BK48">
        <v>0.13949340576185801</v>
      </c>
      <c r="BL48">
        <v>0.11931403610203201</v>
      </c>
      <c r="BM48">
        <v>0</v>
      </c>
      <c r="BN48">
        <v>0.55500739109713204</v>
      </c>
      <c r="BO48">
        <v>0</v>
      </c>
      <c r="BP48">
        <v>0.44499260890293901</v>
      </c>
      <c r="BQ48">
        <v>0</v>
      </c>
      <c r="BR48">
        <v>0</v>
      </c>
      <c r="BS48">
        <v>0</v>
      </c>
      <c r="BT48">
        <v>0</v>
      </c>
      <c r="BU48">
        <v>0</v>
      </c>
      <c r="BX48" s="14">
        <v>0.14653174423548301</v>
      </c>
      <c r="BY48" s="14">
        <v>0.12195077014179199</v>
      </c>
      <c r="CB48">
        <v>0.13707450503595001</v>
      </c>
      <c r="CC48">
        <v>9.8311868592525803E-2</v>
      </c>
      <c r="CX48">
        <v>0.184463294100741</v>
      </c>
      <c r="CY48" s="13">
        <v>0.14680269929198</v>
      </c>
      <c r="CZ48">
        <v>0.60785103650250005</v>
      </c>
      <c r="DA48">
        <v>0</v>
      </c>
      <c r="DB48">
        <v>0</v>
      </c>
      <c r="DC48">
        <v>0.39214896349768003</v>
      </c>
      <c r="DD48">
        <v>0</v>
      </c>
      <c r="DE48">
        <v>0</v>
      </c>
      <c r="DF48">
        <v>0</v>
      </c>
      <c r="DG48">
        <v>0</v>
      </c>
      <c r="DT48">
        <v>0.19047958201548501</v>
      </c>
      <c r="DU48" s="13">
        <v>0.15006296127975</v>
      </c>
      <c r="DV48">
        <v>0.62741584691396401</v>
      </c>
      <c r="DW48">
        <v>0</v>
      </c>
      <c r="DX48">
        <v>0</v>
      </c>
      <c r="DY48">
        <v>0.37258415308608001</v>
      </c>
      <c r="DZ48">
        <v>0</v>
      </c>
      <c r="EA48">
        <v>0</v>
      </c>
      <c r="EB48">
        <v>0</v>
      </c>
      <c r="EC48">
        <v>0</v>
      </c>
      <c r="EQ48" s="14">
        <v>0.19356040116148601</v>
      </c>
      <c r="ER48" s="14">
        <v>0.113473784953403</v>
      </c>
      <c r="ES48" s="14">
        <v>0</v>
      </c>
      <c r="ET48" s="14">
        <v>0.30383137246497599</v>
      </c>
      <c r="EU48" s="14">
        <v>0</v>
      </c>
      <c r="EV48" s="14">
        <v>0.63914850639684095</v>
      </c>
      <c r="EW48" s="14">
        <v>0</v>
      </c>
      <c r="EX48" s="14">
        <v>5.70201211381842E-2</v>
      </c>
      <c r="EY48" s="14">
        <v>0</v>
      </c>
      <c r="FA48">
        <v>0.18875483917264399</v>
      </c>
      <c r="FB48" s="53">
        <v>0.149146217557838</v>
      </c>
      <c r="FC48">
        <v>0.62191447396224497</v>
      </c>
      <c r="FD48">
        <v>0</v>
      </c>
      <c r="FE48">
        <v>0</v>
      </c>
      <c r="FF48">
        <v>0.37808552603775097</v>
      </c>
      <c r="FG48">
        <v>0</v>
      </c>
      <c r="FH48">
        <v>0</v>
      </c>
      <c r="FI48">
        <v>0</v>
      </c>
      <c r="FJ48">
        <v>0</v>
      </c>
      <c r="FW48">
        <v>0.19863829574011499</v>
      </c>
      <c r="FX48">
        <v>0.14507633833307501</v>
      </c>
      <c r="FY48">
        <v>0.53791637704633999</v>
      </c>
      <c r="FZ48">
        <v>0</v>
      </c>
      <c r="GA48">
        <v>0.42172999977475101</v>
      </c>
      <c r="GB48">
        <v>0</v>
      </c>
      <c r="GC48">
        <v>0</v>
      </c>
      <c r="GD48">
        <v>0</v>
      </c>
      <c r="GE48">
        <v>4.0353623178898498E-2</v>
      </c>
      <c r="GF48">
        <v>0</v>
      </c>
    </row>
    <row r="49" spans="2:188" x14ac:dyDescent="0.2">
      <c r="B49" s="10"/>
      <c r="F49" s="46"/>
      <c r="W49">
        <v>0.219136160718096</v>
      </c>
      <c r="X49">
        <v>8.2499801591619404E-2</v>
      </c>
      <c r="Y49">
        <v>0.662786968624543</v>
      </c>
      <c r="Z49" s="15">
        <v>9.7144514654701197E-16</v>
      </c>
      <c r="AA49">
        <v>0</v>
      </c>
      <c r="AB49">
        <v>0.33721303137539899</v>
      </c>
      <c r="AC49" s="15">
        <v>3.7511660444522502E-14</v>
      </c>
      <c r="AD49">
        <v>0</v>
      </c>
      <c r="AE49">
        <v>0</v>
      </c>
      <c r="AF49">
        <v>0</v>
      </c>
      <c r="AI49">
        <v>0.193217207715288</v>
      </c>
      <c r="AJ49">
        <v>4.7611180803467802E-2</v>
      </c>
      <c r="AK49">
        <v>0.66607611270052502</v>
      </c>
      <c r="AL49" s="15">
        <v>6.1506355564233698E-14</v>
      </c>
      <c r="AM49">
        <v>0</v>
      </c>
      <c r="AN49">
        <v>0.33392388729929701</v>
      </c>
      <c r="AO49">
        <v>0</v>
      </c>
      <c r="AP49">
        <v>0</v>
      </c>
      <c r="AQ49">
        <v>0</v>
      </c>
      <c r="AR49" s="15">
        <v>5.1722515159724499E-14</v>
      </c>
      <c r="AS49">
        <v>0</v>
      </c>
      <c r="BK49">
        <v>0.14470394309406701</v>
      </c>
      <c r="BL49">
        <v>0.12201423677541801</v>
      </c>
      <c r="BM49">
        <v>0</v>
      </c>
      <c r="BN49">
        <v>0.57523432786538897</v>
      </c>
      <c r="BO49">
        <v>0</v>
      </c>
      <c r="BP49">
        <v>0.42476567213468402</v>
      </c>
      <c r="BQ49">
        <v>0</v>
      </c>
      <c r="BR49">
        <v>0</v>
      </c>
      <c r="BS49">
        <v>0</v>
      </c>
      <c r="BT49">
        <v>0</v>
      </c>
      <c r="BU49">
        <v>0</v>
      </c>
      <c r="BX49" s="14">
        <v>0.15139906024039501</v>
      </c>
      <c r="BY49" s="14">
        <v>0.124531119267922</v>
      </c>
      <c r="CB49">
        <v>0.14202621684123401</v>
      </c>
      <c r="CC49">
        <v>0.10196671324344</v>
      </c>
      <c r="CX49">
        <v>0.18993140345769699</v>
      </c>
      <c r="CY49" s="13">
        <v>0.14977303302414799</v>
      </c>
      <c r="CZ49">
        <v>0.62567598938864899</v>
      </c>
      <c r="DA49">
        <v>0</v>
      </c>
      <c r="DB49">
        <v>0</v>
      </c>
      <c r="DC49">
        <v>0.37432401061155601</v>
      </c>
      <c r="DD49">
        <v>0</v>
      </c>
      <c r="DE49">
        <v>0</v>
      </c>
      <c r="DF49">
        <v>0</v>
      </c>
      <c r="DG49">
        <v>0</v>
      </c>
      <c r="DT49">
        <v>0.195941875779164</v>
      </c>
      <c r="DU49" s="13">
        <v>0.1528851012852</v>
      </c>
      <c r="DV49">
        <v>0.64435149023595895</v>
      </c>
      <c r="DW49">
        <v>0</v>
      </c>
      <c r="DX49">
        <v>0</v>
      </c>
      <c r="DY49">
        <v>0.35564850976409801</v>
      </c>
      <c r="DZ49">
        <v>0</v>
      </c>
      <c r="EA49">
        <v>0</v>
      </c>
      <c r="EB49">
        <v>0</v>
      </c>
      <c r="EC49">
        <v>0</v>
      </c>
      <c r="EQ49" s="14">
        <v>0.20201666227786999</v>
      </c>
      <c r="ER49" s="14">
        <v>0.115353461504763</v>
      </c>
      <c r="ES49" s="14">
        <v>0</v>
      </c>
      <c r="ET49" s="14">
        <v>0.33592191035012497</v>
      </c>
      <c r="EU49" s="14">
        <v>0</v>
      </c>
      <c r="EV49" s="14">
        <v>0.61367054194778003</v>
      </c>
      <c r="EW49" s="14">
        <v>0</v>
      </c>
      <c r="EX49" s="14">
        <v>5.0407547702095302E-2</v>
      </c>
      <c r="EY49" s="14">
        <v>0</v>
      </c>
      <c r="FA49">
        <v>0.19422418758467</v>
      </c>
      <c r="FB49" s="53">
        <v>0.15201002773247599</v>
      </c>
      <c r="FC49">
        <v>0.63910017969120303</v>
      </c>
      <c r="FD49">
        <v>0</v>
      </c>
      <c r="FE49">
        <v>0</v>
      </c>
      <c r="FF49">
        <v>0.36089982030879098</v>
      </c>
      <c r="FG49">
        <v>0</v>
      </c>
      <c r="FH49">
        <v>0</v>
      </c>
      <c r="FI49">
        <v>0</v>
      </c>
      <c r="FJ49">
        <v>0</v>
      </c>
      <c r="FW49">
        <v>0.20509350373784499</v>
      </c>
      <c r="FX49">
        <v>0.148125143017935</v>
      </c>
      <c r="FY49">
        <v>0.55819993661344502</v>
      </c>
      <c r="FZ49">
        <v>0</v>
      </c>
      <c r="GA49">
        <v>0.40147821409297102</v>
      </c>
      <c r="GB49">
        <v>0</v>
      </c>
      <c r="GC49">
        <v>0</v>
      </c>
      <c r="GD49">
        <v>0</v>
      </c>
      <c r="GE49">
        <v>4.0321849293573103E-2</v>
      </c>
      <c r="GF49">
        <v>0</v>
      </c>
    </row>
    <row r="50" spans="2:188" x14ac:dyDescent="0.2">
      <c r="B50" s="10"/>
      <c r="F50" s="46"/>
      <c r="W50">
        <v>0.22529750446466501</v>
      </c>
      <c r="X50">
        <v>8.5185679444398907E-2</v>
      </c>
      <c r="Y50">
        <v>0.67884473202336904</v>
      </c>
      <c r="Z50" s="15">
        <v>8.6042284408449602E-16</v>
      </c>
      <c r="AA50">
        <v>0</v>
      </c>
      <c r="AB50">
        <v>0.32115526797657101</v>
      </c>
      <c r="AC50" s="15">
        <v>3.8677394620378897E-14</v>
      </c>
      <c r="AD50">
        <v>0</v>
      </c>
      <c r="AE50">
        <v>0</v>
      </c>
      <c r="AF50">
        <v>0</v>
      </c>
      <c r="AI50">
        <v>0.198203348111476</v>
      </c>
      <c r="AJ50">
        <v>4.9291975257267001E-2</v>
      </c>
      <c r="AK50">
        <v>0.68197725019092403</v>
      </c>
      <c r="AL50" s="15">
        <v>6.3594962629309799E-14</v>
      </c>
      <c r="AM50">
        <v>0</v>
      </c>
      <c r="AN50">
        <v>0.318022749808892</v>
      </c>
      <c r="AO50">
        <v>0</v>
      </c>
      <c r="AP50">
        <v>0</v>
      </c>
      <c r="AQ50">
        <v>0</v>
      </c>
      <c r="AR50" s="15">
        <v>5.35474442564521E-14</v>
      </c>
      <c r="AS50">
        <v>0</v>
      </c>
      <c r="BK50">
        <v>0.14991653738334401</v>
      </c>
      <c r="BL50">
        <v>0.12471443744880301</v>
      </c>
      <c r="BM50">
        <v>0</v>
      </c>
      <c r="BN50">
        <v>0.59546126463364502</v>
      </c>
      <c r="BO50">
        <v>0</v>
      </c>
      <c r="BP50">
        <v>0.40453873536643098</v>
      </c>
      <c r="BQ50">
        <v>0</v>
      </c>
      <c r="BR50">
        <v>0</v>
      </c>
      <c r="BS50">
        <v>0</v>
      </c>
      <c r="BT50">
        <v>0</v>
      </c>
      <c r="BU50">
        <v>0</v>
      </c>
      <c r="BX50" s="14">
        <v>0.156271954063227</v>
      </c>
      <c r="BY50" s="14">
        <v>0.12711146839405199</v>
      </c>
      <c r="CB50">
        <v>0.14697907196876001</v>
      </c>
      <c r="CC50">
        <v>0.105621557894355</v>
      </c>
      <c r="CX50">
        <v>0.19566224079747699</v>
      </c>
      <c r="CY50" s="13">
        <v>0.152743366756315</v>
      </c>
      <c r="CZ50">
        <v>0.64350094227479904</v>
      </c>
      <c r="DA50">
        <v>0</v>
      </c>
      <c r="DB50">
        <v>0</v>
      </c>
      <c r="DC50">
        <v>0.356499057725431</v>
      </c>
      <c r="DD50">
        <v>0</v>
      </c>
      <c r="DE50">
        <v>0</v>
      </c>
      <c r="DF50">
        <v>0</v>
      </c>
      <c r="DG50">
        <v>0</v>
      </c>
      <c r="DT50">
        <v>0.201620175371865</v>
      </c>
      <c r="DU50" s="13">
        <v>0.155707241290651</v>
      </c>
      <c r="DV50">
        <v>0.66128713355795299</v>
      </c>
      <c r="DW50">
        <v>0</v>
      </c>
      <c r="DX50">
        <v>0</v>
      </c>
      <c r="DY50">
        <v>0.33871286644211701</v>
      </c>
      <c r="DZ50">
        <v>0</v>
      </c>
      <c r="EA50">
        <v>0</v>
      </c>
      <c r="EB50">
        <v>0</v>
      </c>
      <c r="EC50">
        <v>0</v>
      </c>
      <c r="EQ50" s="14">
        <v>0.21060537165248999</v>
      </c>
      <c r="ER50" s="14">
        <v>0.117233138056123</v>
      </c>
      <c r="ES50" s="14">
        <v>0</v>
      </c>
      <c r="ET50" s="14">
        <v>0.36801244823527501</v>
      </c>
      <c r="EU50" s="14">
        <v>0</v>
      </c>
      <c r="EV50" s="14">
        <v>0.588192577498719</v>
      </c>
      <c r="EW50" s="14">
        <v>0</v>
      </c>
      <c r="EX50" s="14">
        <v>4.3794974266006502E-2</v>
      </c>
      <c r="EY50" s="14">
        <v>0</v>
      </c>
      <c r="FA50">
        <v>0.199921921548248</v>
      </c>
      <c r="FB50" s="53">
        <v>0.15487383790711501</v>
      </c>
      <c r="FC50">
        <v>0.65628588542016097</v>
      </c>
      <c r="FD50">
        <v>0</v>
      </c>
      <c r="FE50">
        <v>0</v>
      </c>
      <c r="FF50">
        <v>0.34371411457983198</v>
      </c>
      <c r="FG50">
        <v>0</v>
      </c>
      <c r="FH50">
        <v>0</v>
      </c>
      <c r="FI50">
        <v>0</v>
      </c>
      <c r="FJ50">
        <v>0</v>
      </c>
      <c r="FW50">
        <v>0.21155370336099399</v>
      </c>
      <c r="FX50">
        <v>0.15117394770279399</v>
      </c>
      <c r="FY50">
        <v>0.57848349618054895</v>
      </c>
      <c r="FZ50">
        <v>0</v>
      </c>
      <c r="GA50">
        <v>0.38122642841119198</v>
      </c>
      <c r="GB50">
        <v>0</v>
      </c>
      <c r="GC50">
        <v>0</v>
      </c>
      <c r="GD50">
        <v>0</v>
      </c>
      <c r="GE50">
        <v>4.0290075408247701E-2</v>
      </c>
      <c r="GF50">
        <v>0</v>
      </c>
    </row>
    <row r="51" spans="2:188" x14ac:dyDescent="0.2">
      <c r="B51" s="10"/>
      <c r="W51">
        <v>0.23150238682286201</v>
      </c>
      <c r="X51">
        <v>8.7871557297178493E-2</v>
      </c>
      <c r="Y51">
        <v>0.69490249542219595</v>
      </c>
      <c r="Z51" s="15">
        <v>7.2164496600635205E-16</v>
      </c>
      <c r="AA51">
        <v>0</v>
      </c>
      <c r="AB51">
        <v>0.30509750457774398</v>
      </c>
      <c r="AC51" s="15">
        <v>3.9815373220619702E-14</v>
      </c>
      <c r="AD51">
        <v>0</v>
      </c>
      <c r="AE51">
        <v>0</v>
      </c>
      <c r="AF51">
        <v>0</v>
      </c>
      <c r="AI51">
        <v>0.20323563903090899</v>
      </c>
      <c r="AJ51">
        <v>5.0972769711065999E-2</v>
      </c>
      <c r="AK51">
        <v>0.69787838768132104</v>
      </c>
      <c r="AL51" s="15">
        <v>6.56974474821936E-14</v>
      </c>
      <c r="AM51">
        <v>0</v>
      </c>
      <c r="AN51">
        <v>0.302121612318489</v>
      </c>
      <c r="AO51">
        <v>0</v>
      </c>
      <c r="AP51">
        <v>0</v>
      </c>
      <c r="AQ51">
        <v>0</v>
      </c>
      <c r="AR51" s="15">
        <v>5.5393190034891398E-14</v>
      </c>
      <c r="AS51">
        <v>0</v>
      </c>
      <c r="BK51">
        <v>0.155130981280865</v>
      </c>
      <c r="BL51">
        <v>0.12741463812218901</v>
      </c>
      <c r="BM51">
        <v>0</v>
      </c>
      <c r="BN51">
        <v>0.61568820140190395</v>
      </c>
      <c r="BO51">
        <v>0</v>
      </c>
      <c r="BP51">
        <v>0.38431179859817499</v>
      </c>
      <c r="BQ51">
        <v>0</v>
      </c>
      <c r="BR51">
        <v>0</v>
      </c>
      <c r="BS51">
        <v>0</v>
      </c>
      <c r="BT51">
        <v>0</v>
      </c>
      <c r="BU51">
        <v>0</v>
      </c>
      <c r="BX51" s="14">
        <v>0.16114991971418</v>
      </c>
      <c r="BY51" s="14">
        <v>0.129691817520182</v>
      </c>
      <c r="CB51">
        <v>0.15193321747342001</v>
      </c>
      <c r="CC51">
        <v>0.10927640254526499</v>
      </c>
      <c r="CX51">
        <v>0.20163340555060399</v>
      </c>
      <c r="CY51" s="13">
        <v>0.15571370048848299</v>
      </c>
      <c r="CZ51">
        <v>0.66132589516094797</v>
      </c>
      <c r="DA51">
        <v>0</v>
      </c>
      <c r="DB51">
        <v>0</v>
      </c>
      <c r="DC51">
        <v>0.33867410483930599</v>
      </c>
      <c r="DD51">
        <v>0</v>
      </c>
      <c r="DE51">
        <v>0</v>
      </c>
      <c r="DF51">
        <v>0</v>
      </c>
      <c r="DG51">
        <v>0</v>
      </c>
      <c r="DT51">
        <v>0.20749674808094401</v>
      </c>
      <c r="DU51" s="13">
        <v>0.158529381296101</v>
      </c>
      <c r="DV51">
        <v>0.67822277687994803</v>
      </c>
      <c r="DW51">
        <v>0</v>
      </c>
      <c r="DX51">
        <v>0</v>
      </c>
      <c r="DY51">
        <v>0.32177722312013501</v>
      </c>
      <c r="DZ51">
        <v>0</v>
      </c>
      <c r="EA51">
        <v>0</v>
      </c>
      <c r="EB51">
        <v>0</v>
      </c>
      <c r="EC51">
        <v>0</v>
      </c>
      <c r="EQ51" s="14">
        <v>0.219310968924886</v>
      </c>
      <c r="ER51" s="14">
        <v>0.11911281460748201</v>
      </c>
      <c r="ES51" s="14">
        <v>0</v>
      </c>
      <c r="ET51" s="14">
        <v>0.400102986120424</v>
      </c>
      <c r="EU51" s="14">
        <v>0</v>
      </c>
      <c r="EV51" s="14">
        <v>0.56271461304965897</v>
      </c>
      <c r="EW51" s="14">
        <v>0</v>
      </c>
      <c r="EX51" s="14">
        <v>3.7182400829917701E-2</v>
      </c>
      <c r="EY51" s="14">
        <v>0</v>
      </c>
      <c r="FA51">
        <v>0.20582907551885801</v>
      </c>
      <c r="FB51" s="53">
        <v>0.157737648081753</v>
      </c>
      <c r="FC51">
        <v>0.67347159114911903</v>
      </c>
      <c r="FD51">
        <v>0</v>
      </c>
      <c r="FE51">
        <v>0</v>
      </c>
      <c r="FF51">
        <v>0.32652840885087198</v>
      </c>
      <c r="FG51">
        <v>0</v>
      </c>
      <c r="FH51">
        <v>0</v>
      </c>
      <c r="FI51">
        <v>0</v>
      </c>
      <c r="FJ51">
        <v>0</v>
      </c>
      <c r="FW51">
        <v>0.218018450882938</v>
      </c>
      <c r="FX51">
        <v>0.15422275238765301</v>
      </c>
      <c r="FY51">
        <v>0.59876705574765499</v>
      </c>
      <c r="FZ51">
        <v>0</v>
      </c>
      <c r="GA51">
        <v>0.36097464272941099</v>
      </c>
      <c r="GB51">
        <v>0</v>
      </c>
      <c r="GC51">
        <v>0</v>
      </c>
      <c r="GD51">
        <v>0</v>
      </c>
      <c r="GE51">
        <v>4.0258301522922403E-2</v>
      </c>
      <c r="GF51">
        <v>0</v>
      </c>
    </row>
    <row r="52" spans="2:188" x14ac:dyDescent="0.2">
      <c r="H52" s="60"/>
      <c r="W52">
        <v>0.23774739892225299</v>
      </c>
      <c r="X52">
        <v>9.0557435149958204E-2</v>
      </c>
      <c r="Y52">
        <v>0.71096025882102198</v>
      </c>
      <c r="Z52" s="15">
        <v>5.8286708792820699E-16</v>
      </c>
      <c r="AA52">
        <v>0</v>
      </c>
      <c r="AB52">
        <v>0.28903974117891501</v>
      </c>
      <c r="AC52" s="15">
        <v>4.0939474033052698E-14</v>
      </c>
      <c r="AD52">
        <v>0</v>
      </c>
      <c r="AE52">
        <v>0</v>
      </c>
      <c r="AF52">
        <v>0</v>
      </c>
      <c r="AI52">
        <v>0.20831073584047799</v>
      </c>
      <c r="AJ52">
        <v>5.2653564164865198E-2</v>
      </c>
      <c r="AK52">
        <v>0.71377952517172005</v>
      </c>
      <c r="AL52" s="15">
        <v>6.7786054547269701E-14</v>
      </c>
      <c r="AM52">
        <v>0</v>
      </c>
      <c r="AN52">
        <v>0.28622047482808399</v>
      </c>
      <c r="AO52">
        <v>0</v>
      </c>
      <c r="AP52">
        <v>0</v>
      </c>
      <c r="AQ52">
        <v>0</v>
      </c>
      <c r="AR52" s="15">
        <v>5.72250580255229E-14</v>
      </c>
      <c r="AS52">
        <v>0</v>
      </c>
      <c r="BK52">
        <v>0.16034709434045799</v>
      </c>
      <c r="BL52">
        <v>0.13011483879557401</v>
      </c>
      <c r="BM52">
        <v>0</v>
      </c>
      <c r="BN52">
        <v>0.63591513817016099</v>
      </c>
      <c r="BO52">
        <v>0</v>
      </c>
      <c r="BP52">
        <v>0.364084861829921</v>
      </c>
      <c r="BQ52">
        <v>0</v>
      </c>
      <c r="BR52">
        <v>0</v>
      </c>
      <c r="BS52">
        <v>0</v>
      </c>
      <c r="BT52">
        <v>0</v>
      </c>
      <c r="BU52">
        <v>0</v>
      </c>
      <c r="BX52" s="14">
        <v>0.16603251016929399</v>
      </c>
      <c r="BY52" s="14">
        <v>0.132272166646312</v>
      </c>
      <c r="CB52">
        <v>0.156888891312252</v>
      </c>
      <c r="CC52">
        <v>0.11293124719617501</v>
      </c>
      <c r="CX52">
        <v>0.20782418362535299</v>
      </c>
      <c r="CY52" s="13">
        <v>0.15868403422065</v>
      </c>
      <c r="CZ52">
        <v>0.67915084804709702</v>
      </c>
      <c r="DA52">
        <v>0</v>
      </c>
      <c r="DB52">
        <v>0</v>
      </c>
      <c r="DC52">
        <v>0.32084915195318098</v>
      </c>
      <c r="DD52">
        <v>0</v>
      </c>
      <c r="DE52">
        <v>0</v>
      </c>
      <c r="DF52">
        <v>0</v>
      </c>
      <c r="DG52">
        <v>0</v>
      </c>
      <c r="DT52">
        <v>0.21355522640622099</v>
      </c>
      <c r="DU52" s="13">
        <v>0.161351521301551</v>
      </c>
      <c r="DV52">
        <v>0.69515842020194096</v>
      </c>
      <c r="DW52">
        <v>0</v>
      </c>
      <c r="DX52">
        <v>0</v>
      </c>
      <c r="DY52">
        <v>0.30484157979815302</v>
      </c>
      <c r="DZ52">
        <v>0</v>
      </c>
      <c r="EA52">
        <v>0</v>
      </c>
      <c r="EB52">
        <v>0</v>
      </c>
      <c r="EC52">
        <v>0</v>
      </c>
      <c r="EQ52" s="14">
        <v>0.228120072338138</v>
      </c>
      <c r="ER52" s="14">
        <v>0.120992491158842</v>
      </c>
      <c r="ES52" s="14">
        <v>0</v>
      </c>
      <c r="ET52" s="14">
        <v>0.43219352400557198</v>
      </c>
      <c r="EU52" s="14">
        <v>0</v>
      </c>
      <c r="EV52" s="14">
        <v>0.53723664860060005</v>
      </c>
      <c r="EW52" s="14">
        <v>0</v>
      </c>
      <c r="EX52" s="14">
        <v>3.05698273938293E-2</v>
      </c>
      <c r="EY52" s="14">
        <v>0</v>
      </c>
      <c r="FA52">
        <v>0.21192813848834799</v>
      </c>
      <c r="FB52" s="53">
        <v>0.16060145825639199</v>
      </c>
      <c r="FC52">
        <v>0.69065729687807698</v>
      </c>
      <c r="FD52">
        <v>0</v>
      </c>
      <c r="FE52">
        <v>0</v>
      </c>
      <c r="FF52">
        <v>0.30934270312191298</v>
      </c>
      <c r="FG52">
        <v>0</v>
      </c>
      <c r="FH52">
        <v>0</v>
      </c>
      <c r="FI52">
        <v>0</v>
      </c>
      <c r="FJ52">
        <v>0</v>
      </c>
      <c r="FW52">
        <v>0.22448735339524001</v>
      </c>
      <c r="FX52">
        <v>0.157271557072513</v>
      </c>
      <c r="FY52">
        <v>0.61905061531476002</v>
      </c>
      <c r="FZ52">
        <v>0</v>
      </c>
      <c r="GA52">
        <v>0.340722857047631</v>
      </c>
      <c r="GB52">
        <v>0</v>
      </c>
      <c r="GC52">
        <v>0</v>
      </c>
      <c r="GD52">
        <v>0</v>
      </c>
      <c r="GE52">
        <v>4.0226527637597001E-2</v>
      </c>
      <c r="GF52">
        <v>0</v>
      </c>
    </row>
    <row r="53" spans="2:188" x14ac:dyDescent="0.2">
      <c r="K53" s="10"/>
      <c r="L53" s="10"/>
      <c r="M53" s="10"/>
      <c r="N53" s="10"/>
      <c r="W53">
        <v>0.24402945987492899</v>
      </c>
      <c r="X53">
        <v>9.3243313002737693E-2</v>
      </c>
      <c r="Y53">
        <v>0.72701802221984901</v>
      </c>
      <c r="Z53" s="15">
        <v>4.4408920985006301E-16</v>
      </c>
      <c r="AA53">
        <v>0</v>
      </c>
      <c r="AB53">
        <v>0.27298197778008798</v>
      </c>
      <c r="AC53" s="15">
        <v>4.2077452633293401E-14</v>
      </c>
      <c r="AD53">
        <v>0</v>
      </c>
      <c r="AE53">
        <v>0</v>
      </c>
      <c r="AF53">
        <v>0</v>
      </c>
      <c r="AI53">
        <v>0.21342558488826399</v>
      </c>
      <c r="AJ53">
        <v>5.4334358618664202E-2</v>
      </c>
      <c r="AK53">
        <v>0.72968066266211695</v>
      </c>
      <c r="AL53" s="15">
        <v>6.9895478294057499E-14</v>
      </c>
      <c r="AM53">
        <v>0</v>
      </c>
      <c r="AN53">
        <v>0.27031933733767999</v>
      </c>
      <c r="AO53">
        <v>0</v>
      </c>
      <c r="AP53">
        <v>0</v>
      </c>
      <c r="AQ53">
        <v>0</v>
      </c>
      <c r="AR53" s="15">
        <v>5.9063864910058303E-14</v>
      </c>
      <c r="AS53">
        <v>0</v>
      </c>
      <c r="BK53">
        <v>0.16556471880144999</v>
      </c>
      <c r="BL53">
        <v>0.13281503946895901</v>
      </c>
      <c r="BM53">
        <v>0</v>
      </c>
      <c r="BN53">
        <v>0.65614207493841803</v>
      </c>
      <c r="BO53">
        <v>0</v>
      </c>
      <c r="BP53">
        <v>0.34385792506166801</v>
      </c>
      <c r="BQ53">
        <v>0</v>
      </c>
      <c r="BR53">
        <v>0</v>
      </c>
      <c r="BS53">
        <v>0</v>
      </c>
      <c r="BT53">
        <v>0</v>
      </c>
      <c r="BU53">
        <v>0</v>
      </c>
      <c r="BX53" s="14">
        <v>0.17091932908372201</v>
      </c>
      <c r="BY53" s="14">
        <v>0.13485251577244201</v>
      </c>
      <c r="CB53">
        <v>0.16184595584379699</v>
      </c>
      <c r="CC53">
        <v>0.116586091847085</v>
      </c>
      <c r="CX53">
        <v>0.214215535549408</v>
      </c>
      <c r="CY53" s="13">
        <v>0.16165436795281701</v>
      </c>
      <c r="CZ53">
        <v>0.69697580093324596</v>
      </c>
      <c r="DA53">
        <v>0</v>
      </c>
      <c r="DB53">
        <v>0</v>
      </c>
      <c r="DC53">
        <v>0.30302419906705602</v>
      </c>
      <c r="DD53">
        <v>0</v>
      </c>
      <c r="DE53">
        <v>0</v>
      </c>
      <c r="DF53">
        <v>0</v>
      </c>
      <c r="DG53">
        <v>0</v>
      </c>
      <c r="DT53">
        <v>0.21978056761397</v>
      </c>
      <c r="DU53" s="13">
        <v>0.16417366130700101</v>
      </c>
      <c r="DV53">
        <v>0.71209406352393601</v>
      </c>
      <c r="DW53">
        <v>0</v>
      </c>
      <c r="DX53">
        <v>0</v>
      </c>
      <c r="DY53">
        <v>0.28790593647617102</v>
      </c>
      <c r="DZ53">
        <v>0</v>
      </c>
      <c r="EA53">
        <v>0</v>
      </c>
      <c r="EB53">
        <v>0</v>
      </c>
      <c r="EC53">
        <v>0</v>
      </c>
      <c r="EQ53" s="14">
        <v>0.23702114147737699</v>
      </c>
      <c r="ER53" s="14">
        <v>0.122872167710202</v>
      </c>
      <c r="ES53" s="14">
        <v>0</v>
      </c>
      <c r="ET53" s="14">
        <v>0.46428406189072102</v>
      </c>
      <c r="EU53" s="14">
        <v>0</v>
      </c>
      <c r="EV53" s="14">
        <v>0.51175868415153902</v>
      </c>
      <c r="EW53" s="14">
        <v>0</v>
      </c>
      <c r="EX53" s="14">
        <v>2.3957253957740499E-2</v>
      </c>
      <c r="EY53" s="14">
        <v>0</v>
      </c>
      <c r="FA53">
        <v>0.21820301871905801</v>
      </c>
      <c r="FB53" s="53">
        <v>0.16346526843102999</v>
      </c>
      <c r="FC53">
        <v>0.70784300260703403</v>
      </c>
      <c r="FD53">
        <v>0</v>
      </c>
      <c r="FE53">
        <v>0</v>
      </c>
      <c r="FF53">
        <v>0.29215699739295298</v>
      </c>
      <c r="FG53">
        <v>0</v>
      </c>
      <c r="FH53">
        <v>0</v>
      </c>
      <c r="FI53">
        <v>0</v>
      </c>
      <c r="FJ53">
        <v>0</v>
      </c>
      <c r="FW53">
        <v>0.23096006176990999</v>
      </c>
      <c r="FX53">
        <v>0.16032036175737199</v>
      </c>
      <c r="FY53">
        <v>0.63933417488186495</v>
      </c>
      <c r="FZ53">
        <v>0</v>
      </c>
      <c r="GA53">
        <v>0.32047107136585101</v>
      </c>
      <c r="GB53">
        <v>0</v>
      </c>
      <c r="GC53">
        <v>0</v>
      </c>
      <c r="GD53">
        <v>0</v>
      </c>
      <c r="GE53">
        <v>4.0194753752271599E-2</v>
      </c>
      <c r="GF53">
        <v>0</v>
      </c>
    </row>
    <row r="54" spans="2:188" x14ac:dyDescent="0.2">
      <c r="N54" s="15"/>
      <c r="W54">
        <v>0.25034578063618501</v>
      </c>
      <c r="X54">
        <v>9.5929190855517293E-2</v>
      </c>
      <c r="Y54">
        <v>0.74307578561867504</v>
      </c>
      <c r="Z54" s="15">
        <v>3.19189119579733E-16</v>
      </c>
      <c r="AA54">
        <v>0</v>
      </c>
      <c r="AB54">
        <v>0.25692421438126001</v>
      </c>
      <c r="AC54" s="15">
        <v>4.3215431233534199E-14</v>
      </c>
      <c r="AD54">
        <v>0</v>
      </c>
      <c r="AE54">
        <v>0</v>
      </c>
      <c r="AF54">
        <v>0</v>
      </c>
      <c r="AI54">
        <v>0.21857739550967001</v>
      </c>
      <c r="AJ54">
        <v>5.6015153072463401E-2</v>
      </c>
      <c r="AK54">
        <v>0.74558180015251496</v>
      </c>
      <c r="AL54" s="15">
        <v>7.19840853591336E-14</v>
      </c>
      <c r="AM54">
        <v>0</v>
      </c>
      <c r="AN54">
        <v>0.25441819984727598</v>
      </c>
      <c r="AO54">
        <v>0</v>
      </c>
      <c r="AP54">
        <v>0</v>
      </c>
      <c r="AQ54">
        <v>0</v>
      </c>
      <c r="AR54" s="15">
        <v>6.0902671794593706E-14</v>
      </c>
      <c r="AS54">
        <v>0</v>
      </c>
      <c r="BK54">
        <v>0.17078371613912899</v>
      </c>
      <c r="BL54">
        <v>0.13551524014234501</v>
      </c>
      <c r="BM54">
        <v>0</v>
      </c>
      <c r="BN54">
        <v>0.67636901170667396</v>
      </c>
      <c r="BO54">
        <v>0</v>
      </c>
      <c r="BP54">
        <v>0.32363098829341402</v>
      </c>
      <c r="BQ54">
        <v>0</v>
      </c>
      <c r="BR54">
        <v>0</v>
      </c>
      <c r="BS54">
        <v>0</v>
      </c>
      <c r="BT54">
        <v>0</v>
      </c>
      <c r="BU54">
        <v>0</v>
      </c>
      <c r="BX54" s="14">
        <v>0.17581002385479999</v>
      </c>
      <c r="BY54" s="14">
        <v>0.13743286489857201</v>
      </c>
      <c r="CB54">
        <v>0.166804287082916</v>
      </c>
      <c r="CC54">
        <v>0.120240936497995</v>
      </c>
      <c r="CX54">
        <v>0.22079004358770399</v>
      </c>
      <c r="CY54" s="13">
        <v>0.164624701684985</v>
      </c>
      <c r="CZ54">
        <v>0.71480075381939601</v>
      </c>
      <c r="DA54">
        <v>0</v>
      </c>
      <c r="DB54">
        <v>0</v>
      </c>
      <c r="DC54">
        <v>0.28519924618093101</v>
      </c>
      <c r="DD54">
        <v>0</v>
      </c>
      <c r="DE54">
        <v>0</v>
      </c>
      <c r="DF54">
        <v>0</v>
      </c>
      <c r="DG54">
        <v>0</v>
      </c>
      <c r="DT54">
        <v>0.22615899272433501</v>
      </c>
      <c r="DU54" s="13">
        <v>0.16699580131245101</v>
      </c>
      <c r="DV54">
        <v>0.72902970684593005</v>
      </c>
      <c r="DW54">
        <v>0</v>
      </c>
      <c r="DX54">
        <v>0</v>
      </c>
      <c r="DY54">
        <v>0.27097029315419002</v>
      </c>
      <c r="DZ54">
        <v>0</v>
      </c>
      <c r="EA54">
        <v>0</v>
      </c>
      <c r="EB54">
        <v>0</v>
      </c>
      <c r="EC54">
        <v>0</v>
      </c>
      <c r="EQ54" s="14">
        <v>0.246004193870382</v>
      </c>
      <c r="ER54" s="14">
        <v>0.124751844261561</v>
      </c>
      <c r="ES54" s="14">
        <v>0</v>
      </c>
      <c r="ET54" s="14">
        <v>0.49637459977587001</v>
      </c>
      <c r="EU54" s="14">
        <v>0</v>
      </c>
      <c r="EV54" s="14">
        <v>0.48628071970247899</v>
      </c>
      <c r="EW54" s="14">
        <v>0</v>
      </c>
      <c r="EX54" s="14">
        <v>1.7344680521651799E-2</v>
      </c>
      <c r="EY54" s="14">
        <v>0</v>
      </c>
      <c r="FA54">
        <v>0.224638983290674</v>
      </c>
      <c r="FB54" s="53">
        <v>0.16632907860566901</v>
      </c>
      <c r="FC54">
        <v>0.72502870833599298</v>
      </c>
      <c r="FD54">
        <v>0</v>
      </c>
      <c r="FE54">
        <v>0</v>
      </c>
      <c r="FF54">
        <v>0.27497129166399298</v>
      </c>
      <c r="FG54">
        <v>0</v>
      </c>
      <c r="FH54">
        <v>0</v>
      </c>
      <c r="FI54">
        <v>0</v>
      </c>
      <c r="FJ54">
        <v>0</v>
      </c>
      <c r="FW54">
        <v>0.23743626475431301</v>
      </c>
      <c r="FX54">
        <v>0.16336916644223101</v>
      </c>
      <c r="FY54">
        <v>0.65961773444896998</v>
      </c>
      <c r="FZ54">
        <v>0</v>
      </c>
      <c r="GA54">
        <v>0.30021928568407102</v>
      </c>
      <c r="GB54">
        <v>0</v>
      </c>
      <c r="GC54">
        <v>0</v>
      </c>
      <c r="GD54">
        <v>0</v>
      </c>
      <c r="GE54">
        <v>4.0162979866946197E-2</v>
      </c>
      <c r="GF54">
        <v>0</v>
      </c>
    </row>
    <row r="55" spans="2:188" x14ac:dyDescent="0.2">
      <c r="W55">
        <v>0.256693832182953</v>
      </c>
      <c r="X55">
        <v>9.8615068708296894E-2</v>
      </c>
      <c r="Y55">
        <v>0.75913354901750096</v>
      </c>
      <c r="Z55" s="15">
        <v>1.8041124150158801E-16</v>
      </c>
      <c r="AA55">
        <v>0</v>
      </c>
      <c r="AB55">
        <v>0.24086645098243201</v>
      </c>
      <c r="AC55" s="15">
        <v>4.43256542581594E-14</v>
      </c>
      <c r="AD55">
        <v>0</v>
      </c>
      <c r="AE55">
        <v>0</v>
      </c>
      <c r="AF55">
        <v>0</v>
      </c>
      <c r="AI55">
        <v>0.22376361477032</v>
      </c>
      <c r="AJ55">
        <v>5.7695947526262399E-2</v>
      </c>
      <c r="AK55">
        <v>0.76148293764291297</v>
      </c>
      <c r="AL55" s="15">
        <v>7.4086570212017503E-14</v>
      </c>
      <c r="AM55">
        <v>0</v>
      </c>
      <c r="AN55">
        <v>0.23851706235687201</v>
      </c>
      <c r="AO55">
        <v>0</v>
      </c>
      <c r="AP55">
        <v>0</v>
      </c>
      <c r="AQ55">
        <v>0</v>
      </c>
      <c r="AR55" s="15">
        <v>6.2734539785225302E-14</v>
      </c>
      <c r="AS55">
        <v>0</v>
      </c>
      <c r="BK55">
        <v>0.17600396422492801</v>
      </c>
      <c r="BL55">
        <v>0.13821544081573001</v>
      </c>
      <c r="BM55">
        <v>0</v>
      </c>
      <c r="BN55">
        <v>0.696595948474932</v>
      </c>
      <c r="BO55">
        <v>0</v>
      </c>
      <c r="BP55">
        <v>0.30340405152515998</v>
      </c>
      <c r="BQ55">
        <v>0</v>
      </c>
      <c r="BR55">
        <v>0</v>
      </c>
      <c r="BS55">
        <v>0</v>
      </c>
      <c r="BT55">
        <v>0</v>
      </c>
      <c r="BU55">
        <v>0</v>
      </c>
      <c r="BX55" s="14">
        <v>0.18070427978690401</v>
      </c>
      <c r="BY55" s="14">
        <v>0.14001321402470099</v>
      </c>
      <c r="CB55">
        <v>0.171763775330917</v>
      </c>
      <c r="CC55">
        <v>0.123895781148905</v>
      </c>
      <c r="CX55">
        <v>0.22753183146488801</v>
      </c>
      <c r="CY55" s="13">
        <v>0.16759503541715201</v>
      </c>
      <c r="CZ55">
        <v>0.73262570670554605</v>
      </c>
      <c r="DA55">
        <v>0</v>
      </c>
      <c r="DB55">
        <v>0</v>
      </c>
      <c r="DC55">
        <v>0.267374293294806</v>
      </c>
      <c r="DD55">
        <v>0</v>
      </c>
      <c r="DE55">
        <v>0</v>
      </c>
      <c r="DF55">
        <v>0</v>
      </c>
      <c r="DG55">
        <v>0</v>
      </c>
      <c r="DT55">
        <v>0.23267791256050499</v>
      </c>
      <c r="DU55" s="13">
        <v>0.16981794131790101</v>
      </c>
      <c r="DV55">
        <v>0.74596535016792398</v>
      </c>
      <c r="DW55">
        <v>0</v>
      </c>
      <c r="DX55">
        <v>0</v>
      </c>
      <c r="DY55">
        <v>0.25403464983220803</v>
      </c>
      <c r="DZ55">
        <v>0</v>
      </c>
      <c r="EA55">
        <v>0</v>
      </c>
      <c r="EB55">
        <v>0</v>
      </c>
      <c r="EC55">
        <v>0</v>
      </c>
      <c r="EQ55" s="14">
        <v>0.255060567487981</v>
      </c>
      <c r="ER55" s="14">
        <v>0.12663152081292101</v>
      </c>
      <c r="ES55" s="14">
        <v>0</v>
      </c>
      <c r="ET55" s="14">
        <v>0.52846513766102099</v>
      </c>
      <c r="EU55" s="14">
        <v>0</v>
      </c>
      <c r="EV55" s="14">
        <v>0.46080275525341702</v>
      </c>
      <c r="EW55" s="14">
        <v>0</v>
      </c>
      <c r="EX55" s="14">
        <v>1.07321070855626E-2</v>
      </c>
      <c r="EY55" s="14">
        <v>0</v>
      </c>
      <c r="FA55">
        <v>0.23122258148894201</v>
      </c>
      <c r="FB55" s="53">
        <v>0.169192888780307</v>
      </c>
      <c r="FC55">
        <v>0.74221441406495003</v>
      </c>
      <c r="FD55">
        <v>0</v>
      </c>
      <c r="FE55">
        <v>0</v>
      </c>
      <c r="FF55">
        <v>0.25778558593503398</v>
      </c>
      <c r="FG55">
        <v>0</v>
      </c>
      <c r="FH55">
        <v>0</v>
      </c>
      <c r="FI55">
        <v>0</v>
      </c>
      <c r="FJ55">
        <v>0</v>
      </c>
      <c r="FW55">
        <v>0.24391568399256</v>
      </c>
      <c r="FX55">
        <v>0.16641797112709</v>
      </c>
      <c r="FY55">
        <v>0.67990129401607502</v>
      </c>
      <c r="FZ55">
        <v>0</v>
      </c>
      <c r="GA55">
        <v>0.27996750000229098</v>
      </c>
      <c r="GB55">
        <v>0</v>
      </c>
      <c r="GC55">
        <v>0</v>
      </c>
      <c r="GD55">
        <v>0</v>
      </c>
      <c r="GE55">
        <v>4.0131205981620802E-2</v>
      </c>
      <c r="GF55">
        <v>0</v>
      </c>
    </row>
    <row r="56" spans="2:188" x14ac:dyDescent="0.2">
      <c r="W56">
        <v>0.26307131748280299</v>
      </c>
      <c r="X56">
        <v>0.10130094656107699</v>
      </c>
      <c r="Y56">
        <v>0.77519131241632799</v>
      </c>
      <c r="Z56" s="15">
        <v>4.1633363423443401E-17</v>
      </c>
      <c r="AA56">
        <v>0</v>
      </c>
      <c r="AB56">
        <v>0.22480868758360401</v>
      </c>
      <c r="AC56" s="15">
        <v>4.5491388434015802E-14</v>
      </c>
      <c r="AD56">
        <v>0</v>
      </c>
      <c r="AE56">
        <v>0</v>
      </c>
      <c r="AF56">
        <v>0</v>
      </c>
      <c r="AI56">
        <v>0.22898190471468899</v>
      </c>
      <c r="AJ56">
        <v>5.9376741980061598E-2</v>
      </c>
      <c r="AK56">
        <v>0.77738407513331098</v>
      </c>
      <c r="AL56" s="15">
        <v>7.6182116170997498E-14</v>
      </c>
      <c r="AM56">
        <v>0</v>
      </c>
      <c r="AN56">
        <v>0.222615924866467</v>
      </c>
      <c r="AO56">
        <v>0</v>
      </c>
      <c r="AP56">
        <v>0</v>
      </c>
      <c r="AQ56">
        <v>0</v>
      </c>
      <c r="AR56" s="15">
        <v>6.4566407775856798E-14</v>
      </c>
      <c r="AS56">
        <v>0</v>
      </c>
      <c r="BK56">
        <v>0.181225354974408</v>
      </c>
      <c r="BL56">
        <v>0.14091564148911601</v>
      </c>
      <c r="BM56">
        <v>0</v>
      </c>
      <c r="BN56">
        <v>0.71682288524318905</v>
      </c>
      <c r="BO56">
        <v>0</v>
      </c>
      <c r="BP56">
        <v>0.28317711475690599</v>
      </c>
      <c r="BQ56">
        <v>0</v>
      </c>
      <c r="BR56">
        <v>0</v>
      </c>
      <c r="BS56">
        <v>0</v>
      </c>
      <c r="BT56">
        <v>0</v>
      </c>
      <c r="BU56">
        <v>0</v>
      </c>
      <c r="BX56" s="14">
        <v>0.18560181516048099</v>
      </c>
      <c r="BY56" s="14">
        <v>0.14259356315083099</v>
      </c>
      <c r="CB56">
        <v>0.176724323178964</v>
      </c>
      <c r="CC56">
        <v>0.12755062579981599</v>
      </c>
      <c r="CX56">
        <v>0.23442646739998699</v>
      </c>
      <c r="CY56" s="13">
        <v>0.17056536914932</v>
      </c>
      <c r="CZ56">
        <v>0.75045065959169499</v>
      </c>
      <c r="DA56">
        <v>0</v>
      </c>
      <c r="DB56">
        <v>0</v>
      </c>
      <c r="DC56">
        <v>0.24954934040868099</v>
      </c>
      <c r="DD56">
        <v>0</v>
      </c>
      <c r="DE56">
        <v>0</v>
      </c>
      <c r="DF56">
        <v>0</v>
      </c>
      <c r="DG56">
        <v>0</v>
      </c>
      <c r="DT56">
        <v>0.23932584672576199</v>
      </c>
      <c r="DU56" s="13">
        <v>0.17264008132335201</v>
      </c>
      <c r="DV56">
        <v>0.76290099348991902</v>
      </c>
      <c r="DW56">
        <v>0</v>
      </c>
      <c r="DX56">
        <v>0</v>
      </c>
      <c r="DY56">
        <v>0.237099006510226</v>
      </c>
      <c r="DZ56">
        <v>0</v>
      </c>
      <c r="EA56">
        <v>0</v>
      </c>
      <c r="EB56">
        <v>0</v>
      </c>
      <c r="EC56">
        <v>0</v>
      </c>
      <c r="EQ56" s="14">
        <v>0.26418272192492298</v>
      </c>
      <c r="ER56" s="14">
        <v>0.12851119736428099</v>
      </c>
      <c r="ES56" s="14">
        <v>0</v>
      </c>
      <c r="ET56" s="14">
        <v>0.56055567554616703</v>
      </c>
      <c r="EU56" s="14">
        <v>0</v>
      </c>
      <c r="EV56" s="14">
        <v>0.43532479080435998</v>
      </c>
      <c r="EW56" s="14">
        <v>0</v>
      </c>
      <c r="EX56" s="14">
        <v>4.11953364947452E-3</v>
      </c>
      <c r="EY56" s="14">
        <v>0</v>
      </c>
      <c r="FA56">
        <v>0.23794155901762501</v>
      </c>
      <c r="FB56" s="53">
        <v>0.17205669895494599</v>
      </c>
      <c r="FC56">
        <v>0.75940011979390798</v>
      </c>
      <c r="FD56">
        <v>0</v>
      </c>
      <c r="FE56">
        <v>0</v>
      </c>
      <c r="FF56">
        <v>0.24059988020607501</v>
      </c>
      <c r="FG56">
        <v>0</v>
      </c>
      <c r="FH56">
        <v>0</v>
      </c>
      <c r="FI56">
        <v>0</v>
      </c>
      <c r="FJ56">
        <v>0</v>
      </c>
      <c r="FW56">
        <v>0.25039806980884399</v>
      </c>
      <c r="FX56">
        <v>0.16946677581194999</v>
      </c>
      <c r="FY56">
        <v>0.70018485358317994</v>
      </c>
      <c r="FZ56">
        <v>0</v>
      </c>
      <c r="GA56">
        <v>0.25971571432051099</v>
      </c>
      <c r="GB56">
        <v>0</v>
      </c>
      <c r="GC56">
        <v>0</v>
      </c>
      <c r="GD56">
        <v>0</v>
      </c>
      <c r="GE56">
        <v>4.0099432096295497E-2</v>
      </c>
      <c r="GF56">
        <v>0</v>
      </c>
    </row>
    <row r="57" spans="2:188" x14ac:dyDescent="0.2">
      <c r="W57">
        <v>0.26947614678565301</v>
      </c>
      <c r="X57">
        <v>0.103986824413856</v>
      </c>
      <c r="Y57">
        <v>0.79124907581515302</v>
      </c>
      <c r="Z57">
        <v>0</v>
      </c>
      <c r="AA57" s="15">
        <v>1.11022302462516E-16</v>
      </c>
      <c r="AB57">
        <v>0.208750924184777</v>
      </c>
      <c r="AC57" s="15">
        <v>4.6712633761103499E-14</v>
      </c>
      <c r="AD57">
        <v>0</v>
      </c>
      <c r="AE57">
        <v>0</v>
      </c>
      <c r="AF57">
        <v>0</v>
      </c>
      <c r="AI57">
        <v>0.234230121894794</v>
      </c>
      <c r="AJ57">
        <v>6.1057536433860603E-2</v>
      </c>
      <c r="AK57">
        <v>0.79328521262370899</v>
      </c>
      <c r="AL57" s="15">
        <v>7.8277662129977405E-14</v>
      </c>
      <c r="AM57">
        <v>0</v>
      </c>
      <c r="AN57">
        <v>0.206714787376064</v>
      </c>
      <c r="AO57">
        <v>0</v>
      </c>
      <c r="AP57">
        <v>0</v>
      </c>
      <c r="AQ57">
        <v>0</v>
      </c>
      <c r="AR57" s="15">
        <v>6.6405214660392201E-14</v>
      </c>
      <c r="AS57">
        <v>0</v>
      </c>
      <c r="BK57">
        <v>0.186447792388171</v>
      </c>
      <c r="BL57">
        <v>0.14361584216250101</v>
      </c>
      <c r="BM57">
        <v>0</v>
      </c>
      <c r="BN57">
        <v>0.73704982201144698</v>
      </c>
      <c r="BO57">
        <v>0</v>
      </c>
      <c r="BP57">
        <v>0.262950177988651</v>
      </c>
      <c r="BQ57">
        <v>0</v>
      </c>
      <c r="BR57">
        <v>0</v>
      </c>
      <c r="BS57">
        <v>0</v>
      </c>
      <c r="BT57">
        <v>0</v>
      </c>
      <c r="BU57">
        <v>0</v>
      </c>
      <c r="BX57" s="14">
        <v>0.19050237704687401</v>
      </c>
      <c r="BY57" s="14">
        <v>0.145173912276961</v>
      </c>
      <c r="CB57">
        <v>0.18168584383665801</v>
      </c>
      <c r="CC57">
        <v>0.131205470450725</v>
      </c>
      <c r="CX57">
        <v>0.24146085854869601</v>
      </c>
      <c r="CY57" s="13">
        <v>0.17353570288148701</v>
      </c>
      <c r="CZ57">
        <v>0.76827561247784404</v>
      </c>
      <c r="DA57">
        <v>0</v>
      </c>
      <c r="DB57">
        <v>0</v>
      </c>
      <c r="DC57">
        <v>0.231724387522557</v>
      </c>
      <c r="DD57">
        <v>0</v>
      </c>
      <c r="DE57">
        <v>0</v>
      </c>
      <c r="DF57">
        <v>0</v>
      </c>
      <c r="DG57">
        <v>0</v>
      </c>
      <c r="DT57">
        <v>0.24609233986971801</v>
      </c>
      <c r="DU57" s="13">
        <v>0.17546222132880199</v>
      </c>
      <c r="DV57">
        <v>0.77983663681191395</v>
      </c>
      <c r="DW57">
        <v>0</v>
      </c>
      <c r="DX57">
        <v>0</v>
      </c>
      <c r="DY57">
        <v>0.220163363188244</v>
      </c>
      <c r="DZ57">
        <v>0</v>
      </c>
      <c r="EA57">
        <v>0</v>
      </c>
      <c r="EB57">
        <v>0</v>
      </c>
      <c r="EC57">
        <v>0</v>
      </c>
      <c r="EQ57" s="14">
        <v>0.27336461158936098</v>
      </c>
      <c r="ER57" s="14">
        <v>0.130390873915641</v>
      </c>
      <c r="ES57" s="14">
        <v>0</v>
      </c>
      <c r="ET57" s="14">
        <v>0.59236935819997005</v>
      </c>
      <c r="EU57" s="14">
        <v>0</v>
      </c>
      <c r="EV57" s="14">
        <v>0.407630641800031</v>
      </c>
      <c r="EW57" s="14">
        <v>0</v>
      </c>
      <c r="EX57" s="14">
        <v>0</v>
      </c>
      <c r="EY57" s="14">
        <v>0</v>
      </c>
      <c r="FA57">
        <v>0.24478476824723</v>
      </c>
      <c r="FB57" s="53">
        <v>0.17492050912958401</v>
      </c>
      <c r="FC57">
        <v>0.77658582552286604</v>
      </c>
      <c r="FD57">
        <v>0</v>
      </c>
      <c r="FE57">
        <v>0</v>
      </c>
      <c r="FF57">
        <v>0.22341417447711501</v>
      </c>
      <c r="FG57">
        <v>0</v>
      </c>
      <c r="FH57">
        <v>0</v>
      </c>
      <c r="FI57">
        <v>0</v>
      </c>
      <c r="FJ57">
        <v>0</v>
      </c>
      <c r="FW57">
        <v>0.25688319762061101</v>
      </c>
      <c r="FX57">
        <v>0.17251558049680901</v>
      </c>
      <c r="FY57">
        <v>0.72046841315028498</v>
      </c>
      <c r="FZ57">
        <v>0</v>
      </c>
      <c r="GA57">
        <v>0.23946392863873101</v>
      </c>
      <c r="GB57">
        <v>0</v>
      </c>
      <c r="GC57">
        <v>0</v>
      </c>
      <c r="GD57">
        <v>0</v>
      </c>
      <c r="GE57">
        <v>4.0067658210970102E-2</v>
      </c>
      <c r="GF57">
        <v>0</v>
      </c>
    </row>
    <row r="58" spans="2:188" x14ac:dyDescent="0.2">
      <c r="W58">
        <v>0.275906415825523</v>
      </c>
      <c r="X58">
        <v>0.106672702266635</v>
      </c>
      <c r="Y58">
        <v>0.80730683921397794</v>
      </c>
      <c r="Z58">
        <v>0</v>
      </c>
      <c r="AA58" s="15">
        <v>2.3592239273284601E-16</v>
      </c>
      <c r="AB58">
        <v>0.192693160785949</v>
      </c>
      <c r="AC58" s="15">
        <v>4.7975512451614602E-14</v>
      </c>
      <c r="AD58">
        <v>0</v>
      </c>
      <c r="AE58">
        <v>0</v>
      </c>
      <c r="AF58">
        <v>0</v>
      </c>
      <c r="AI58">
        <v>0.239506298963785</v>
      </c>
      <c r="AJ58">
        <v>6.2738330887659802E-2</v>
      </c>
      <c r="AK58">
        <v>0.809186350114107</v>
      </c>
      <c r="AL58" s="15">
        <v>8.0380146982861296E-14</v>
      </c>
      <c r="AM58">
        <v>0</v>
      </c>
      <c r="AN58">
        <v>0.19081364988565899</v>
      </c>
      <c r="AO58">
        <v>0</v>
      </c>
      <c r="AP58">
        <v>0</v>
      </c>
      <c r="AQ58">
        <v>0</v>
      </c>
      <c r="AR58" s="15">
        <v>6.8244021544927604E-14</v>
      </c>
      <c r="AS58">
        <v>0</v>
      </c>
      <c r="BK58">
        <v>0.191671190911302</v>
      </c>
      <c r="BL58">
        <v>0.14631604283588601</v>
      </c>
      <c r="BM58">
        <v>0</v>
      </c>
      <c r="BN58">
        <v>0.75727675877970402</v>
      </c>
      <c r="BO58">
        <v>0</v>
      </c>
      <c r="BP58">
        <v>0.24272324122039601</v>
      </c>
      <c r="BQ58">
        <v>0</v>
      </c>
      <c r="BR58">
        <v>0</v>
      </c>
      <c r="BS58">
        <v>0</v>
      </c>
      <c r="BT58">
        <v>0</v>
      </c>
      <c r="BU58">
        <v>0</v>
      </c>
      <c r="BX58" s="14">
        <v>0.19540573774133699</v>
      </c>
      <c r="BY58" s="14">
        <v>0.147754261403091</v>
      </c>
      <c r="CB58">
        <v>0.18664825972576499</v>
      </c>
      <c r="CC58">
        <v>0.13486031510163601</v>
      </c>
      <c r="CX58">
        <v>0.248623142748369</v>
      </c>
      <c r="CY58" s="13">
        <v>0.17650603661365499</v>
      </c>
      <c r="CZ58">
        <v>0.78610056536399697</v>
      </c>
      <c r="DA58">
        <v>0</v>
      </c>
      <c r="DB58">
        <v>0</v>
      </c>
      <c r="DC58">
        <v>0.21389943463642899</v>
      </c>
      <c r="DD58">
        <v>0</v>
      </c>
      <c r="DE58">
        <v>0</v>
      </c>
      <c r="DF58">
        <v>0</v>
      </c>
      <c r="DG58">
        <v>0</v>
      </c>
      <c r="DT58">
        <v>0.25296787837226198</v>
      </c>
      <c r="DU58" s="13">
        <v>0.17828436133425199</v>
      </c>
      <c r="DV58">
        <v>0.796772280133908</v>
      </c>
      <c r="DW58">
        <v>0</v>
      </c>
      <c r="DX58">
        <v>0</v>
      </c>
      <c r="DY58">
        <v>0.20322771986626201</v>
      </c>
      <c r="DZ58">
        <v>0</v>
      </c>
      <c r="EA58">
        <v>0</v>
      </c>
      <c r="EB58">
        <v>0</v>
      </c>
      <c r="EC58">
        <v>0</v>
      </c>
      <c r="EQ58" s="14">
        <v>0.28260581158200898</v>
      </c>
      <c r="ER58" s="14">
        <v>0.13227055046700001</v>
      </c>
      <c r="ES58" s="14">
        <v>0</v>
      </c>
      <c r="ET58" s="14">
        <v>0.62372556141533297</v>
      </c>
      <c r="EU58" s="14">
        <v>0</v>
      </c>
      <c r="EV58" s="14">
        <v>0.37627443858466803</v>
      </c>
      <c r="EW58" s="14">
        <v>0</v>
      </c>
      <c r="EX58" s="14">
        <v>0</v>
      </c>
      <c r="EY58" s="14">
        <v>0</v>
      </c>
      <c r="FA58">
        <v>0.25174207825619299</v>
      </c>
      <c r="FB58" s="53">
        <v>0.177784319304223</v>
      </c>
      <c r="FC58">
        <v>0.79377153125182398</v>
      </c>
      <c r="FD58">
        <v>0</v>
      </c>
      <c r="FE58">
        <v>0</v>
      </c>
      <c r="FF58">
        <v>0.20622846874815601</v>
      </c>
      <c r="FG58">
        <v>0</v>
      </c>
      <c r="FH58">
        <v>0</v>
      </c>
      <c r="FI58">
        <v>0</v>
      </c>
      <c r="FJ58">
        <v>0</v>
      </c>
      <c r="FW58">
        <v>0.26337086487488198</v>
      </c>
      <c r="FX58">
        <v>0.175564385181668</v>
      </c>
      <c r="FY58">
        <v>0.74075197271739002</v>
      </c>
      <c r="FZ58">
        <v>0</v>
      </c>
      <c r="GA58">
        <v>0.21921214295695099</v>
      </c>
      <c r="GB58">
        <v>0</v>
      </c>
      <c r="GC58">
        <v>0</v>
      </c>
      <c r="GD58">
        <v>0</v>
      </c>
      <c r="GE58">
        <v>4.0035884325644699E-2</v>
      </c>
      <c r="GF58">
        <v>0</v>
      </c>
    </row>
    <row r="59" spans="2:188" x14ac:dyDescent="0.2">
      <c r="W59">
        <v>0.28236038656983797</v>
      </c>
      <c r="X59">
        <v>0.109358580119415</v>
      </c>
      <c r="Y59">
        <v>0.82336460261280398</v>
      </c>
      <c r="Z59">
        <v>0</v>
      </c>
      <c r="AA59" s="15">
        <v>3.7470027081098999E-16</v>
      </c>
      <c r="AB59">
        <v>0.176635397387122</v>
      </c>
      <c r="AC59" s="15">
        <v>4.9238391142125699E-14</v>
      </c>
      <c r="AD59">
        <v>0</v>
      </c>
      <c r="AE59">
        <v>0</v>
      </c>
      <c r="AF59">
        <v>0</v>
      </c>
      <c r="AI59">
        <v>0.244808628132683</v>
      </c>
      <c r="AJ59">
        <v>6.4419125341458799E-2</v>
      </c>
      <c r="AK59">
        <v>0.82508748760450501</v>
      </c>
      <c r="AL59" s="15">
        <v>8.2482631835745198E-14</v>
      </c>
      <c r="AM59">
        <v>0</v>
      </c>
      <c r="AN59">
        <v>0.17491251239525599</v>
      </c>
      <c r="AO59">
        <v>0</v>
      </c>
      <c r="AP59">
        <v>0</v>
      </c>
      <c r="AQ59">
        <v>0</v>
      </c>
      <c r="AR59" s="15">
        <v>7.0075889535559099E-14</v>
      </c>
      <c r="AS59">
        <v>0</v>
      </c>
      <c r="BK59">
        <v>0.19689547405261101</v>
      </c>
      <c r="BL59">
        <v>0.14901624350927201</v>
      </c>
      <c r="BM59">
        <v>0</v>
      </c>
      <c r="BN59">
        <v>0.77750369554796095</v>
      </c>
      <c r="BO59">
        <v>0</v>
      </c>
      <c r="BP59">
        <v>0.222496304452142</v>
      </c>
      <c r="BQ59">
        <v>0</v>
      </c>
      <c r="BR59">
        <v>0</v>
      </c>
      <c r="BS59">
        <v>0</v>
      </c>
      <c r="BT59">
        <v>0</v>
      </c>
      <c r="BU59">
        <v>0</v>
      </c>
      <c r="BX59" s="14">
        <v>0.20031169171080901</v>
      </c>
      <c r="BY59" s="14">
        <v>0.15033461052922101</v>
      </c>
      <c r="CB59">
        <v>0.191657739283211</v>
      </c>
      <c r="CC59">
        <v>0.138515159752747</v>
      </c>
      <c r="CX59">
        <v>0.25590258168811503</v>
      </c>
      <c r="CY59" s="13">
        <v>0.17947637034582301</v>
      </c>
      <c r="CZ59">
        <v>0.80392551825014702</v>
      </c>
      <c r="DA59">
        <v>0</v>
      </c>
      <c r="DB59">
        <v>0</v>
      </c>
      <c r="DC59">
        <v>0.19607448175030501</v>
      </c>
      <c r="DD59">
        <v>0</v>
      </c>
      <c r="DE59">
        <v>0</v>
      </c>
      <c r="DF59">
        <v>0</v>
      </c>
      <c r="DG59">
        <v>0</v>
      </c>
      <c r="DT59">
        <v>0.25994380959706498</v>
      </c>
      <c r="DU59" s="13">
        <v>0.18110650133970299</v>
      </c>
      <c r="DV59">
        <v>0.81370792345590304</v>
      </c>
      <c r="DW59">
        <v>0</v>
      </c>
      <c r="DX59">
        <v>0</v>
      </c>
      <c r="DY59">
        <v>0.18629207654428101</v>
      </c>
      <c r="DZ59">
        <v>0</v>
      </c>
      <c r="EA59">
        <v>0</v>
      </c>
      <c r="EB59">
        <v>0</v>
      </c>
      <c r="EC59">
        <v>0</v>
      </c>
      <c r="EQ59" s="14">
        <v>0.291902068799548</v>
      </c>
      <c r="ER59" s="14">
        <v>0.13415022701835999</v>
      </c>
      <c r="ES59" s="14">
        <v>0</v>
      </c>
      <c r="ET59" s="14">
        <v>0.655081764630701</v>
      </c>
      <c r="EU59" s="14">
        <v>0</v>
      </c>
      <c r="EV59" s="14">
        <v>0.344918235369301</v>
      </c>
      <c r="EW59" s="14">
        <v>0</v>
      </c>
      <c r="EX59" s="14">
        <v>0</v>
      </c>
      <c r="EY59" s="14">
        <v>0</v>
      </c>
      <c r="FA59">
        <v>0.25880428726052701</v>
      </c>
      <c r="FB59" s="53">
        <v>0.180648129478861</v>
      </c>
      <c r="FC59">
        <v>0.81095723698078204</v>
      </c>
      <c r="FD59">
        <v>0</v>
      </c>
      <c r="FE59">
        <v>0</v>
      </c>
      <c r="FF59">
        <v>0.18904276301919601</v>
      </c>
      <c r="FG59">
        <v>0</v>
      </c>
      <c r="FH59">
        <v>0</v>
      </c>
      <c r="FI59">
        <v>0</v>
      </c>
      <c r="FJ59">
        <v>0</v>
      </c>
      <c r="FW59">
        <v>0.26986088842115402</v>
      </c>
      <c r="FX59">
        <v>0.17861318986652799</v>
      </c>
      <c r="FY59">
        <v>0.76103553228449505</v>
      </c>
      <c r="FZ59">
        <v>0</v>
      </c>
      <c r="GA59">
        <v>0.198960357275172</v>
      </c>
      <c r="GB59">
        <v>0</v>
      </c>
      <c r="GC59">
        <v>0</v>
      </c>
      <c r="GD59">
        <v>0</v>
      </c>
      <c r="GE59">
        <v>4.0004110440319297E-2</v>
      </c>
      <c r="GF59">
        <v>0</v>
      </c>
    </row>
    <row r="60" spans="2:188" x14ac:dyDescent="0.2">
      <c r="W60">
        <v>0.28883647019894898</v>
      </c>
      <c r="X60">
        <v>0.11204445797219401</v>
      </c>
      <c r="Y60">
        <v>0.83942236601162901</v>
      </c>
      <c r="Z60">
        <v>0</v>
      </c>
      <c r="AA60" s="15">
        <v>5.13478148889135E-16</v>
      </c>
      <c r="AB60">
        <v>0.160577633988295</v>
      </c>
      <c r="AC60" s="15">
        <v>5.0515147620444597E-14</v>
      </c>
      <c r="AD60">
        <v>0</v>
      </c>
      <c r="AE60">
        <v>0</v>
      </c>
      <c r="AF60">
        <v>0</v>
      </c>
      <c r="AI60">
        <v>0.250135446303557</v>
      </c>
      <c r="AJ60">
        <v>6.6099919795257894E-2</v>
      </c>
      <c r="AK60">
        <v>0.84098862509490202</v>
      </c>
      <c r="AL60" s="15">
        <v>8.4578177794725194E-14</v>
      </c>
      <c r="AM60">
        <v>0</v>
      </c>
      <c r="AN60">
        <v>0.15901137490485201</v>
      </c>
      <c r="AO60">
        <v>0</v>
      </c>
      <c r="AP60">
        <v>0</v>
      </c>
      <c r="AQ60">
        <v>0</v>
      </c>
      <c r="AR60" s="15">
        <v>7.1907757526190595E-14</v>
      </c>
      <c r="AS60">
        <v>0</v>
      </c>
      <c r="BK60">
        <v>0.20212057321697799</v>
      </c>
      <c r="BL60">
        <v>0.15171644418265701</v>
      </c>
      <c r="BM60">
        <v>0</v>
      </c>
      <c r="BN60">
        <v>0.79773063231621799</v>
      </c>
      <c r="BO60">
        <v>0</v>
      </c>
      <c r="BP60">
        <v>0.20226936768388801</v>
      </c>
      <c r="BQ60">
        <v>0</v>
      </c>
      <c r="BR60">
        <v>0</v>
      </c>
      <c r="BS60">
        <v>0</v>
      </c>
      <c r="BT60">
        <v>0</v>
      </c>
      <c r="BU60">
        <v>0</v>
      </c>
      <c r="BX60" s="14">
        <v>0.20522005297226401</v>
      </c>
      <c r="BY60" s="14">
        <v>0.15291495965535101</v>
      </c>
      <c r="CB60">
        <v>0.19681158306389099</v>
      </c>
      <c r="CC60">
        <v>0.142170004403916</v>
      </c>
      <c r="CX60">
        <v>0.263289458248474</v>
      </c>
      <c r="CY60" s="13">
        <v>0.18244670407798999</v>
      </c>
      <c r="CZ60">
        <v>0.82175047113629596</v>
      </c>
      <c r="DA60">
        <v>0</v>
      </c>
      <c r="DB60">
        <v>0</v>
      </c>
      <c r="DC60">
        <v>0.17824952886418</v>
      </c>
      <c r="DD60">
        <v>0</v>
      </c>
      <c r="DE60">
        <v>0</v>
      </c>
      <c r="DF60">
        <v>0</v>
      </c>
      <c r="DG60">
        <v>0</v>
      </c>
      <c r="DT60">
        <v>0.26701226511448301</v>
      </c>
      <c r="DU60" s="13">
        <v>0.18392864134515299</v>
      </c>
      <c r="DV60">
        <v>0.83064356677789697</v>
      </c>
      <c r="DW60">
        <v>0</v>
      </c>
      <c r="DX60">
        <v>0</v>
      </c>
      <c r="DY60">
        <v>0.16935643322230001</v>
      </c>
      <c r="DZ60">
        <v>0</v>
      </c>
      <c r="EA60">
        <v>0</v>
      </c>
      <c r="EB60">
        <v>0</v>
      </c>
      <c r="EC60">
        <v>0</v>
      </c>
      <c r="EQ60" s="14">
        <v>0.30124828623245498</v>
      </c>
      <c r="ER60" s="14">
        <v>0.13602990356972</v>
      </c>
      <c r="ES60" s="14">
        <v>0</v>
      </c>
      <c r="ET60" s="14">
        <v>0.68643796784606703</v>
      </c>
      <c r="EU60" s="14">
        <v>0</v>
      </c>
      <c r="EV60" s="14">
        <v>0.31356203215393502</v>
      </c>
      <c r="EW60" s="14">
        <v>0</v>
      </c>
      <c r="EX60" s="14">
        <v>0</v>
      </c>
      <c r="EY60" s="14">
        <v>0</v>
      </c>
      <c r="FA60">
        <v>0.26596303913306402</v>
      </c>
      <c r="FB60" s="53">
        <v>0.18351193965349999</v>
      </c>
      <c r="FC60">
        <v>0.82814294270973898</v>
      </c>
      <c r="FD60">
        <v>0</v>
      </c>
      <c r="FE60">
        <v>0</v>
      </c>
      <c r="FF60">
        <v>0.17185705729023701</v>
      </c>
      <c r="FG60">
        <v>0</v>
      </c>
      <c r="FH60">
        <v>0</v>
      </c>
      <c r="FI60">
        <v>0</v>
      </c>
      <c r="FJ60">
        <v>0</v>
      </c>
      <c r="FW60">
        <v>0.27635310225022702</v>
      </c>
      <c r="FX60">
        <v>0.18166199455138701</v>
      </c>
      <c r="FY60">
        <v>0.78131909185159998</v>
      </c>
      <c r="FZ60">
        <v>0</v>
      </c>
      <c r="GA60">
        <v>0.17870857159339101</v>
      </c>
      <c r="GB60">
        <v>0</v>
      </c>
      <c r="GC60">
        <v>0</v>
      </c>
      <c r="GD60">
        <v>0</v>
      </c>
      <c r="GE60">
        <v>3.9972336554993999E-2</v>
      </c>
      <c r="GF60">
        <v>0</v>
      </c>
    </row>
    <row r="61" spans="2:188" x14ac:dyDescent="0.2">
      <c r="W61">
        <v>0.29533321203861701</v>
      </c>
      <c r="X61">
        <v>0.11473033582497399</v>
      </c>
      <c r="Y61">
        <v>0.85548012941045404</v>
      </c>
      <c r="Z61">
        <v>0</v>
      </c>
      <c r="AA61" s="15">
        <v>6.5225602696727996E-16</v>
      </c>
      <c r="AB61">
        <v>0.144519870589468</v>
      </c>
      <c r="AC61" s="15">
        <v>5.1791904098763603E-14</v>
      </c>
      <c r="AD61">
        <v>0</v>
      </c>
      <c r="AE61">
        <v>0</v>
      </c>
      <c r="AF61">
        <v>0</v>
      </c>
      <c r="AI61">
        <v>0.25548522170792898</v>
      </c>
      <c r="AJ61">
        <v>6.7780714249057003E-2</v>
      </c>
      <c r="AK61">
        <v>0.85688976258530103</v>
      </c>
      <c r="AL61" s="15">
        <v>8.6673723753705202E-14</v>
      </c>
      <c r="AM61">
        <v>0</v>
      </c>
      <c r="AN61">
        <v>0.14311023741444701</v>
      </c>
      <c r="AO61">
        <v>0</v>
      </c>
      <c r="AP61">
        <v>0</v>
      </c>
      <c r="AQ61">
        <v>0</v>
      </c>
      <c r="AR61" s="15">
        <v>7.3746564410725998E-14</v>
      </c>
      <c r="AS61">
        <v>0</v>
      </c>
      <c r="BK61">
        <v>0.20734642671343201</v>
      </c>
      <c r="BL61">
        <v>0.15441664485604301</v>
      </c>
      <c r="BM61">
        <v>0</v>
      </c>
      <c r="BN61">
        <v>0.81795756908447603</v>
      </c>
      <c r="BO61">
        <v>0</v>
      </c>
      <c r="BP61">
        <v>0.18204243091563399</v>
      </c>
      <c r="BQ61">
        <v>0</v>
      </c>
      <c r="BR61">
        <v>0</v>
      </c>
      <c r="BS61">
        <v>0</v>
      </c>
      <c r="BT61">
        <v>0</v>
      </c>
      <c r="BU61">
        <v>0</v>
      </c>
      <c r="BX61" s="14">
        <v>0.21013065283274099</v>
      </c>
      <c r="BY61" s="14">
        <v>0.15549530878148099</v>
      </c>
      <c r="CB61">
        <v>0.202102413967229</v>
      </c>
      <c r="CC61">
        <v>0.145824849055085</v>
      </c>
      <c r="CX61">
        <v>0.27077497971650299</v>
      </c>
      <c r="CY61" s="13">
        <v>0.185417037810158</v>
      </c>
      <c r="CZ61">
        <v>0.839575424022446</v>
      </c>
      <c r="DA61">
        <v>0</v>
      </c>
      <c r="DB61">
        <v>0</v>
      </c>
      <c r="DC61">
        <v>0.16042457597805401</v>
      </c>
      <c r="DD61">
        <v>0</v>
      </c>
      <c r="DE61">
        <v>0</v>
      </c>
      <c r="DF61">
        <v>0</v>
      </c>
      <c r="DG61">
        <v>0</v>
      </c>
      <c r="DT61">
        <v>0.27416608872973403</v>
      </c>
      <c r="DU61" s="13">
        <v>0.186750781350603</v>
      </c>
      <c r="DV61">
        <v>0.84757921009989101</v>
      </c>
      <c r="DW61">
        <v>0</v>
      </c>
      <c r="DX61">
        <v>0</v>
      </c>
      <c r="DY61">
        <v>0.15242078990031699</v>
      </c>
      <c r="DZ61">
        <v>0</v>
      </c>
      <c r="EA61">
        <v>0</v>
      </c>
      <c r="EB61">
        <v>0</v>
      </c>
      <c r="EC61">
        <v>0</v>
      </c>
      <c r="EQ61" s="14">
        <v>0.31063995445777898</v>
      </c>
      <c r="ER61" s="14">
        <v>0.13790958012107901</v>
      </c>
      <c r="ES61" s="14">
        <v>0</v>
      </c>
      <c r="ET61" s="14">
        <v>0.71779417106143195</v>
      </c>
      <c r="EU61" s="14">
        <v>0</v>
      </c>
      <c r="EV61" s="14">
        <v>0.28220582893856899</v>
      </c>
      <c r="EW61" s="14">
        <v>0</v>
      </c>
      <c r="EX61" s="14">
        <v>0</v>
      </c>
      <c r="EY61" s="14">
        <v>0</v>
      </c>
      <c r="FA61">
        <v>0.27321074504152798</v>
      </c>
      <c r="FB61" s="53">
        <v>0.18637574982813801</v>
      </c>
      <c r="FC61">
        <v>0.84532864843869804</v>
      </c>
      <c r="FD61">
        <v>0</v>
      </c>
      <c r="FE61">
        <v>0</v>
      </c>
      <c r="FF61">
        <v>0.15467135156127701</v>
      </c>
      <c r="FG61">
        <v>0</v>
      </c>
      <c r="FH61">
        <v>0</v>
      </c>
      <c r="FI61">
        <v>0</v>
      </c>
      <c r="FJ61">
        <v>0</v>
      </c>
      <c r="FW61">
        <v>0.28284735554102902</v>
      </c>
      <c r="FX61">
        <v>0.184710799236246</v>
      </c>
      <c r="FY61">
        <v>0.80160265141870501</v>
      </c>
      <c r="FZ61">
        <v>0</v>
      </c>
      <c r="GA61">
        <v>0.158456785911611</v>
      </c>
      <c r="GB61">
        <v>0</v>
      </c>
      <c r="GC61">
        <v>0</v>
      </c>
      <c r="GD61">
        <v>0</v>
      </c>
      <c r="GE61">
        <v>3.9940562669668597E-2</v>
      </c>
      <c r="GF61">
        <v>0</v>
      </c>
    </row>
    <row r="62" spans="2:188" x14ac:dyDescent="0.2">
      <c r="W62">
        <v>0.30184927820361401</v>
      </c>
      <c r="X62">
        <v>0.117416213677753</v>
      </c>
      <c r="Y62">
        <v>0.87153789280927896</v>
      </c>
      <c r="Z62">
        <v>0</v>
      </c>
      <c r="AA62" s="15">
        <v>9.1593399531575395E-16</v>
      </c>
      <c r="AB62">
        <v>0.12846210719064</v>
      </c>
      <c r="AC62" s="15">
        <v>5.3096416152698099E-14</v>
      </c>
      <c r="AD62">
        <v>0</v>
      </c>
      <c r="AE62">
        <v>0</v>
      </c>
      <c r="AF62">
        <v>0</v>
      </c>
      <c r="AI62">
        <v>0.26085654189461399</v>
      </c>
      <c r="AJ62">
        <v>6.9461508702856098E-2</v>
      </c>
      <c r="AK62">
        <v>0.87279090007569804</v>
      </c>
      <c r="AL62" s="15">
        <v>8.8769269712685198E-14</v>
      </c>
      <c r="AM62">
        <v>0</v>
      </c>
      <c r="AN62">
        <v>0.127209099924044</v>
      </c>
      <c r="AO62">
        <v>0</v>
      </c>
      <c r="AP62">
        <v>0</v>
      </c>
      <c r="AQ62">
        <v>0</v>
      </c>
      <c r="AR62" s="15">
        <v>7.5585371295261401E-14</v>
      </c>
      <c r="AS62">
        <v>0</v>
      </c>
      <c r="BK62">
        <v>0.212572978908914</v>
      </c>
      <c r="BL62">
        <v>0.15711684552942801</v>
      </c>
      <c r="BM62">
        <v>0</v>
      </c>
      <c r="BN62">
        <v>0.83818450585273296</v>
      </c>
      <c r="BO62">
        <v>0</v>
      </c>
      <c r="BP62">
        <v>0.161815494147379</v>
      </c>
      <c r="BQ62">
        <v>0</v>
      </c>
      <c r="BR62">
        <v>0</v>
      </c>
      <c r="BS62">
        <v>0</v>
      </c>
      <c r="BT62">
        <v>0</v>
      </c>
      <c r="BU62">
        <v>0</v>
      </c>
      <c r="BX62" s="14">
        <v>0.215043337934409</v>
      </c>
      <c r="BY62" s="14">
        <v>0.15807565790761099</v>
      </c>
      <c r="CB62">
        <v>0.207519754570378</v>
      </c>
      <c r="CC62">
        <v>0.149479693706254</v>
      </c>
      <c r="CX62">
        <v>0.27835118782167101</v>
      </c>
      <c r="CY62" s="13">
        <v>0.18838737154232499</v>
      </c>
      <c r="CZ62">
        <v>0.85740037690859605</v>
      </c>
      <c r="DA62">
        <v>0</v>
      </c>
      <c r="DB62">
        <v>0</v>
      </c>
      <c r="DC62">
        <v>0.142599623091929</v>
      </c>
      <c r="DD62">
        <v>0</v>
      </c>
      <c r="DE62">
        <v>0</v>
      </c>
      <c r="DF62">
        <v>0</v>
      </c>
      <c r="DG62">
        <v>0</v>
      </c>
      <c r="DT62">
        <v>0.28139876974005001</v>
      </c>
      <c r="DU62" s="13">
        <v>0.189572921356053</v>
      </c>
      <c r="DV62">
        <v>0.86451485342188505</v>
      </c>
      <c r="DW62">
        <v>0</v>
      </c>
      <c r="DX62">
        <v>0</v>
      </c>
      <c r="DY62">
        <v>0.13548514657833699</v>
      </c>
      <c r="DZ62">
        <v>0</v>
      </c>
      <c r="EA62">
        <v>0</v>
      </c>
      <c r="EB62">
        <v>0</v>
      </c>
      <c r="EC62">
        <v>0</v>
      </c>
      <c r="EQ62" s="14">
        <v>0.32007307261323298</v>
      </c>
      <c r="ER62" s="14">
        <v>0.13978925667243899</v>
      </c>
      <c r="ES62" s="14">
        <v>0</v>
      </c>
      <c r="ET62" s="14">
        <v>0.74915037427679598</v>
      </c>
      <c r="EU62" s="14">
        <v>0</v>
      </c>
      <c r="EV62" s="14">
        <v>0.25084962572320502</v>
      </c>
      <c r="EW62" s="14">
        <v>0</v>
      </c>
      <c r="EX62" s="14">
        <v>0</v>
      </c>
      <c r="EY62" s="14">
        <v>0</v>
      </c>
      <c r="FA62">
        <v>0.28054051074342701</v>
      </c>
      <c r="FB62" s="53">
        <v>0.189239560002777</v>
      </c>
      <c r="FC62">
        <v>0.86251435416765498</v>
      </c>
      <c r="FD62">
        <v>0</v>
      </c>
      <c r="FE62">
        <v>0</v>
      </c>
      <c r="FF62">
        <v>0.13748564583231801</v>
      </c>
      <c r="FG62">
        <v>0</v>
      </c>
      <c r="FH62">
        <v>0</v>
      </c>
      <c r="FI62">
        <v>0</v>
      </c>
      <c r="FJ62">
        <v>0</v>
      </c>
      <c r="FW62">
        <v>0.28934351096774202</v>
      </c>
      <c r="FX62">
        <v>0.18775960392110599</v>
      </c>
      <c r="FY62">
        <v>0.82188621098581105</v>
      </c>
      <c r="FZ62">
        <v>0</v>
      </c>
      <c r="GA62">
        <v>0.13820500022982901</v>
      </c>
      <c r="GB62">
        <v>0</v>
      </c>
      <c r="GC62">
        <v>0</v>
      </c>
      <c r="GD62">
        <v>0</v>
      </c>
      <c r="GE62">
        <v>3.9908788784343202E-2</v>
      </c>
      <c r="GF62">
        <v>0</v>
      </c>
    </row>
    <row r="63" spans="2:188" x14ac:dyDescent="0.2">
      <c r="W63">
        <v>0.30838344374167898</v>
      </c>
      <c r="X63">
        <v>0.120102091530533</v>
      </c>
      <c r="Y63">
        <v>0.88759565620810399</v>
      </c>
      <c r="Z63">
        <v>0</v>
      </c>
      <c r="AA63" s="15">
        <v>1.0547118733939001E-15</v>
      </c>
      <c r="AB63">
        <v>0.11240434379181299</v>
      </c>
      <c r="AC63" s="15">
        <v>5.43454170554014E-14</v>
      </c>
      <c r="AD63">
        <v>0</v>
      </c>
      <c r="AE63">
        <v>0</v>
      </c>
      <c r="AF63">
        <v>0</v>
      </c>
      <c r="AI63">
        <v>0.26624810292597401</v>
      </c>
      <c r="AJ63">
        <v>7.1142303156655207E-2</v>
      </c>
      <c r="AK63">
        <v>0.88869203756609705</v>
      </c>
      <c r="AL63" s="15">
        <v>9.0878693459472995E-14</v>
      </c>
      <c r="AM63">
        <v>0</v>
      </c>
      <c r="AN63">
        <v>0.111307962433639</v>
      </c>
      <c r="AO63">
        <v>0</v>
      </c>
      <c r="AP63">
        <v>0</v>
      </c>
      <c r="AQ63">
        <v>0</v>
      </c>
      <c r="AR63" s="15">
        <v>7.7431117073700799E-14</v>
      </c>
      <c r="AS63">
        <v>0</v>
      </c>
      <c r="BK63">
        <v>0.21780017950337399</v>
      </c>
      <c r="BL63">
        <v>0.15981704620281401</v>
      </c>
      <c r="BM63">
        <v>0</v>
      </c>
      <c r="BN63">
        <v>0.85841144262099001</v>
      </c>
      <c r="BO63">
        <v>0</v>
      </c>
      <c r="BP63">
        <v>0.14158855737912501</v>
      </c>
      <c r="BQ63">
        <v>0</v>
      </c>
      <c r="BR63">
        <v>0</v>
      </c>
      <c r="BS63">
        <v>0</v>
      </c>
      <c r="BT63">
        <v>0</v>
      </c>
      <c r="BU63">
        <v>0</v>
      </c>
      <c r="BX63" s="14">
        <v>0.21995796855788899</v>
      </c>
      <c r="BY63" s="14">
        <v>0.160656007033741</v>
      </c>
      <c r="CB63">
        <v>0.213053954773952</v>
      </c>
      <c r="CC63">
        <v>0.15313453835742299</v>
      </c>
      <c r="CX63">
        <v>0.28601087599698599</v>
      </c>
      <c r="CY63" s="13">
        <v>0.191357705274493</v>
      </c>
      <c r="CZ63">
        <v>0.87522532979474499</v>
      </c>
      <c r="DA63">
        <v>0</v>
      </c>
      <c r="DB63">
        <v>0</v>
      </c>
      <c r="DC63">
        <v>0.124774670205805</v>
      </c>
      <c r="DD63">
        <v>0</v>
      </c>
      <c r="DE63">
        <v>0</v>
      </c>
      <c r="DF63">
        <v>0</v>
      </c>
      <c r="DG63">
        <v>0</v>
      </c>
      <c r="DT63">
        <v>0.288704381551664</v>
      </c>
      <c r="DU63" s="13">
        <v>0.192395061361503</v>
      </c>
      <c r="DV63">
        <v>0.88145049674387999</v>
      </c>
      <c r="DW63">
        <v>0</v>
      </c>
      <c r="DX63">
        <v>0</v>
      </c>
      <c r="DY63">
        <v>0.11854950325635399</v>
      </c>
      <c r="DZ63">
        <v>0</v>
      </c>
      <c r="EA63">
        <v>0</v>
      </c>
      <c r="EB63">
        <v>0</v>
      </c>
      <c r="EC63">
        <v>0</v>
      </c>
      <c r="EQ63" s="14">
        <v>0.329544081235919</v>
      </c>
      <c r="ER63" s="14">
        <v>0.141668933223799</v>
      </c>
      <c r="ES63" s="14">
        <v>0</v>
      </c>
      <c r="ET63" s="14">
        <v>0.78050657749216201</v>
      </c>
      <c r="EU63" s="14">
        <v>0</v>
      </c>
      <c r="EV63" s="14">
        <v>0.21949342250783899</v>
      </c>
      <c r="EW63" s="14">
        <v>0</v>
      </c>
      <c r="EX63" s="14">
        <v>0</v>
      </c>
      <c r="EY63" s="14">
        <v>0</v>
      </c>
      <c r="FA63">
        <v>0.28794606972661302</v>
      </c>
      <c r="FB63" s="53">
        <v>0.19210337017741499</v>
      </c>
      <c r="FC63">
        <v>0.87970005989661304</v>
      </c>
      <c r="FD63">
        <v>0</v>
      </c>
      <c r="FE63">
        <v>0</v>
      </c>
      <c r="FF63">
        <v>0.120299940103359</v>
      </c>
      <c r="FG63">
        <v>0</v>
      </c>
      <c r="FH63">
        <v>0</v>
      </c>
      <c r="FI63">
        <v>0</v>
      </c>
      <c r="FJ63">
        <v>0</v>
      </c>
      <c r="FW63">
        <v>0.29584144322776101</v>
      </c>
      <c r="FX63">
        <v>0.19080840860596501</v>
      </c>
      <c r="FY63">
        <v>0.84216977055291498</v>
      </c>
      <c r="FZ63">
        <v>0</v>
      </c>
      <c r="GA63">
        <v>0.11795321454804999</v>
      </c>
      <c r="GB63">
        <v>0</v>
      </c>
      <c r="GC63">
        <v>0</v>
      </c>
      <c r="GD63">
        <v>0</v>
      </c>
      <c r="GE63">
        <v>3.98770148990178E-2</v>
      </c>
      <c r="GF63">
        <v>0</v>
      </c>
    </row>
    <row r="64" spans="2:188" x14ac:dyDescent="0.2">
      <c r="W64">
        <v>0.314934582094203</v>
      </c>
      <c r="X64">
        <v>0.122787969383312</v>
      </c>
      <c r="Y64">
        <v>0.90365341960692902</v>
      </c>
      <c r="Z64">
        <v>0</v>
      </c>
      <c r="AA64" s="15">
        <v>1.1934897514720399E-15</v>
      </c>
      <c r="AB64">
        <v>9.6346580392985895E-2</v>
      </c>
      <c r="AC64" s="15">
        <v>5.5622173533720298E-14</v>
      </c>
      <c r="AD64">
        <v>0</v>
      </c>
      <c r="AE64">
        <v>0</v>
      </c>
      <c r="AF64">
        <v>0</v>
      </c>
      <c r="AI64">
        <v>0.27165869965554201</v>
      </c>
      <c r="AJ64">
        <v>7.2823097610454302E-2</v>
      </c>
      <c r="AK64">
        <v>0.90459317505649395</v>
      </c>
      <c r="AL64" s="15">
        <v>9.2967300524549096E-14</v>
      </c>
      <c r="AM64">
        <v>0</v>
      </c>
      <c r="AN64">
        <v>9.5406824943235699E-2</v>
      </c>
      <c r="AO64">
        <v>0</v>
      </c>
      <c r="AP64">
        <v>0</v>
      </c>
      <c r="AQ64">
        <v>0</v>
      </c>
      <c r="AR64" s="15">
        <v>7.9262985064332295E-14</v>
      </c>
      <c r="AS64">
        <v>0</v>
      </c>
      <c r="BK64">
        <v>0.22302798290641901</v>
      </c>
      <c r="BL64">
        <v>0.16251724687619901</v>
      </c>
      <c r="BM64">
        <v>0</v>
      </c>
      <c r="BN64">
        <v>0.87863837938924705</v>
      </c>
      <c r="BO64">
        <v>0</v>
      </c>
      <c r="BP64">
        <v>0.121361620610871</v>
      </c>
      <c r="BQ64">
        <v>0</v>
      </c>
      <c r="BR64">
        <v>0</v>
      </c>
      <c r="BS64">
        <v>0</v>
      </c>
      <c r="BT64">
        <v>0</v>
      </c>
      <c r="BU64">
        <v>0</v>
      </c>
      <c r="BX64" s="14">
        <v>0.224874417145075</v>
      </c>
      <c r="BY64" s="14">
        <v>0.16323635615987001</v>
      </c>
      <c r="CB64">
        <v>0.21869614321015099</v>
      </c>
      <c r="CC64">
        <v>0.15678938300859199</v>
      </c>
      <c r="CX64">
        <v>0.29374751389749099</v>
      </c>
      <c r="CY64" s="13">
        <v>0.19432803900666001</v>
      </c>
      <c r="CZ64">
        <v>0.89305028268089404</v>
      </c>
      <c r="DA64">
        <v>0</v>
      </c>
      <c r="DB64">
        <v>0</v>
      </c>
      <c r="DC64">
        <v>0.10694971731968</v>
      </c>
      <c r="DD64">
        <v>0</v>
      </c>
      <c r="DE64">
        <v>0</v>
      </c>
      <c r="DF64">
        <v>0</v>
      </c>
      <c r="DG64">
        <v>0</v>
      </c>
      <c r="DT64">
        <v>0.29607752558595901</v>
      </c>
      <c r="DU64" s="13">
        <v>0.195217201366954</v>
      </c>
      <c r="DV64">
        <v>0.89838614006587503</v>
      </c>
      <c r="DW64">
        <v>0</v>
      </c>
      <c r="DX64">
        <v>0</v>
      </c>
      <c r="DY64">
        <v>0.101613859934372</v>
      </c>
      <c r="DZ64">
        <v>0</v>
      </c>
      <c r="EA64">
        <v>0</v>
      </c>
      <c r="EB64">
        <v>0</v>
      </c>
      <c r="EC64">
        <v>0</v>
      </c>
      <c r="EQ64" s="14">
        <v>0.33904980504666499</v>
      </c>
      <c r="ER64" s="14">
        <v>0.14354860977515899</v>
      </c>
      <c r="ES64" s="14">
        <v>0</v>
      </c>
      <c r="ET64" s="14">
        <v>0.81186278070752804</v>
      </c>
      <c r="EU64" s="14">
        <v>0</v>
      </c>
      <c r="EV64" s="14">
        <v>0.18813721929247301</v>
      </c>
      <c r="EW64" s="14">
        <v>0</v>
      </c>
      <c r="EX64" s="14">
        <v>0</v>
      </c>
      <c r="EY64" s="14">
        <v>0</v>
      </c>
      <c r="FA64">
        <v>0.29542172214413898</v>
      </c>
      <c r="FB64" s="53">
        <v>0.19496718035205399</v>
      </c>
      <c r="FC64">
        <v>0.89688576562557099</v>
      </c>
      <c r="FD64">
        <v>0</v>
      </c>
      <c r="FE64">
        <v>0</v>
      </c>
      <c r="FF64">
        <v>0.103114234374399</v>
      </c>
      <c r="FG64">
        <v>0</v>
      </c>
      <c r="FH64">
        <v>0</v>
      </c>
      <c r="FI64">
        <v>0</v>
      </c>
      <c r="FJ64">
        <v>0</v>
      </c>
      <c r="FW64">
        <v>0.30234103775767601</v>
      </c>
      <c r="FX64">
        <v>0.193857213290824</v>
      </c>
      <c r="FY64">
        <v>0.86245333012002101</v>
      </c>
      <c r="FZ64">
        <v>0</v>
      </c>
      <c r="GA64">
        <v>9.7701428866269105E-2</v>
      </c>
      <c r="GB64">
        <v>0</v>
      </c>
      <c r="GC64">
        <v>0</v>
      </c>
      <c r="GD64">
        <v>0</v>
      </c>
      <c r="GE64">
        <v>3.9845241013692398E-2</v>
      </c>
      <c r="GF64">
        <v>0</v>
      </c>
    </row>
    <row r="65" spans="20:188" x14ac:dyDescent="0.2">
      <c r="W65">
        <v>0.32150165571371597</v>
      </c>
      <c r="X65">
        <v>0.12547384723609201</v>
      </c>
      <c r="Y65">
        <v>0.91971118300575505</v>
      </c>
      <c r="Z65">
        <v>0</v>
      </c>
      <c r="AA65" s="15">
        <v>1.3461454173579999E-15</v>
      </c>
      <c r="AB65">
        <v>8.0288816994158102E-2</v>
      </c>
      <c r="AC65" s="15">
        <v>5.69128077998471E-14</v>
      </c>
      <c r="AD65">
        <v>0</v>
      </c>
      <c r="AE65">
        <v>0</v>
      </c>
      <c r="AF65">
        <v>0</v>
      </c>
      <c r="AI65">
        <v>0.27708721697291799</v>
      </c>
      <c r="AJ65">
        <v>7.4503892064253396E-2</v>
      </c>
      <c r="AK65">
        <v>0.92049431254689296</v>
      </c>
      <c r="AL65" s="15">
        <v>9.5062846483529004E-14</v>
      </c>
      <c r="AM65">
        <v>0</v>
      </c>
      <c r="AN65">
        <v>7.9505687452830806E-2</v>
      </c>
      <c r="AO65">
        <v>0</v>
      </c>
      <c r="AP65">
        <v>0</v>
      </c>
      <c r="AQ65">
        <v>0</v>
      </c>
      <c r="AR65" s="15">
        <v>8.1094853054963803E-14</v>
      </c>
      <c r="AS65">
        <v>0</v>
      </c>
      <c r="BK65">
        <v>0.22825634769929601</v>
      </c>
      <c r="BL65">
        <v>0.16521744754958401</v>
      </c>
      <c r="BM65">
        <v>0</v>
      </c>
      <c r="BN65">
        <v>0.89886531615750498</v>
      </c>
      <c r="BO65">
        <v>0</v>
      </c>
      <c r="BP65">
        <v>0.10113468384261599</v>
      </c>
      <c r="BQ65">
        <v>0</v>
      </c>
      <c r="BR65">
        <v>0</v>
      </c>
      <c r="BS65">
        <v>0</v>
      </c>
      <c r="BT65">
        <v>0</v>
      </c>
      <c r="BU65">
        <v>0</v>
      </c>
      <c r="BX65" s="14">
        <v>0.22979256700912601</v>
      </c>
      <c r="BY65" s="14">
        <v>0.16581670528600001</v>
      </c>
      <c r="CB65">
        <v>0.22443817582459399</v>
      </c>
      <c r="CC65">
        <v>0.16044422765976099</v>
      </c>
      <c r="CX65">
        <v>0.30155517896218498</v>
      </c>
      <c r="CY65" s="13">
        <v>0.197298372738828</v>
      </c>
      <c r="CZ65">
        <v>0.91087523556704397</v>
      </c>
      <c r="DA65">
        <v>0</v>
      </c>
      <c r="DB65">
        <v>0</v>
      </c>
      <c r="DC65">
        <v>8.9124764433554396E-2</v>
      </c>
      <c r="DD65">
        <v>0</v>
      </c>
      <c r="DE65">
        <v>0</v>
      </c>
      <c r="DF65">
        <v>0</v>
      </c>
      <c r="DG65">
        <v>0</v>
      </c>
      <c r="DT65">
        <v>0.30351328027145802</v>
      </c>
      <c r="DU65" s="13">
        <v>0.198039341372404</v>
      </c>
      <c r="DV65">
        <v>0.91532178338786896</v>
      </c>
      <c r="DW65">
        <v>0</v>
      </c>
      <c r="DX65">
        <v>0</v>
      </c>
      <c r="DY65">
        <v>8.4678216612390597E-2</v>
      </c>
      <c r="DZ65">
        <v>0</v>
      </c>
      <c r="EA65">
        <v>0</v>
      </c>
      <c r="EB65">
        <v>0</v>
      </c>
      <c r="EC65">
        <v>0</v>
      </c>
      <c r="EQ65" s="14">
        <v>0.34858740408359901</v>
      </c>
      <c r="ER65" s="14">
        <v>0.145428286326518</v>
      </c>
      <c r="ES65" s="14">
        <v>0</v>
      </c>
      <c r="ET65" s="14">
        <v>0.84321898392289196</v>
      </c>
      <c r="EU65" s="14">
        <v>0</v>
      </c>
      <c r="EV65" s="14">
        <v>0.15678101607710901</v>
      </c>
      <c r="EW65" s="14">
        <v>0</v>
      </c>
      <c r="EX65" s="14">
        <v>0</v>
      </c>
      <c r="EY65" s="14">
        <v>0</v>
      </c>
      <c r="FA65">
        <v>0.302962279333582</v>
      </c>
      <c r="FB65" s="53">
        <v>0.19783099052669201</v>
      </c>
      <c r="FC65">
        <v>0.91407147135452904</v>
      </c>
      <c r="FD65">
        <v>0</v>
      </c>
      <c r="FE65">
        <v>0</v>
      </c>
      <c r="FF65">
        <v>8.5928528645439595E-2</v>
      </c>
      <c r="FG65">
        <v>0</v>
      </c>
      <c r="FH65">
        <v>0</v>
      </c>
      <c r="FI65">
        <v>0</v>
      </c>
      <c r="FJ65">
        <v>0</v>
      </c>
      <c r="FW65">
        <v>0.30884218960992099</v>
      </c>
      <c r="FX65">
        <v>0.19690601797568399</v>
      </c>
      <c r="FY65">
        <v>0.88273688968712605</v>
      </c>
      <c r="FZ65">
        <v>0</v>
      </c>
      <c r="GA65">
        <v>7.7449643184489297E-2</v>
      </c>
      <c r="GB65">
        <v>0</v>
      </c>
      <c r="GC65">
        <v>0</v>
      </c>
      <c r="GD65">
        <v>0</v>
      </c>
      <c r="GE65">
        <v>3.9813467128367003E-2</v>
      </c>
      <c r="GF65">
        <v>0</v>
      </c>
    </row>
    <row r="66" spans="20:188" x14ac:dyDescent="0.2">
      <c r="W66">
        <v>0.328083707698828</v>
      </c>
      <c r="X66">
        <v>0.128159725088871</v>
      </c>
      <c r="Y66">
        <v>0.93576894640457997</v>
      </c>
      <c r="Z66">
        <v>0</v>
      </c>
      <c r="AA66" s="15">
        <v>1.48492329543615E-15</v>
      </c>
      <c r="AB66">
        <v>6.4231053595331197E-2</v>
      </c>
      <c r="AC66" s="15">
        <v>5.8161808702550401E-14</v>
      </c>
      <c r="AD66">
        <v>0</v>
      </c>
      <c r="AE66">
        <v>0</v>
      </c>
      <c r="AF66">
        <v>0</v>
      </c>
      <c r="AI66">
        <v>0.28253262191373701</v>
      </c>
      <c r="AJ66">
        <v>7.6184686518052505E-2</v>
      </c>
      <c r="AK66">
        <v>0.93639545003728997</v>
      </c>
      <c r="AL66" s="15">
        <v>9.7158392442508999E-14</v>
      </c>
      <c r="AM66">
        <v>0</v>
      </c>
      <c r="AN66">
        <v>6.3604549962427301E-2</v>
      </c>
      <c r="AO66">
        <v>0</v>
      </c>
      <c r="AP66">
        <v>0</v>
      </c>
      <c r="AQ66">
        <v>0</v>
      </c>
      <c r="AR66" s="15">
        <v>8.2940598833403101E-14</v>
      </c>
      <c r="AS66">
        <v>0</v>
      </c>
      <c r="BK66">
        <v>0.23348523616890501</v>
      </c>
      <c r="BL66">
        <v>0.16791764822297001</v>
      </c>
      <c r="BM66">
        <v>0</v>
      </c>
      <c r="BN66">
        <v>0.91909225292576202</v>
      </c>
      <c r="BO66">
        <v>0</v>
      </c>
      <c r="BP66">
        <v>8.0907747074362393E-2</v>
      </c>
      <c r="BQ66">
        <v>0</v>
      </c>
      <c r="BR66">
        <v>0</v>
      </c>
      <c r="BS66">
        <v>0</v>
      </c>
      <c r="BT66">
        <v>0</v>
      </c>
      <c r="BU66">
        <v>0</v>
      </c>
      <c r="BX66" s="14">
        <v>0.23471231120465999</v>
      </c>
      <c r="BY66" s="14">
        <v>0.16839705441212999</v>
      </c>
      <c r="CB66">
        <v>0.23027258365304901</v>
      </c>
      <c r="CC66">
        <v>0.16409907231092999</v>
      </c>
      <c r="CX66">
        <v>0.309428494651736</v>
      </c>
      <c r="CY66" s="13">
        <v>0.20026870647099501</v>
      </c>
      <c r="CZ66">
        <v>0.92870018845319402</v>
      </c>
      <c r="DA66">
        <v>0</v>
      </c>
      <c r="DB66">
        <v>0</v>
      </c>
      <c r="DC66">
        <v>7.1299811547429606E-2</v>
      </c>
      <c r="DD66">
        <v>0</v>
      </c>
      <c r="DE66">
        <v>0</v>
      </c>
      <c r="DF66">
        <v>0</v>
      </c>
      <c r="DG66">
        <v>0</v>
      </c>
      <c r="DT66">
        <v>0.31100715483608699</v>
      </c>
      <c r="DU66" s="13">
        <v>0.20086148137785401</v>
      </c>
      <c r="DV66">
        <v>0.932257426709863</v>
      </c>
      <c r="DW66">
        <v>0</v>
      </c>
      <c r="DX66">
        <v>0</v>
      </c>
      <c r="DY66">
        <v>6.7742573290408795E-2</v>
      </c>
      <c r="DZ66">
        <v>0</v>
      </c>
      <c r="EA66">
        <v>0</v>
      </c>
      <c r="EB66">
        <v>0</v>
      </c>
      <c r="EC66">
        <v>0</v>
      </c>
      <c r="EQ66" s="14">
        <v>0.35815433185752199</v>
      </c>
      <c r="ER66" s="14">
        <v>0.14730796287787801</v>
      </c>
      <c r="ES66" s="14">
        <v>0</v>
      </c>
      <c r="ET66" s="14">
        <v>0.87457518713825799</v>
      </c>
      <c r="EU66" s="14">
        <v>0</v>
      </c>
      <c r="EV66" s="14">
        <v>0.12542481286174301</v>
      </c>
      <c r="EW66" s="14">
        <v>0</v>
      </c>
      <c r="EX66" s="14">
        <v>0</v>
      </c>
      <c r="EY66" s="14">
        <v>0</v>
      </c>
      <c r="FA66">
        <v>0.31056301361265498</v>
      </c>
      <c r="FB66" s="53">
        <v>0.200694800701331</v>
      </c>
      <c r="FC66">
        <v>0.93125717708348699</v>
      </c>
      <c r="FD66">
        <v>0</v>
      </c>
      <c r="FE66">
        <v>0</v>
      </c>
      <c r="FF66">
        <v>6.8742822916480206E-2</v>
      </c>
      <c r="FG66">
        <v>0</v>
      </c>
      <c r="FH66">
        <v>0</v>
      </c>
      <c r="FI66">
        <v>0</v>
      </c>
      <c r="FJ66">
        <v>0</v>
      </c>
      <c r="FW66">
        <v>0.31534480246718899</v>
      </c>
      <c r="FX66">
        <v>0.19995482266054301</v>
      </c>
      <c r="FY66">
        <v>0.90302044925423097</v>
      </c>
      <c r="FZ66">
        <v>0</v>
      </c>
      <c r="GA66">
        <v>5.71978575027094E-2</v>
      </c>
      <c r="GB66">
        <v>0</v>
      </c>
      <c r="GC66">
        <v>0</v>
      </c>
      <c r="GD66">
        <v>0</v>
      </c>
      <c r="GE66">
        <v>3.9781693243041698E-2</v>
      </c>
      <c r="GF66">
        <v>0</v>
      </c>
    </row>
    <row r="67" spans="20:188" x14ac:dyDescent="0.2">
      <c r="W67">
        <v>0.33467985432514002</v>
      </c>
      <c r="X67">
        <v>0.13084560294165001</v>
      </c>
      <c r="Y67">
        <v>0.951826709803405</v>
      </c>
      <c r="Z67">
        <v>0</v>
      </c>
      <c r="AA67" s="15">
        <v>1.63757896132211E-15</v>
      </c>
      <c r="AB67">
        <v>4.8173290196503897E-2</v>
      </c>
      <c r="AC67" s="15">
        <v>5.8439364458706703E-14</v>
      </c>
      <c r="AD67">
        <v>0</v>
      </c>
      <c r="AE67">
        <v>0</v>
      </c>
      <c r="AF67">
        <v>0</v>
      </c>
      <c r="AI67">
        <v>0.28799395654336402</v>
      </c>
      <c r="AJ67">
        <v>7.78654809718516E-2</v>
      </c>
      <c r="AK67">
        <v>0.95229658752768898</v>
      </c>
      <c r="AL67" s="15">
        <v>9.92469995075851E-14</v>
      </c>
      <c r="AM67">
        <v>0</v>
      </c>
      <c r="AN67">
        <v>4.7703412472022498E-2</v>
      </c>
      <c r="AO67">
        <v>0</v>
      </c>
      <c r="AP67">
        <v>0</v>
      </c>
      <c r="AQ67">
        <v>0</v>
      </c>
      <c r="AR67" s="15">
        <v>8.47516501423229E-14</v>
      </c>
      <c r="AS67">
        <v>0</v>
      </c>
      <c r="BK67">
        <v>0.23871461390285401</v>
      </c>
      <c r="BL67">
        <v>0.17061784889635501</v>
      </c>
      <c r="BM67">
        <v>0</v>
      </c>
      <c r="BN67">
        <v>0.93931918969401895</v>
      </c>
      <c r="BO67">
        <v>0</v>
      </c>
      <c r="BP67">
        <v>6.0680810306107703E-2</v>
      </c>
      <c r="BQ67">
        <v>0</v>
      </c>
      <c r="BR67">
        <v>0</v>
      </c>
      <c r="BS67">
        <v>0</v>
      </c>
      <c r="BT67">
        <v>0</v>
      </c>
      <c r="BU67">
        <v>0</v>
      </c>
      <c r="BX67" s="14">
        <v>0.239633551535476</v>
      </c>
      <c r="BY67" s="14">
        <v>0.17097740353825999</v>
      </c>
      <c r="CB67">
        <v>0.23619252126037299</v>
      </c>
      <c r="CC67">
        <v>0.16775391696209899</v>
      </c>
      <c r="CX67">
        <v>0.31736257490688502</v>
      </c>
      <c r="CY67" s="13">
        <v>0.203239040203162</v>
      </c>
      <c r="CZ67">
        <v>0.94652514133934296</v>
      </c>
      <c r="DA67">
        <v>0</v>
      </c>
      <c r="DB67">
        <v>0</v>
      </c>
      <c r="DC67">
        <v>5.34748586613049E-2</v>
      </c>
      <c r="DD67">
        <v>0</v>
      </c>
      <c r="DE67">
        <v>0</v>
      </c>
      <c r="DF67">
        <v>0</v>
      </c>
      <c r="DG67">
        <v>0</v>
      </c>
      <c r="DT67">
        <v>0.31855504756854103</v>
      </c>
      <c r="DU67" s="13">
        <v>0.20368362138330401</v>
      </c>
      <c r="DV67">
        <v>0.94919307003185804</v>
      </c>
      <c r="DW67">
        <v>0</v>
      </c>
      <c r="DX67">
        <v>0</v>
      </c>
      <c r="DY67">
        <v>5.0806929968426798E-2</v>
      </c>
      <c r="DZ67">
        <v>0</v>
      </c>
      <c r="EA67">
        <v>0</v>
      </c>
      <c r="EB67">
        <v>0</v>
      </c>
      <c r="EC67">
        <v>0</v>
      </c>
      <c r="EQ67" s="14">
        <v>0.36774829942486398</v>
      </c>
      <c r="ER67" s="14">
        <v>0.14918763942923799</v>
      </c>
      <c r="ES67" s="14">
        <v>0</v>
      </c>
      <c r="ET67" s="14">
        <v>0.90593139035362402</v>
      </c>
      <c r="EU67" s="14">
        <v>0</v>
      </c>
      <c r="EV67" s="14">
        <v>9.4068609646377394E-2</v>
      </c>
      <c r="EW67" s="14">
        <v>0</v>
      </c>
      <c r="EX67" s="14">
        <v>0</v>
      </c>
      <c r="EY67" s="14">
        <v>0</v>
      </c>
      <c r="FA67">
        <v>0.31821961298784501</v>
      </c>
      <c r="FB67" s="53">
        <v>0.20355861087596899</v>
      </c>
      <c r="FC67">
        <v>0.94844288281244404</v>
      </c>
      <c r="FD67">
        <v>0</v>
      </c>
      <c r="FE67">
        <v>0</v>
      </c>
      <c r="FF67">
        <v>5.1557117187521401E-2</v>
      </c>
      <c r="FG67">
        <v>0</v>
      </c>
      <c r="FH67">
        <v>0</v>
      </c>
      <c r="FI67">
        <v>0</v>
      </c>
      <c r="FJ67">
        <v>0</v>
      </c>
      <c r="FW67">
        <v>0.32184878777532899</v>
      </c>
      <c r="FX67">
        <v>0.203003627345402</v>
      </c>
      <c r="FY67">
        <v>0.92330400882133501</v>
      </c>
      <c r="FZ67">
        <v>0</v>
      </c>
      <c r="GA67">
        <v>3.6946071820930397E-2</v>
      </c>
      <c r="GB67">
        <v>0</v>
      </c>
      <c r="GC67">
        <v>0</v>
      </c>
      <c r="GD67">
        <v>0</v>
      </c>
      <c r="GE67">
        <v>3.9749919357716303E-2</v>
      </c>
      <c r="GF67">
        <v>0</v>
      </c>
    </row>
    <row r="68" spans="20:188" x14ac:dyDescent="0.2">
      <c r="W68">
        <v>0.34128927836620199</v>
      </c>
      <c r="X68">
        <v>0.13353148079443</v>
      </c>
      <c r="Y68">
        <v>0.96788447320223003</v>
      </c>
      <c r="Z68">
        <v>0</v>
      </c>
      <c r="AA68" s="15">
        <v>1.7763568394002501E-15</v>
      </c>
      <c r="AB68">
        <v>3.2115526797676201E-2</v>
      </c>
      <c r="AC68" s="15">
        <v>5.9702243149217806E-14</v>
      </c>
      <c r="AD68">
        <v>0</v>
      </c>
      <c r="AE68">
        <v>0</v>
      </c>
      <c r="AF68">
        <v>0</v>
      </c>
      <c r="AI68">
        <v>0.29347033153275998</v>
      </c>
      <c r="AJ68">
        <v>7.9546275425650695E-2</v>
      </c>
      <c r="AK68">
        <v>0.96819772501808599</v>
      </c>
      <c r="AL68" s="15">
        <v>1.0136336214827699E-13</v>
      </c>
      <c r="AM68">
        <v>0</v>
      </c>
      <c r="AN68">
        <v>3.1802274981618903E-2</v>
      </c>
      <c r="AO68">
        <v>0</v>
      </c>
      <c r="AP68">
        <v>0</v>
      </c>
      <c r="AQ68">
        <v>0</v>
      </c>
      <c r="AR68" s="15">
        <v>8.6611273708569999E-14</v>
      </c>
      <c r="AS68">
        <v>0</v>
      </c>
      <c r="BK68">
        <v>0.24394444943642299</v>
      </c>
      <c r="BL68">
        <v>0.17331804956974001</v>
      </c>
      <c r="BM68">
        <v>0</v>
      </c>
      <c r="BN68">
        <v>0.959546126462275</v>
      </c>
      <c r="BO68">
        <v>0</v>
      </c>
      <c r="BP68">
        <v>4.0453873537854401E-2</v>
      </c>
      <c r="BQ68">
        <v>0</v>
      </c>
      <c r="BR68">
        <v>0</v>
      </c>
      <c r="BS68">
        <v>0</v>
      </c>
      <c r="BT68">
        <v>0</v>
      </c>
      <c r="BU68">
        <v>0</v>
      </c>
      <c r="BX68" s="14">
        <v>0.244556197680738</v>
      </c>
      <c r="BY68" s="14">
        <v>0.17355775266439</v>
      </c>
      <c r="CB68">
        <v>0.242191716866444</v>
      </c>
      <c r="CC68">
        <v>0.17140876161326801</v>
      </c>
      <c r="CX68">
        <v>0.325352974331238</v>
      </c>
      <c r="CY68" s="13">
        <v>0.20620937393533001</v>
      </c>
      <c r="CZ68">
        <v>0.964350094225493</v>
      </c>
      <c r="DA68">
        <v>0</v>
      </c>
      <c r="DB68">
        <v>0</v>
      </c>
      <c r="DC68">
        <v>3.5649905775179902E-2</v>
      </c>
      <c r="DD68">
        <v>0</v>
      </c>
      <c r="DE68">
        <v>0</v>
      </c>
      <c r="DF68">
        <v>0</v>
      </c>
      <c r="DG68">
        <v>0</v>
      </c>
      <c r="DT68">
        <v>0.32615320819764199</v>
      </c>
      <c r="DU68" s="13">
        <v>0.20650576138875401</v>
      </c>
      <c r="DV68">
        <v>0.96612871335385198</v>
      </c>
      <c r="DW68">
        <v>0</v>
      </c>
      <c r="DX68">
        <v>0</v>
      </c>
      <c r="DY68">
        <v>3.3871286646445502E-2</v>
      </c>
      <c r="DZ68">
        <v>0</v>
      </c>
      <c r="EA68">
        <v>0</v>
      </c>
      <c r="EB68">
        <v>0</v>
      </c>
      <c r="EC68">
        <v>0</v>
      </c>
      <c r="EQ68" s="14">
        <v>0.37736724445883701</v>
      </c>
      <c r="ER68" s="14">
        <v>0.151067315980597</v>
      </c>
      <c r="ES68" s="14">
        <v>0</v>
      </c>
      <c r="ET68" s="14">
        <v>0.93728759356899005</v>
      </c>
      <c r="EU68" s="14">
        <v>0</v>
      </c>
      <c r="EV68" s="14">
        <v>6.2712406431011697E-2</v>
      </c>
      <c r="EW68" s="14">
        <v>0</v>
      </c>
      <c r="EX68" s="14">
        <v>0</v>
      </c>
      <c r="EY68" s="14">
        <v>0</v>
      </c>
      <c r="FA68">
        <v>0.32592814038815099</v>
      </c>
      <c r="FB68" s="53">
        <v>0.20642242105060801</v>
      </c>
      <c r="FC68">
        <v>0.96562858854140199</v>
      </c>
      <c r="FD68">
        <v>0</v>
      </c>
      <c r="FE68">
        <v>0</v>
      </c>
      <c r="FF68">
        <v>3.43714114585617E-2</v>
      </c>
      <c r="FG68">
        <v>0</v>
      </c>
      <c r="FH68">
        <v>0</v>
      </c>
      <c r="FI68">
        <v>0</v>
      </c>
      <c r="FJ68">
        <v>0</v>
      </c>
      <c r="FW68">
        <v>0.32835406397848399</v>
      </c>
      <c r="FX68">
        <v>0.20605243203026199</v>
      </c>
      <c r="FY68">
        <v>0.94358756838844104</v>
      </c>
      <c r="FZ68">
        <v>0</v>
      </c>
      <c r="GA68">
        <v>1.6694286139149202E-2</v>
      </c>
      <c r="GB68">
        <v>0</v>
      </c>
      <c r="GC68">
        <v>0</v>
      </c>
      <c r="GD68">
        <v>0</v>
      </c>
      <c r="GE68">
        <v>3.9718145472390901E-2</v>
      </c>
      <c r="GF68">
        <v>0</v>
      </c>
    </row>
    <row r="69" spans="20:188" x14ac:dyDescent="0.2">
      <c r="W69">
        <v>0.34791122311199701</v>
      </c>
      <c r="X69">
        <v>0.13621735864720899</v>
      </c>
      <c r="Y69">
        <v>0.98394223660105495</v>
      </c>
      <c r="Z69">
        <v>0</v>
      </c>
      <c r="AA69" s="15">
        <v>1.9290125052862099E-15</v>
      </c>
      <c r="AB69">
        <v>1.6057763398849002E-2</v>
      </c>
      <c r="AC69" s="15">
        <v>6.0951244051921094E-14</v>
      </c>
      <c r="AD69">
        <v>0</v>
      </c>
      <c r="AE69">
        <v>0</v>
      </c>
      <c r="AF69">
        <v>0</v>
      </c>
      <c r="AI69">
        <v>0.29896092035380101</v>
      </c>
      <c r="AJ69">
        <v>8.1227069879449901E-2</v>
      </c>
      <c r="AK69">
        <v>0.984098862508485</v>
      </c>
      <c r="AL69" s="15">
        <v>1.03445030319449E-13</v>
      </c>
      <c r="AM69">
        <v>0</v>
      </c>
      <c r="AN69">
        <v>1.5901137491214402E-2</v>
      </c>
      <c r="AO69">
        <v>0</v>
      </c>
      <c r="AP69">
        <v>0</v>
      </c>
      <c r="AQ69">
        <v>0</v>
      </c>
      <c r="AR69" s="15">
        <v>8.8443141699201495E-14</v>
      </c>
      <c r="AS69">
        <v>0</v>
      </c>
      <c r="BK69">
        <v>0.24917471394385499</v>
      </c>
      <c r="BL69">
        <v>0.17601825024312601</v>
      </c>
      <c r="BM69">
        <v>0</v>
      </c>
      <c r="BN69">
        <v>0.97977306323053404</v>
      </c>
      <c r="BO69">
        <v>0</v>
      </c>
      <c r="BP69">
        <v>2.0226936769598199E-2</v>
      </c>
      <c r="BQ69">
        <v>0</v>
      </c>
      <c r="BR69">
        <v>0</v>
      </c>
      <c r="BS69">
        <v>0</v>
      </c>
      <c r="BT69">
        <v>0</v>
      </c>
      <c r="BU69">
        <v>0</v>
      </c>
      <c r="BX69" s="14">
        <v>0.24948016642350199</v>
      </c>
      <c r="BY69" s="14">
        <v>0.17613810179052</v>
      </c>
      <c r="CB69">
        <v>0.24826442483852301</v>
      </c>
      <c r="CC69">
        <v>0.17506360626443701</v>
      </c>
      <c r="CX69">
        <v>0.33339564359241802</v>
      </c>
      <c r="CY69" s="13">
        <v>0.20917970766749699</v>
      </c>
      <c r="CZ69">
        <v>0.98217504711164205</v>
      </c>
      <c r="DA69">
        <v>0</v>
      </c>
      <c r="DB69">
        <v>0</v>
      </c>
      <c r="DC69">
        <v>1.7824952889055001E-2</v>
      </c>
      <c r="DD69">
        <v>0</v>
      </c>
      <c r="DE69">
        <v>0</v>
      </c>
      <c r="DF69">
        <v>0</v>
      </c>
      <c r="DG69">
        <v>0</v>
      </c>
      <c r="DT69">
        <v>0.33379820403635102</v>
      </c>
      <c r="DU69" s="13">
        <v>0.20932790139420501</v>
      </c>
      <c r="DV69">
        <v>0.98306435667584702</v>
      </c>
      <c r="DW69">
        <v>0</v>
      </c>
      <c r="DX69">
        <v>0</v>
      </c>
      <c r="DY69">
        <v>1.6935643324463699E-2</v>
      </c>
      <c r="DZ69">
        <v>0</v>
      </c>
      <c r="EA69">
        <v>0</v>
      </c>
      <c r="EB69">
        <v>0</v>
      </c>
      <c r="EC69">
        <v>0</v>
      </c>
      <c r="EQ69" s="14">
        <v>0.387009304552278</v>
      </c>
      <c r="ER69" s="14">
        <v>0.15294699253195701</v>
      </c>
      <c r="ES69" s="14">
        <v>0</v>
      </c>
      <c r="ET69" s="14">
        <v>0.96864379678435697</v>
      </c>
      <c r="EU69" s="14">
        <v>0</v>
      </c>
      <c r="EV69" s="14">
        <v>3.1356203215643398E-2</v>
      </c>
      <c r="EW69" s="14">
        <v>0</v>
      </c>
      <c r="EX69" s="14">
        <v>0</v>
      </c>
      <c r="EY69" s="14">
        <v>0</v>
      </c>
      <c r="FA69">
        <v>0.33368499703224203</v>
      </c>
      <c r="FB69" s="53">
        <v>0.20928623122524601</v>
      </c>
      <c r="FC69">
        <v>0.98281429427036004</v>
      </c>
      <c r="FD69">
        <v>0</v>
      </c>
      <c r="FE69">
        <v>0</v>
      </c>
      <c r="FF69">
        <v>1.7185705729601999E-2</v>
      </c>
      <c r="FG69">
        <v>0</v>
      </c>
      <c r="FH69">
        <v>0</v>
      </c>
      <c r="FI69">
        <v>0</v>
      </c>
      <c r="FJ69">
        <v>0</v>
      </c>
      <c r="FW69">
        <v>0.33486325771456799</v>
      </c>
      <c r="FX69">
        <v>0.20910123671511999</v>
      </c>
      <c r="FY69">
        <v>0.96623867873915403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3.3761321260827197E-2</v>
      </c>
      <c r="GF69">
        <v>0</v>
      </c>
    </row>
    <row r="70" spans="20:188" x14ac:dyDescent="0.2">
      <c r="W70">
        <v>0.35454498700421</v>
      </c>
      <c r="X70">
        <v>0.1389032365</v>
      </c>
      <c r="Y70">
        <v>1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I70">
        <v>0.304464954029593</v>
      </c>
      <c r="AJ70">
        <v>8.2907864333333303E-2</v>
      </c>
      <c r="AK70">
        <v>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 s="15">
        <v>1.38777878078145E-17</v>
      </c>
      <c r="AS70">
        <v>0</v>
      </c>
      <c r="BK70">
        <v>0.25440538096792598</v>
      </c>
      <c r="BL70">
        <v>0.17871845091666699</v>
      </c>
      <c r="BM70">
        <v>0</v>
      </c>
      <c r="BN70">
        <v>1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X70" s="14">
        <v>0.25440538096792598</v>
      </c>
      <c r="BY70" s="14">
        <v>0.17871845091666699</v>
      </c>
      <c r="CB70">
        <v>0.25440538096792598</v>
      </c>
      <c r="CC70">
        <v>0.17871845091666699</v>
      </c>
      <c r="CX70">
        <v>0.34148688954765199</v>
      </c>
      <c r="CY70" s="13">
        <v>0.21215004139999999</v>
      </c>
      <c r="CZ70">
        <v>1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T70">
        <v>0.34148688954765199</v>
      </c>
      <c r="DU70" s="13">
        <v>0.21215004139999999</v>
      </c>
      <c r="DV70">
        <v>1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Q70" s="14">
        <v>0.39667279411209</v>
      </c>
      <c r="ER70" s="14">
        <v>0.15482666908333301</v>
      </c>
      <c r="ES70" s="14">
        <v>0</v>
      </c>
      <c r="ET70" s="14">
        <v>1</v>
      </c>
      <c r="EU70" s="14">
        <v>0</v>
      </c>
      <c r="EV70" s="14">
        <v>0</v>
      </c>
      <c r="EW70" s="14">
        <v>0</v>
      </c>
      <c r="EX70" s="14">
        <v>0</v>
      </c>
      <c r="EY70" s="14">
        <v>0</v>
      </c>
      <c r="FA70">
        <v>0.34148688954765199</v>
      </c>
      <c r="FB70" s="53">
        <v>0.21215004139999999</v>
      </c>
      <c r="FC70">
        <v>1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W70">
        <v>0.34148688954765199</v>
      </c>
      <c r="FX70">
        <v>0.21215004139999999</v>
      </c>
      <c r="FY70">
        <v>1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</row>
    <row r="71" spans="20:188" x14ac:dyDescent="0.2">
      <c r="W71" t="s">
        <v>177</v>
      </c>
      <c r="AI71" t="s">
        <v>178</v>
      </c>
      <c r="CY71" t="s">
        <v>174</v>
      </c>
      <c r="DU71" t="s">
        <v>174</v>
      </c>
      <c r="FB71" t="s">
        <v>179</v>
      </c>
      <c r="FX71" t="s">
        <v>180</v>
      </c>
    </row>
    <row r="72" spans="20:188" ht="96" x14ac:dyDescent="0.2">
      <c r="Y72" s="10" t="s">
        <v>50</v>
      </c>
      <c r="Z72" s="10" t="s">
        <v>52</v>
      </c>
      <c r="AA72" s="10" t="s">
        <v>53</v>
      </c>
      <c r="AB72" s="10" t="s">
        <v>160</v>
      </c>
      <c r="AC72" t="s">
        <v>3</v>
      </c>
      <c r="AD72" t="s">
        <v>4</v>
      </c>
      <c r="AE72" t="s">
        <v>5</v>
      </c>
      <c r="AF72" t="s">
        <v>6</v>
      </c>
      <c r="AK72" s="10" t="s">
        <v>79</v>
      </c>
      <c r="AL72" s="10" t="s">
        <v>80</v>
      </c>
      <c r="AM72" s="10" t="s">
        <v>81</v>
      </c>
      <c r="AN72" t="s">
        <v>160</v>
      </c>
      <c r="AO72" s="1" t="s">
        <v>3</v>
      </c>
      <c r="AP72" s="1" t="s">
        <v>4</v>
      </c>
      <c r="AQ72" s="1" t="s">
        <v>5</v>
      </c>
      <c r="AR72" s="1" t="s">
        <v>82</v>
      </c>
      <c r="AS72" s="1" t="s">
        <v>6</v>
      </c>
      <c r="CF72" t="s">
        <v>181</v>
      </c>
      <c r="CI72" t="s">
        <v>182</v>
      </c>
      <c r="CL72" t="s">
        <v>183</v>
      </c>
      <c r="CZ72" t="s">
        <v>162</v>
      </c>
      <c r="DA72" t="s">
        <v>163</v>
      </c>
      <c r="DB72" t="s">
        <v>164</v>
      </c>
      <c r="DC72" s="10" t="s">
        <v>160</v>
      </c>
      <c r="DD72" t="s">
        <v>3</v>
      </c>
      <c r="DE72" t="s">
        <v>4</v>
      </c>
      <c r="DF72" t="s">
        <v>5</v>
      </c>
      <c r="DG72" t="s">
        <v>6</v>
      </c>
      <c r="DV72" t="s">
        <v>162</v>
      </c>
      <c r="DW72" t="s">
        <v>163</v>
      </c>
      <c r="DX72" t="s">
        <v>164</v>
      </c>
      <c r="DY72" s="10" t="s">
        <v>160</v>
      </c>
      <c r="DZ72" t="s">
        <v>3</v>
      </c>
      <c r="EA72" t="s">
        <v>4</v>
      </c>
      <c r="EB72" t="s">
        <v>5</v>
      </c>
      <c r="EC72" t="s">
        <v>6</v>
      </c>
      <c r="FC72" t="s">
        <v>71</v>
      </c>
      <c r="FD72" t="s">
        <v>72</v>
      </c>
      <c r="FE72" t="s">
        <v>175</v>
      </c>
      <c r="FF72" s="10" t="s">
        <v>176</v>
      </c>
      <c r="FG72" t="s">
        <v>74</v>
      </c>
      <c r="FH72" t="s">
        <v>75</v>
      </c>
      <c r="FI72" t="s">
        <v>76</v>
      </c>
      <c r="FJ72" t="s">
        <v>47</v>
      </c>
      <c r="FY72" t="s">
        <v>71</v>
      </c>
      <c r="FZ72" t="s">
        <v>72</v>
      </c>
      <c r="GA72" t="s">
        <v>175</v>
      </c>
      <c r="GB72" s="10" t="s">
        <v>176</v>
      </c>
      <c r="GC72" t="s">
        <v>74</v>
      </c>
      <c r="GD72" t="s">
        <v>75</v>
      </c>
      <c r="GE72" t="s">
        <v>76</v>
      </c>
      <c r="GF72" t="s">
        <v>47</v>
      </c>
    </row>
    <row r="73" spans="20:188" x14ac:dyDescent="0.2">
      <c r="T73" s="14">
        <v>3.35142653694891E-2</v>
      </c>
      <c r="U73" s="14">
        <v>6.2722518066684704E-2</v>
      </c>
      <c r="W73">
        <v>5.7353441025751899E-2</v>
      </c>
      <c r="X73">
        <v>3.1746663188860103E-2</v>
      </c>
      <c r="Y73">
        <v>0</v>
      </c>
      <c r="Z73">
        <v>0</v>
      </c>
      <c r="AA73">
        <v>0</v>
      </c>
      <c r="AB73">
        <v>0.49040566058477503</v>
      </c>
      <c r="AC73">
        <v>0.38310677689492501</v>
      </c>
      <c r="AD73">
        <v>0</v>
      </c>
      <c r="AE73">
        <v>0</v>
      </c>
      <c r="AF73">
        <v>0.126487562520299</v>
      </c>
      <c r="AI73">
        <v>6.7705509535171904E-2</v>
      </c>
      <c r="AJ73">
        <v>2.7551297852730701E-2</v>
      </c>
      <c r="AK73">
        <v>0</v>
      </c>
      <c r="AL73" s="15">
        <v>6.9388939039072299E-18</v>
      </c>
      <c r="AM73" s="15">
        <v>7.7715611723760997E-16</v>
      </c>
      <c r="AN73">
        <v>0.50729759213735903</v>
      </c>
      <c r="AO73">
        <v>0</v>
      </c>
      <c r="AP73">
        <v>3.1875761188762203E-2</v>
      </c>
      <c r="AQ73">
        <v>4.8291085215085197E-2</v>
      </c>
      <c r="AR73">
        <v>0.36190460053380602</v>
      </c>
      <c r="AS73">
        <v>5.0630960924986403E-2</v>
      </c>
      <c r="CF73" t="s">
        <v>16</v>
      </c>
      <c r="CG73" t="s">
        <v>70</v>
      </c>
      <c r="CI73" t="s">
        <v>16</v>
      </c>
      <c r="CJ73" t="s">
        <v>70</v>
      </c>
      <c r="CL73" t="s">
        <v>16</v>
      </c>
      <c r="CM73" t="s">
        <v>70</v>
      </c>
      <c r="CX73">
        <v>3.7393626873697898E-2</v>
      </c>
      <c r="CY73" s="13">
        <v>6.17788356508365E-2</v>
      </c>
      <c r="CZ73">
        <v>0</v>
      </c>
      <c r="DA73">
        <v>0</v>
      </c>
      <c r="DB73">
        <v>0.998480010415144</v>
      </c>
      <c r="DC73">
        <v>0</v>
      </c>
      <c r="DD73">
        <v>1.5199895848506801E-3</v>
      </c>
      <c r="DE73">
        <v>0</v>
      </c>
      <c r="DF73">
        <v>0</v>
      </c>
      <c r="DG73">
        <v>0</v>
      </c>
      <c r="DT73">
        <v>3.6734213545008297E-2</v>
      </c>
      <c r="DU73" s="13">
        <v>6.3384449820449495E-2</v>
      </c>
      <c r="DV73">
        <v>0</v>
      </c>
      <c r="DW73">
        <v>0</v>
      </c>
      <c r="DX73">
        <v>0.94340986078766298</v>
      </c>
      <c r="DY73" s="15">
        <v>3.78169717762944E-16</v>
      </c>
      <c r="DZ73">
        <v>5.6590139212334301E-2</v>
      </c>
      <c r="EA73">
        <v>0</v>
      </c>
      <c r="EB73">
        <v>0</v>
      </c>
      <c r="EC73">
        <v>0</v>
      </c>
      <c r="FA73">
        <v>0.14878702097458499</v>
      </c>
      <c r="FB73" s="53">
        <v>0.11087654541488901</v>
      </c>
      <c r="FC73">
        <v>0.39225842705771802</v>
      </c>
      <c r="FD73" s="15">
        <v>1.48284162726497E-14</v>
      </c>
      <c r="FE73">
        <v>0</v>
      </c>
      <c r="FF73">
        <v>0.60774157294224895</v>
      </c>
      <c r="FG73">
        <v>0</v>
      </c>
      <c r="FH73" s="15">
        <v>8.4030005176316504E-15</v>
      </c>
      <c r="FI73">
        <v>0</v>
      </c>
      <c r="FJ73">
        <v>0</v>
      </c>
      <c r="FW73">
        <v>3.7394868648005002E-2</v>
      </c>
      <c r="FX73">
        <v>6.1746743499999798E-2</v>
      </c>
      <c r="FY73">
        <v>0</v>
      </c>
      <c r="FZ73">
        <v>0</v>
      </c>
      <c r="GA73">
        <v>0.999999999999996</v>
      </c>
      <c r="GB73">
        <v>0</v>
      </c>
      <c r="GC73" s="15">
        <v>5.3776427755281E-16</v>
      </c>
      <c r="GD73">
        <v>0</v>
      </c>
      <c r="GE73">
        <v>0</v>
      </c>
      <c r="GF73">
        <v>0</v>
      </c>
    </row>
    <row r="74" spans="20:188" x14ac:dyDescent="0.2">
      <c r="T74" s="14">
        <v>3.4254034734318699E-2</v>
      </c>
      <c r="U74" s="14">
        <v>6.4602194618044603E-2</v>
      </c>
      <c r="W74">
        <v>5.7427333113130197E-2</v>
      </c>
      <c r="X74">
        <v>3.3933532031943298E-2</v>
      </c>
      <c r="Y74">
        <v>0</v>
      </c>
      <c r="Z74" s="15">
        <v>2.01271291300209E-15</v>
      </c>
      <c r="AA74">
        <v>0</v>
      </c>
      <c r="AB74">
        <v>0.47772677074332998</v>
      </c>
      <c r="AC74">
        <v>0.425076355337143</v>
      </c>
      <c r="AD74">
        <v>0</v>
      </c>
      <c r="AE74">
        <v>0</v>
      </c>
      <c r="AF74">
        <v>9.71968739195221E-2</v>
      </c>
      <c r="AI74">
        <v>6.7735869563244303E-2</v>
      </c>
      <c r="AJ74">
        <v>2.8765249937366101E-2</v>
      </c>
      <c r="AK74">
        <v>0</v>
      </c>
      <c r="AL74" s="15">
        <v>4.5536491244391202E-18</v>
      </c>
      <c r="AM74" s="15">
        <v>7.5959204204334401E-16</v>
      </c>
      <c r="AN74">
        <v>0.50012407300592299</v>
      </c>
      <c r="AO74">
        <v>0</v>
      </c>
      <c r="AP74">
        <v>1.7639494382068899E-2</v>
      </c>
      <c r="AQ74">
        <v>5.1903932654003899E-2</v>
      </c>
      <c r="AR74">
        <v>0.370575427348241</v>
      </c>
      <c r="AS74">
        <v>5.9757072609761701E-2</v>
      </c>
      <c r="CF74" s="19">
        <v>6.7539655713590399E-2</v>
      </c>
      <c r="CG74" s="19">
        <v>2.9298423697551701E-2</v>
      </c>
      <c r="CI74" s="14">
        <v>2.7463746530084598E-2</v>
      </c>
      <c r="CJ74" s="14">
        <v>5.2281343736282002E-2</v>
      </c>
      <c r="CL74" s="19">
        <v>1.02353726143191E-2</v>
      </c>
      <c r="CM74" s="19">
        <v>4.6408617920619698E-2</v>
      </c>
      <c r="CX74">
        <v>4.0783029114751103E-2</v>
      </c>
      <c r="CY74" s="13">
        <v>6.4847635768158496E-2</v>
      </c>
      <c r="CZ74">
        <v>1.63355358127125E-2</v>
      </c>
      <c r="DA74">
        <v>0</v>
      </c>
      <c r="DB74">
        <v>0.97231394227514301</v>
      </c>
      <c r="DC74">
        <v>0</v>
      </c>
      <c r="DD74">
        <v>2.0656654612614999E-3</v>
      </c>
      <c r="DE74">
        <v>0</v>
      </c>
      <c r="DF74">
        <v>9.2848564508924702E-3</v>
      </c>
      <c r="DG74">
        <v>0</v>
      </c>
      <c r="DT74">
        <v>3.8579577710382201E-2</v>
      </c>
      <c r="DU74" s="13">
        <v>6.6420482301664502E-2</v>
      </c>
      <c r="DV74">
        <v>0</v>
      </c>
      <c r="DW74">
        <v>0</v>
      </c>
      <c r="DX74">
        <v>0.86031857531702105</v>
      </c>
      <c r="DY74">
        <v>0</v>
      </c>
      <c r="DZ74">
        <v>0.118651690498923</v>
      </c>
      <c r="EA74">
        <v>0</v>
      </c>
      <c r="EB74">
        <v>2.1029734184055199E-2</v>
      </c>
      <c r="EC74">
        <v>0</v>
      </c>
      <c r="FA74">
        <v>0.14891919318153499</v>
      </c>
      <c r="FB74" s="53">
        <v>0.112943351455396</v>
      </c>
      <c r="FC74">
        <v>0.404661316301407</v>
      </c>
      <c r="FD74" s="15">
        <v>1.4445042384458901E-14</v>
      </c>
      <c r="FE74">
        <v>0</v>
      </c>
      <c r="FF74">
        <v>0.59533868369856002</v>
      </c>
      <c r="FG74">
        <v>0</v>
      </c>
      <c r="FH74" s="15">
        <v>8.3804491124439598E-15</v>
      </c>
      <c r="FI74">
        <v>0</v>
      </c>
      <c r="FJ74">
        <v>0</v>
      </c>
      <c r="FW74">
        <v>4.0877737643972102E-2</v>
      </c>
      <c r="FX74">
        <v>6.4816198559181595E-2</v>
      </c>
      <c r="FY74">
        <v>2.04081632652909E-2</v>
      </c>
      <c r="FZ74">
        <v>0</v>
      </c>
      <c r="GA74">
        <v>0.97959183673470795</v>
      </c>
      <c r="GB74">
        <v>0</v>
      </c>
      <c r="GC74">
        <v>0</v>
      </c>
      <c r="GD74">
        <v>0</v>
      </c>
      <c r="GE74" s="15">
        <v>2.0675735429298601E-15</v>
      </c>
      <c r="GF74">
        <v>0</v>
      </c>
    </row>
    <row r="75" spans="20:188" x14ac:dyDescent="0.2">
      <c r="T75" s="14">
        <v>3.6360389264950999E-2</v>
      </c>
      <c r="U75" s="14">
        <v>6.6481871169404697E-2</v>
      </c>
      <c r="W75">
        <v>5.7648441101755002E-2</v>
      </c>
      <c r="X75">
        <v>3.61204008750277E-2</v>
      </c>
      <c r="Y75">
        <v>0</v>
      </c>
      <c r="Z75" s="15">
        <v>1.9710795495786498E-15</v>
      </c>
      <c r="AA75">
        <v>0</v>
      </c>
      <c r="AB75">
        <v>0.46504788090187699</v>
      </c>
      <c r="AC75">
        <v>0.46704593377938802</v>
      </c>
      <c r="AD75">
        <v>0</v>
      </c>
      <c r="AE75">
        <v>0</v>
      </c>
      <c r="AF75">
        <v>6.79061853187308E-2</v>
      </c>
      <c r="AI75">
        <v>6.7826868110680796E-2</v>
      </c>
      <c r="AJ75">
        <v>2.9979202022004301E-2</v>
      </c>
      <c r="AK75">
        <v>0</v>
      </c>
      <c r="AL75" s="15">
        <v>5.63785129692462E-18</v>
      </c>
      <c r="AM75" s="15">
        <v>7.4549741380103305E-16</v>
      </c>
      <c r="AN75">
        <v>0.49295055387447101</v>
      </c>
      <c r="AO75">
        <v>0</v>
      </c>
      <c r="AP75">
        <v>3.4032275753426099E-3</v>
      </c>
      <c r="AQ75">
        <v>5.5516780092930998E-2</v>
      </c>
      <c r="AR75">
        <v>0.37924625416269597</v>
      </c>
      <c r="AS75">
        <v>6.8883184294558295E-2</v>
      </c>
      <c r="CF75" s="19">
        <v>6.7680066750672299E-2</v>
      </c>
      <c r="CG75" s="19">
        <v>3.2347812008142802E-2</v>
      </c>
      <c r="CI75" s="14">
        <v>2.9772694439007302E-2</v>
      </c>
      <c r="CJ75" s="14">
        <v>5.4861692862412097E-2</v>
      </c>
      <c r="CL75" s="19">
        <v>1.2565261821359299E-2</v>
      </c>
      <c r="CM75" s="19">
        <v>4.9108818594007203E-2</v>
      </c>
      <c r="CX75">
        <v>4.50487067781574E-2</v>
      </c>
      <c r="CY75" s="13">
        <v>6.79164358854836E-2</v>
      </c>
      <c r="CZ75">
        <v>3.8319529925446898E-2</v>
      </c>
      <c r="DA75">
        <v>0</v>
      </c>
      <c r="DB75">
        <v>0.95539671635437895</v>
      </c>
      <c r="DC75">
        <v>0</v>
      </c>
      <c r="DD75">
        <v>0</v>
      </c>
      <c r="DE75">
        <v>0</v>
      </c>
      <c r="DF75">
        <v>6.2837537201916698E-3</v>
      </c>
      <c r="DG75">
        <v>0</v>
      </c>
      <c r="DT75">
        <v>4.29892352811133E-2</v>
      </c>
      <c r="DU75" s="13">
        <v>6.9456514782880396E-2</v>
      </c>
      <c r="DV75">
        <v>0</v>
      </c>
      <c r="DW75">
        <v>0</v>
      </c>
      <c r="DX75">
        <v>0.78682104611905301</v>
      </c>
      <c r="DY75">
        <v>0</v>
      </c>
      <c r="DZ75">
        <v>0.16187205905190899</v>
      </c>
      <c r="EA75">
        <v>0</v>
      </c>
      <c r="EB75">
        <v>5.1306894829037199E-2</v>
      </c>
      <c r="EC75">
        <v>0</v>
      </c>
      <c r="FA75">
        <v>0.14931500781864801</v>
      </c>
      <c r="FB75" s="53">
        <v>0.115010157495908</v>
      </c>
      <c r="FC75">
        <v>0.41706420554512502</v>
      </c>
      <c r="FD75" s="15">
        <v>1.4382592339323701E-14</v>
      </c>
      <c r="FE75">
        <v>0</v>
      </c>
      <c r="FF75">
        <v>0.582935794454842</v>
      </c>
      <c r="FG75">
        <v>0</v>
      </c>
      <c r="FH75">
        <v>0</v>
      </c>
      <c r="FI75">
        <v>0</v>
      </c>
      <c r="FJ75" s="15">
        <v>8.4572106262559304E-15</v>
      </c>
      <c r="FW75">
        <v>4.5057914445636997E-2</v>
      </c>
      <c r="FX75">
        <v>6.7885653618363795E-2</v>
      </c>
      <c r="FY75">
        <v>4.0816326530586602E-2</v>
      </c>
      <c r="FZ75">
        <v>0</v>
      </c>
      <c r="GA75">
        <v>0.95918367346941202</v>
      </c>
      <c r="GB75">
        <v>0</v>
      </c>
      <c r="GC75">
        <v>0</v>
      </c>
      <c r="GD75">
        <v>0</v>
      </c>
      <c r="GE75" s="15">
        <v>3.2298382718343201E-15</v>
      </c>
      <c r="GF75">
        <v>0</v>
      </c>
    </row>
    <row r="76" spans="20:188" x14ac:dyDescent="0.2">
      <c r="T76" s="14">
        <v>3.9555193361174003E-2</v>
      </c>
      <c r="U76" s="14">
        <v>6.8361547720764804E-2</v>
      </c>
      <c r="W76">
        <v>5.8015081801396001E-2</v>
      </c>
      <c r="X76">
        <v>3.8307269718112102E-2</v>
      </c>
      <c r="Y76">
        <v>0</v>
      </c>
      <c r="Z76" s="15">
        <v>1.8743687157929401E-15</v>
      </c>
      <c r="AA76">
        <v>0</v>
      </c>
      <c r="AB76">
        <v>0.452368991060424</v>
      </c>
      <c r="AC76">
        <v>0.50901551222163199</v>
      </c>
      <c r="AD76">
        <v>0</v>
      </c>
      <c r="AE76">
        <v>0</v>
      </c>
      <c r="AF76">
        <v>3.86154967179402E-2</v>
      </c>
      <c r="AI76">
        <v>6.7988886557295403E-2</v>
      </c>
      <c r="AJ76">
        <v>3.1193154106642501E-2</v>
      </c>
      <c r="AK76">
        <v>0</v>
      </c>
      <c r="AL76">
        <v>0</v>
      </c>
      <c r="AM76" s="15">
        <v>5.3472851146985098E-16</v>
      </c>
      <c r="AN76">
        <v>0.48298782832278903</v>
      </c>
      <c r="AO76">
        <v>0</v>
      </c>
      <c r="AP76">
        <v>0</v>
      </c>
      <c r="AQ76">
        <v>5.7474040039771503E-2</v>
      </c>
      <c r="AR76">
        <v>0.39066484394109002</v>
      </c>
      <c r="AS76">
        <v>6.8873287696348304E-2</v>
      </c>
      <c r="CF76" s="19">
        <v>6.8099562845667205E-2</v>
      </c>
      <c r="CG76" s="19">
        <v>3.5397200318736999E-2</v>
      </c>
      <c r="CI76" s="14">
        <v>3.3178363427759698E-2</v>
      </c>
      <c r="CJ76" s="14">
        <v>5.7442041988542497E-2</v>
      </c>
      <c r="CL76" s="19">
        <v>1.55696796158484E-2</v>
      </c>
      <c r="CM76" s="19">
        <v>5.1809019267393203E-2</v>
      </c>
      <c r="CX76">
        <v>4.9795656240210998E-2</v>
      </c>
      <c r="CY76" s="13">
        <v>7.0985236002808205E-2</v>
      </c>
      <c r="CZ76">
        <v>6.00547948108031E-2</v>
      </c>
      <c r="DA76">
        <v>0</v>
      </c>
      <c r="DB76">
        <v>0.93675849466584404</v>
      </c>
      <c r="DC76">
        <v>0</v>
      </c>
      <c r="DD76">
        <v>0</v>
      </c>
      <c r="DE76">
        <v>0</v>
      </c>
      <c r="DF76">
        <v>3.1867105233785199E-3</v>
      </c>
      <c r="DG76">
        <v>0</v>
      </c>
      <c r="DT76">
        <v>4.8606747725061801E-2</v>
      </c>
      <c r="DU76" s="13">
        <v>7.2492547264095805E-2</v>
      </c>
      <c r="DV76">
        <v>2.0607393777205898E-2</v>
      </c>
      <c r="DW76">
        <v>0</v>
      </c>
      <c r="DX76">
        <v>0.77339262287601895</v>
      </c>
      <c r="DY76">
        <v>0</v>
      </c>
      <c r="DZ76">
        <v>0.14988452976064001</v>
      </c>
      <c r="EA76">
        <v>0</v>
      </c>
      <c r="EB76">
        <v>5.6115453586134303E-2</v>
      </c>
      <c r="EC76">
        <v>0</v>
      </c>
      <c r="FA76">
        <v>0.14997237744538999</v>
      </c>
      <c r="FB76" s="53">
        <v>0.11707696353642</v>
      </c>
      <c r="FC76">
        <v>0.42946709478884298</v>
      </c>
      <c r="FD76" s="15">
        <v>1.44051437445114E-14</v>
      </c>
      <c r="FE76">
        <v>0</v>
      </c>
      <c r="FF76">
        <v>0.57053290521112399</v>
      </c>
      <c r="FG76">
        <v>0</v>
      </c>
      <c r="FH76">
        <v>0</v>
      </c>
      <c r="FI76">
        <v>0</v>
      </c>
      <c r="FJ76" s="15">
        <v>8.5617277156835298E-15</v>
      </c>
      <c r="FW76">
        <v>4.9759972458837801E-2</v>
      </c>
      <c r="FX76">
        <v>7.0955108677545994E-2</v>
      </c>
      <c r="FY76">
        <v>6.1224489795882298E-2</v>
      </c>
      <c r="FZ76">
        <v>0</v>
      </c>
      <c r="GA76">
        <v>0.93877551020411598</v>
      </c>
      <c r="GB76">
        <v>0</v>
      </c>
      <c r="GC76">
        <v>0</v>
      </c>
      <c r="GD76">
        <v>0</v>
      </c>
      <c r="GE76" s="15">
        <v>4.3953556072562397E-15</v>
      </c>
      <c r="GF76">
        <v>0</v>
      </c>
    </row>
    <row r="77" spans="20:188" x14ac:dyDescent="0.2">
      <c r="T77" s="14">
        <v>4.3596333699265598E-2</v>
      </c>
      <c r="U77" s="14">
        <v>7.02412242721248E-2</v>
      </c>
      <c r="W77">
        <v>5.8524520103687298E-2</v>
      </c>
      <c r="X77">
        <v>4.0494138561196498E-2</v>
      </c>
      <c r="Y77">
        <v>0</v>
      </c>
      <c r="Z77" s="15">
        <v>1.8327353523694999E-15</v>
      </c>
      <c r="AA77">
        <v>0</v>
      </c>
      <c r="AB77">
        <v>0.43969010121897001</v>
      </c>
      <c r="AC77">
        <v>0.55098509066387602</v>
      </c>
      <c r="AD77">
        <v>0</v>
      </c>
      <c r="AE77">
        <v>0</v>
      </c>
      <c r="AF77">
        <v>9.3248081171496307E-3</v>
      </c>
      <c r="AI77">
        <v>6.8246351958999599E-2</v>
      </c>
      <c r="AJ77">
        <v>3.2407106191280802E-2</v>
      </c>
      <c r="AK77">
        <v>0</v>
      </c>
      <c r="AL77">
        <v>0</v>
      </c>
      <c r="AM77" s="15">
        <v>2.6649689399693699E-16</v>
      </c>
      <c r="AN77">
        <v>0.47214886628752001</v>
      </c>
      <c r="AO77">
        <v>0</v>
      </c>
      <c r="AP77">
        <v>0</v>
      </c>
      <c r="AQ77">
        <v>5.8911192850828902E-2</v>
      </c>
      <c r="AR77">
        <v>0.402946650633008</v>
      </c>
      <c r="AS77">
        <v>6.5993290228641602E-2</v>
      </c>
      <c r="CF77" s="19">
        <v>6.8795722906303494E-2</v>
      </c>
      <c r="CG77" s="19">
        <v>3.8446588629331202E-2</v>
      </c>
      <c r="CI77" s="14">
        <v>3.68217836614445E-2</v>
      </c>
      <c r="CJ77" s="14">
        <v>6.0022391114672898E-2</v>
      </c>
      <c r="CL77" s="19">
        <v>1.92011496554884E-2</v>
      </c>
      <c r="CM77" s="19">
        <v>5.4509219940779702E-2</v>
      </c>
      <c r="CX77">
        <v>5.49002585333229E-2</v>
      </c>
      <c r="CY77" s="13">
        <v>7.4054036120132893E-2</v>
      </c>
      <c r="CZ77">
        <v>8.1790059696160003E-2</v>
      </c>
      <c r="DA77">
        <v>0</v>
      </c>
      <c r="DB77">
        <v>0.91812027297730903</v>
      </c>
      <c r="DC77">
        <v>0</v>
      </c>
      <c r="DD77">
        <v>0</v>
      </c>
      <c r="DE77">
        <v>0</v>
      </c>
      <c r="DF77" s="15">
        <v>8.9667326565239105E-5</v>
      </c>
      <c r="DG77">
        <v>0</v>
      </c>
      <c r="DT77">
        <v>5.4383691766150398E-2</v>
      </c>
      <c r="DU77" s="13">
        <v>7.5528579745311006E-2</v>
      </c>
      <c r="DV77">
        <v>4.24157705065977E-2</v>
      </c>
      <c r="DW77">
        <v>0</v>
      </c>
      <c r="DX77">
        <v>0.76346498061406798</v>
      </c>
      <c r="DY77">
        <v>0</v>
      </c>
      <c r="DZ77">
        <v>0.13467952693274601</v>
      </c>
      <c r="EA77">
        <v>0</v>
      </c>
      <c r="EB77">
        <v>5.9439721946587601E-2</v>
      </c>
      <c r="EC77">
        <v>0</v>
      </c>
      <c r="FA77">
        <v>0.15088788356941699</v>
      </c>
      <c r="FB77" s="53">
        <v>0.119143769576932</v>
      </c>
      <c r="FC77">
        <v>0.44186998403256</v>
      </c>
      <c r="FD77" s="15">
        <v>1.4427695149699101E-14</v>
      </c>
      <c r="FE77">
        <v>0</v>
      </c>
      <c r="FF77">
        <v>0.55813001596740597</v>
      </c>
      <c r="FG77">
        <v>0</v>
      </c>
      <c r="FH77">
        <v>0</v>
      </c>
      <c r="FI77">
        <v>0</v>
      </c>
      <c r="FJ77" s="15">
        <v>8.6718826564080602E-15</v>
      </c>
      <c r="FW77">
        <v>5.4849859157806997E-2</v>
      </c>
      <c r="FX77">
        <v>7.4024563736728194E-2</v>
      </c>
      <c r="FY77">
        <v>8.1632653061177896E-2</v>
      </c>
      <c r="FZ77">
        <v>0</v>
      </c>
      <c r="GA77">
        <v>0.91836734693881905</v>
      </c>
      <c r="GB77">
        <v>0</v>
      </c>
      <c r="GC77">
        <v>0</v>
      </c>
      <c r="GD77">
        <v>0</v>
      </c>
      <c r="GE77" s="15">
        <v>5.5628245065886301E-15</v>
      </c>
      <c r="GF77">
        <v>0</v>
      </c>
    </row>
    <row r="78" spans="20:188" x14ac:dyDescent="0.2">
      <c r="T78" s="14">
        <v>4.8271719236343498E-2</v>
      </c>
      <c r="U78" s="14">
        <v>7.2120900823484907E-2</v>
      </c>
      <c r="W78">
        <v>5.9208482263862001E-2</v>
      </c>
      <c r="X78">
        <v>4.26810074042809E-2</v>
      </c>
      <c r="Y78">
        <v>0</v>
      </c>
      <c r="Z78" s="15">
        <v>1.7373255611907699E-15</v>
      </c>
      <c r="AA78">
        <v>0</v>
      </c>
      <c r="AB78">
        <v>0.42355815567724597</v>
      </c>
      <c r="AC78">
        <v>0.57644184432275003</v>
      </c>
      <c r="AD78">
        <v>0</v>
      </c>
      <c r="AE78">
        <v>0</v>
      </c>
      <c r="AF78">
        <v>0</v>
      </c>
      <c r="AI78">
        <v>6.859922880673E-2</v>
      </c>
      <c r="AJ78">
        <v>3.3621058275919102E-2</v>
      </c>
      <c r="AK78">
        <v>0</v>
      </c>
      <c r="AL78">
        <v>0</v>
      </c>
      <c r="AM78" s="15">
        <v>1.7347234759768102E-18</v>
      </c>
      <c r="AN78">
        <v>0.46130990425225199</v>
      </c>
      <c r="AO78">
        <v>0</v>
      </c>
      <c r="AP78">
        <v>0</v>
      </c>
      <c r="AQ78">
        <v>6.0348345661886398E-2</v>
      </c>
      <c r="AR78">
        <v>0.41522845732492603</v>
      </c>
      <c r="AS78">
        <v>6.31132927609349E-2</v>
      </c>
      <c r="CF78" s="19">
        <v>6.9817189995845394E-2</v>
      </c>
      <c r="CG78" s="19">
        <v>4.14959769399256E-2</v>
      </c>
      <c r="CI78" s="14">
        <v>4.0639059917223101E-2</v>
      </c>
      <c r="CJ78" s="14">
        <v>6.2602740240803506E-2</v>
      </c>
      <c r="CL78" s="19">
        <v>2.3341584709990901E-2</v>
      </c>
      <c r="CM78" s="19">
        <v>5.7209420614166E-2</v>
      </c>
      <c r="CX78">
        <v>6.0280964571991301E-2</v>
      </c>
      <c r="CY78" s="13">
        <v>7.7122836237457804E-2</v>
      </c>
      <c r="CZ78">
        <v>0.10223241745455799</v>
      </c>
      <c r="DA78">
        <v>0</v>
      </c>
      <c r="DB78">
        <v>0.89776758254548505</v>
      </c>
      <c r="DC78">
        <v>0</v>
      </c>
      <c r="DD78">
        <v>0</v>
      </c>
      <c r="DE78">
        <v>0</v>
      </c>
      <c r="DF78">
        <v>0</v>
      </c>
      <c r="DG78">
        <v>0</v>
      </c>
      <c r="DT78">
        <v>6.02725471700001E-2</v>
      </c>
      <c r="DU78" s="13">
        <v>7.8564612226526304E-2</v>
      </c>
      <c r="DV78">
        <v>6.4224147235989598E-2</v>
      </c>
      <c r="DW78">
        <v>0</v>
      </c>
      <c r="DX78">
        <v>0.753537338352117</v>
      </c>
      <c r="DY78">
        <v>0</v>
      </c>
      <c r="DZ78">
        <v>0.119474524104852</v>
      </c>
      <c r="EA78">
        <v>0</v>
      </c>
      <c r="EB78">
        <v>6.2763990307040995E-2</v>
      </c>
      <c r="EC78">
        <v>0</v>
      </c>
      <c r="FA78">
        <v>0.152056863686547</v>
      </c>
      <c r="FB78" s="53">
        <v>0.121210575617445</v>
      </c>
      <c r="FC78">
        <v>0.45427287327629001</v>
      </c>
      <c r="FD78">
        <v>0</v>
      </c>
      <c r="FE78">
        <v>0</v>
      </c>
      <c r="FF78">
        <v>0.54572712672368995</v>
      </c>
      <c r="FG78">
        <v>0</v>
      </c>
      <c r="FH78">
        <v>0</v>
      </c>
      <c r="FI78">
        <v>0</v>
      </c>
      <c r="FJ78" s="15">
        <v>8.7800860332221104E-15</v>
      </c>
      <c r="FW78">
        <v>6.0229330278289403E-2</v>
      </c>
      <c r="FX78">
        <v>7.7094018795910393E-2</v>
      </c>
      <c r="FY78">
        <v>0.10204081632647399</v>
      </c>
      <c r="FZ78">
        <v>0</v>
      </c>
      <c r="GA78">
        <v>0.89795918367352301</v>
      </c>
      <c r="GB78">
        <v>0</v>
      </c>
      <c r="GC78">
        <v>0</v>
      </c>
      <c r="GD78">
        <v>0</v>
      </c>
      <c r="GE78" s="15">
        <v>6.72985972505202E-15</v>
      </c>
      <c r="GF78">
        <v>0</v>
      </c>
    </row>
    <row r="79" spans="20:188" x14ac:dyDescent="0.2">
      <c r="T79" s="14">
        <v>5.34150636046039E-2</v>
      </c>
      <c r="U79" s="14">
        <v>7.4000577374845194E-2</v>
      </c>
      <c r="W79">
        <v>6.0168624378033102E-2</v>
      </c>
      <c r="X79">
        <v>4.4867876247365199E-2</v>
      </c>
      <c r="Y79">
        <v>0</v>
      </c>
      <c r="Z79" s="15">
        <v>1.61849700308636E-15</v>
      </c>
      <c r="AA79">
        <v>0</v>
      </c>
      <c r="AB79">
        <v>0.40581350480808898</v>
      </c>
      <c r="AC79">
        <v>0.59418649519190703</v>
      </c>
      <c r="AD79">
        <v>0</v>
      </c>
      <c r="AE79">
        <v>0</v>
      </c>
      <c r="AF79">
        <v>0</v>
      </c>
      <c r="AI79">
        <v>6.9046054244975605E-2</v>
      </c>
      <c r="AJ79">
        <v>3.4835010360557001E-2</v>
      </c>
      <c r="AK79">
        <v>0</v>
      </c>
      <c r="AL79" s="15">
        <v>2.6194324487249802E-16</v>
      </c>
      <c r="AM79">
        <v>0</v>
      </c>
      <c r="AN79">
        <v>0.45047094221698603</v>
      </c>
      <c r="AO79">
        <v>0</v>
      </c>
      <c r="AP79">
        <v>0</v>
      </c>
      <c r="AQ79">
        <v>6.1785498472943602E-2</v>
      </c>
      <c r="AR79">
        <v>0.42751026401684</v>
      </c>
      <c r="AS79">
        <v>6.02332952932286E-2</v>
      </c>
      <c r="BI79" t="s">
        <v>161</v>
      </c>
      <c r="BJ79" t="s">
        <v>160</v>
      </c>
      <c r="BK79" s="61" t="s">
        <v>184</v>
      </c>
      <c r="CF79" s="19">
        <v>7.1172554661800599E-2</v>
      </c>
      <c r="CG79" s="19">
        <v>4.45453652505199E-2</v>
      </c>
      <c r="CI79" s="14">
        <v>4.4585559507319898E-2</v>
      </c>
      <c r="CJ79" s="14">
        <v>6.51830893669339E-2</v>
      </c>
      <c r="CL79" s="19">
        <v>2.7764207342977E-2</v>
      </c>
      <c r="CM79" s="19">
        <v>5.9909621287552103E-2</v>
      </c>
      <c r="CX79">
        <v>6.58796328788194E-2</v>
      </c>
      <c r="CY79" s="13">
        <v>8.0191636354782506E-2</v>
      </c>
      <c r="CZ79">
        <v>0.122636226148731</v>
      </c>
      <c r="DA79">
        <v>0</v>
      </c>
      <c r="DB79">
        <v>0.87736377385132103</v>
      </c>
      <c r="DC79">
        <v>0</v>
      </c>
      <c r="DD79">
        <v>0</v>
      </c>
      <c r="DE79">
        <v>0</v>
      </c>
      <c r="DF79">
        <v>0</v>
      </c>
      <c r="DG79">
        <v>0</v>
      </c>
      <c r="DT79">
        <v>6.6243474857079404E-2</v>
      </c>
      <c r="DU79" s="13">
        <v>8.1600644707741601E-2</v>
      </c>
      <c r="DV79">
        <v>8.6032523965381497E-2</v>
      </c>
      <c r="DW79">
        <v>0</v>
      </c>
      <c r="DX79">
        <v>0.74360969609016603</v>
      </c>
      <c r="DY79">
        <v>0</v>
      </c>
      <c r="DZ79">
        <v>0.104269521276957</v>
      </c>
      <c r="EA79">
        <v>0</v>
      </c>
      <c r="EB79">
        <v>6.6088258667494307E-2</v>
      </c>
      <c r="EC79">
        <v>0</v>
      </c>
      <c r="FA79">
        <v>0.15347352590924701</v>
      </c>
      <c r="FB79" s="53">
        <v>0.123277381657957</v>
      </c>
      <c r="FC79">
        <v>0.46667576252000798</v>
      </c>
      <c r="FD79">
        <v>0</v>
      </c>
      <c r="FE79">
        <v>0</v>
      </c>
      <c r="FF79">
        <v>0.53332423747997204</v>
      </c>
      <c r="FG79">
        <v>0</v>
      </c>
      <c r="FH79">
        <v>0</v>
      </c>
      <c r="FI79">
        <v>0</v>
      </c>
      <c r="FJ79" s="15">
        <v>8.8822178778702497E-15</v>
      </c>
      <c r="FW79">
        <v>6.5827428838777402E-2</v>
      </c>
      <c r="FX79">
        <v>8.0163473855092704E-2</v>
      </c>
      <c r="FY79">
        <v>0.12244897959176999</v>
      </c>
      <c r="FZ79">
        <v>0</v>
      </c>
      <c r="GA79">
        <v>0.87755102040822597</v>
      </c>
      <c r="GB79">
        <v>0</v>
      </c>
      <c r="GC79">
        <v>0</v>
      </c>
      <c r="GD79">
        <v>0</v>
      </c>
      <c r="GE79" s="15">
        <v>7.8938591774324607E-15</v>
      </c>
      <c r="GF79">
        <v>0</v>
      </c>
    </row>
    <row r="80" spans="20:188" x14ac:dyDescent="0.2">
      <c r="T80" s="14">
        <v>5.8903911054971801E-2</v>
      </c>
      <c r="U80" s="14">
        <v>7.5880253926204996E-2</v>
      </c>
      <c r="W80">
        <v>6.1399437113066099E-2</v>
      </c>
      <c r="X80">
        <v>4.7054745090449601E-2</v>
      </c>
      <c r="Y80">
        <v>0</v>
      </c>
      <c r="Z80">
        <v>0</v>
      </c>
      <c r="AA80">
        <v>0</v>
      </c>
      <c r="AB80">
        <v>0.38806885393893098</v>
      </c>
      <c r="AC80">
        <v>0.61193114606106602</v>
      </c>
      <c r="AD80">
        <v>0</v>
      </c>
      <c r="AE80">
        <v>0</v>
      </c>
      <c r="AF80">
        <v>0</v>
      </c>
      <c r="AI80">
        <v>6.9585018484424402E-2</v>
      </c>
      <c r="AJ80">
        <v>3.6048962445195003E-2</v>
      </c>
      <c r="AK80">
        <v>0</v>
      </c>
      <c r="AL80" s="15">
        <v>5.2735593669694896E-16</v>
      </c>
      <c r="AM80">
        <v>0</v>
      </c>
      <c r="AN80">
        <v>0.439631980181721</v>
      </c>
      <c r="AO80">
        <v>0</v>
      </c>
      <c r="AP80">
        <v>0</v>
      </c>
      <c r="AQ80">
        <v>6.3222651284000897E-2</v>
      </c>
      <c r="AR80">
        <v>0.43979207070875498</v>
      </c>
      <c r="AS80">
        <v>5.7353297825522197E-2</v>
      </c>
      <c r="BH80" s="62">
        <v>2001</v>
      </c>
      <c r="BI80" s="13">
        <v>4.771599376811423E-2</v>
      </c>
      <c r="BJ80" s="63">
        <v>0.10361138148481785</v>
      </c>
      <c r="BK80" s="13">
        <v>8.5954528008901313E-2</v>
      </c>
      <c r="CF80" s="19">
        <v>7.2843181182001907E-2</v>
      </c>
      <c r="CG80" s="19">
        <v>4.75947535611142E-2</v>
      </c>
      <c r="CI80" s="14">
        <v>4.8630388853948603E-2</v>
      </c>
      <c r="CJ80" s="14">
        <v>6.7763438493064307E-2</v>
      </c>
      <c r="CL80" s="19">
        <v>3.2353501293104603E-2</v>
      </c>
      <c r="CM80" s="19">
        <v>6.2609821960938603E-2</v>
      </c>
      <c r="CX80">
        <v>7.1645191006842801E-2</v>
      </c>
      <c r="CY80" s="13">
        <v>8.3260436472107402E-2</v>
      </c>
      <c r="CZ80">
        <v>0.14304003484290401</v>
      </c>
      <c r="DA80">
        <v>0</v>
      </c>
      <c r="DB80">
        <v>0.856959965157156</v>
      </c>
      <c r="DC80">
        <v>0</v>
      </c>
      <c r="DD80">
        <v>0</v>
      </c>
      <c r="DE80">
        <v>0</v>
      </c>
      <c r="DF80">
        <v>0</v>
      </c>
      <c r="DG80">
        <v>0</v>
      </c>
      <c r="DT80">
        <v>7.2276137047143904E-2</v>
      </c>
      <c r="DU80" s="13">
        <v>8.4636677188956899E-2</v>
      </c>
      <c r="DV80">
        <v>0.10784090069477301</v>
      </c>
      <c r="DW80">
        <v>0</v>
      </c>
      <c r="DX80">
        <v>0.73368205382821505</v>
      </c>
      <c r="DY80">
        <v>0</v>
      </c>
      <c r="DZ80">
        <v>8.9064518449062796E-2</v>
      </c>
      <c r="EA80">
        <v>0</v>
      </c>
      <c r="EB80">
        <v>6.9412527027947701E-2</v>
      </c>
      <c r="EC80">
        <v>0</v>
      </c>
      <c r="FA80">
        <v>0.15513108486225199</v>
      </c>
      <c r="FB80" s="53">
        <v>0.125344187698469</v>
      </c>
      <c r="FC80">
        <v>0.47907865176372499</v>
      </c>
      <c r="FD80">
        <v>0</v>
      </c>
      <c r="FE80">
        <v>0</v>
      </c>
      <c r="FF80">
        <v>0.52092134823625502</v>
      </c>
      <c r="FG80">
        <v>0</v>
      </c>
      <c r="FH80">
        <v>0</v>
      </c>
      <c r="FI80">
        <v>0</v>
      </c>
      <c r="FJ80" s="15">
        <v>8.9893370525118096E-15</v>
      </c>
      <c r="FW80">
        <v>7.1592887460210405E-2</v>
      </c>
      <c r="FX80">
        <v>8.3232928914274903E-2</v>
      </c>
      <c r="FY80">
        <v>0.14285714285706599</v>
      </c>
      <c r="FZ80">
        <v>0</v>
      </c>
      <c r="GA80">
        <v>0.85714285714293004</v>
      </c>
      <c r="GB80">
        <v>0</v>
      </c>
      <c r="GC80">
        <v>0</v>
      </c>
      <c r="GD80">
        <v>0</v>
      </c>
      <c r="GE80" s="15">
        <v>9.0587259915508898E-15</v>
      </c>
      <c r="GF80">
        <v>0</v>
      </c>
    </row>
    <row r="81" spans="20:188" x14ac:dyDescent="0.2">
      <c r="T81" s="14">
        <v>6.4650321198715402E-2</v>
      </c>
      <c r="U81" s="14">
        <v>7.7759930477565201E-2</v>
      </c>
      <c r="W81">
        <v>6.2885029432764306E-2</v>
      </c>
      <c r="X81">
        <v>4.9241613933533997E-2</v>
      </c>
      <c r="Y81">
        <v>0</v>
      </c>
      <c r="Z81">
        <v>0</v>
      </c>
      <c r="AA81">
        <v>0</v>
      </c>
      <c r="AB81">
        <v>0.37032420306977398</v>
      </c>
      <c r="AC81">
        <v>0.62967579693022402</v>
      </c>
      <c r="AD81">
        <v>0</v>
      </c>
      <c r="AE81">
        <v>0</v>
      </c>
      <c r="AF81">
        <v>0</v>
      </c>
      <c r="AI81">
        <v>7.02139997786113E-2</v>
      </c>
      <c r="AJ81">
        <v>3.7262914529832998E-2</v>
      </c>
      <c r="AK81">
        <v>0</v>
      </c>
      <c r="AL81" s="15">
        <v>7.8929918156944703E-16</v>
      </c>
      <c r="AM81">
        <v>0</v>
      </c>
      <c r="AN81">
        <v>0.42879301814645399</v>
      </c>
      <c r="AO81">
        <v>0</v>
      </c>
      <c r="AP81">
        <v>0</v>
      </c>
      <c r="AQ81">
        <v>6.4659804095058102E-2</v>
      </c>
      <c r="AR81">
        <v>0.45207387740066901</v>
      </c>
      <c r="AS81">
        <v>5.44733003578158E-2</v>
      </c>
      <c r="BH81" s="62">
        <v>2002</v>
      </c>
      <c r="BI81" s="13">
        <v>6.7910356043384038E-2</v>
      </c>
      <c r="BJ81" s="63">
        <v>-0.15436904682022756</v>
      </c>
      <c r="BK81" s="13">
        <v>4.0131642942835832E-2</v>
      </c>
      <c r="CF81" s="19">
        <v>7.4807951060009897E-2</v>
      </c>
      <c r="CG81" s="19">
        <v>5.0644141871708202E-2</v>
      </c>
      <c r="CI81" s="14">
        <v>5.2775895505896703E-2</v>
      </c>
      <c r="CJ81" s="14">
        <v>7.0343787619194395E-2</v>
      </c>
      <c r="CL81" s="19">
        <v>3.70726494321423E-2</v>
      </c>
      <c r="CM81" s="19">
        <v>6.5310022634323894E-2</v>
      </c>
      <c r="CX81">
        <v>7.7540420350979203E-2</v>
      </c>
      <c r="CY81" s="13">
        <v>8.6329236589432298E-2</v>
      </c>
      <c r="CZ81">
        <v>0.163443843537077</v>
      </c>
      <c r="DA81">
        <v>0</v>
      </c>
      <c r="DB81">
        <v>0.83655615646299197</v>
      </c>
      <c r="DC81">
        <v>0</v>
      </c>
      <c r="DD81">
        <v>0</v>
      </c>
      <c r="DE81">
        <v>0</v>
      </c>
      <c r="DF81">
        <v>0</v>
      </c>
      <c r="DG81">
        <v>0</v>
      </c>
      <c r="DT81">
        <v>7.8356276189664106E-2</v>
      </c>
      <c r="DU81" s="13">
        <v>8.76727096701721E-2</v>
      </c>
      <c r="DV81">
        <v>0.12964927742416499</v>
      </c>
      <c r="DW81">
        <v>0</v>
      </c>
      <c r="DX81">
        <v>0.72375441156626397</v>
      </c>
      <c r="DY81">
        <v>0</v>
      </c>
      <c r="DZ81">
        <v>7.3859515621168298E-2</v>
      </c>
      <c r="EA81">
        <v>0</v>
      </c>
      <c r="EB81">
        <v>7.2736795388400999E-2</v>
      </c>
      <c r="EC81">
        <v>0</v>
      </c>
      <c r="FA81">
        <v>0.157021911849137</v>
      </c>
      <c r="FB81" s="53">
        <v>0.12741099373898099</v>
      </c>
      <c r="FC81">
        <v>0.49148154100744401</v>
      </c>
      <c r="FD81">
        <v>0</v>
      </c>
      <c r="FE81">
        <v>0</v>
      </c>
      <c r="FF81">
        <v>0.508518458992536</v>
      </c>
      <c r="FG81">
        <v>0</v>
      </c>
      <c r="FH81">
        <v>0</v>
      </c>
      <c r="FI81">
        <v>0</v>
      </c>
      <c r="FJ81" s="15">
        <v>9.0968899080223796E-15</v>
      </c>
      <c r="FW81">
        <v>7.7488358273158503E-2</v>
      </c>
      <c r="FX81">
        <v>8.6302383973457006E-2</v>
      </c>
      <c r="FY81">
        <v>0.16326530612236001</v>
      </c>
      <c r="FZ81">
        <v>0</v>
      </c>
      <c r="GA81">
        <v>0.83673469387763399</v>
      </c>
      <c r="GB81">
        <v>0</v>
      </c>
      <c r="GC81">
        <v>0</v>
      </c>
      <c r="GD81">
        <v>0</v>
      </c>
      <c r="GE81" s="15">
        <v>1.05158937113714E-14</v>
      </c>
      <c r="GF81">
        <v>0</v>
      </c>
    </row>
    <row r="82" spans="20:188" x14ac:dyDescent="0.2">
      <c r="T82" s="14">
        <v>7.05914222866975E-2</v>
      </c>
      <c r="U82" s="14">
        <v>7.9639607028925294E-2</v>
      </c>
      <c r="W82">
        <v>6.4607828522707897E-2</v>
      </c>
      <c r="X82">
        <v>5.1428482776618302E-2</v>
      </c>
      <c r="Y82">
        <v>0</v>
      </c>
      <c r="Z82">
        <v>0</v>
      </c>
      <c r="AA82">
        <v>0</v>
      </c>
      <c r="AB82">
        <v>0.35257955220061699</v>
      </c>
      <c r="AC82">
        <v>0.64742044779938002</v>
      </c>
      <c r="AD82">
        <v>0</v>
      </c>
      <c r="AE82">
        <v>0</v>
      </c>
      <c r="AF82">
        <v>0</v>
      </c>
      <c r="AI82">
        <v>7.0930603473391807E-2</v>
      </c>
      <c r="AJ82">
        <v>3.8476866614471E-2</v>
      </c>
      <c r="AK82">
        <v>0</v>
      </c>
      <c r="AL82" s="15">
        <v>1.0564465968698801E-15</v>
      </c>
      <c r="AM82">
        <v>0</v>
      </c>
      <c r="AN82">
        <v>0.41795405611118902</v>
      </c>
      <c r="AO82">
        <v>0</v>
      </c>
      <c r="AP82">
        <v>0</v>
      </c>
      <c r="AQ82">
        <v>6.6096956906115403E-2</v>
      </c>
      <c r="AR82">
        <v>0.46435568409258399</v>
      </c>
      <c r="AS82">
        <v>5.1593302890109501E-2</v>
      </c>
      <c r="BH82" s="62">
        <v>2003</v>
      </c>
      <c r="BI82" s="13">
        <v>5.6639860362309662E-2</v>
      </c>
      <c r="BJ82" s="63">
        <v>-0.16776116334199373</v>
      </c>
      <c r="BK82" s="13">
        <v>7.6751863385985108E-2</v>
      </c>
      <c r="CF82" s="19">
        <v>7.7044364027069795E-2</v>
      </c>
      <c r="CG82" s="19">
        <v>5.3693530182302197E-2</v>
      </c>
      <c r="CI82" s="14">
        <v>5.7034395567717097E-2</v>
      </c>
      <c r="CJ82" s="14">
        <v>7.2924136745324303E-2</v>
      </c>
      <c r="CL82" s="19">
        <v>4.1915146064563299E-2</v>
      </c>
      <c r="CM82" s="19">
        <v>6.80102233077092E-2</v>
      </c>
      <c r="CX82">
        <v>8.3537872905926097E-2</v>
      </c>
      <c r="CY82" s="13">
        <v>8.9398036706757E-2</v>
      </c>
      <c r="CZ82">
        <v>0.18384765223124999</v>
      </c>
      <c r="DA82">
        <v>0</v>
      </c>
      <c r="DB82">
        <v>0.81615234776882795</v>
      </c>
      <c r="DC82">
        <v>0</v>
      </c>
      <c r="DD82">
        <v>0</v>
      </c>
      <c r="DE82">
        <v>0</v>
      </c>
      <c r="DF82">
        <v>0</v>
      </c>
      <c r="DG82">
        <v>0</v>
      </c>
      <c r="DT82">
        <v>8.4473641194757906E-2</v>
      </c>
      <c r="DU82" s="13">
        <v>9.0708742151387398E-2</v>
      </c>
      <c r="DV82">
        <v>0.151457654153557</v>
      </c>
      <c r="DW82">
        <v>0</v>
      </c>
      <c r="DX82">
        <v>0.71382676930431299</v>
      </c>
      <c r="DY82">
        <v>0</v>
      </c>
      <c r="DZ82">
        <v>5.8654512793274001E-2</v>
      </c>
      <c r="EA82">
        <v>0</v>
      </c>
      <c r="EB82">
        <v>7.6061063748854199E-2</v>
      </c>
      <c r="EC82">
        <v>0</v>
      </c>
      <c r="FA82">
        <v>0.15913769222177701</v>
      </c>
      <c r="FB82" s="53">
        <v>0.129477799779493</v>
      </c>
      <c r="FC82">
        <v>0.50388443025116103</v>
      </c>
      <c r="FD82">
        <v>0</v>
      </c>
      <c r="FE82">
        <v>0</v>
      </c>
      <c r="FF82">
        <v>0.49611556974881799</v>
      </c>
      <c r="FG82">
        <v>0</v>
      </c>
      <c r="FH82">
        <v>0</v>
      </c>
      <c r="FI82">
        <v>0</v>
      </c>
      <c r="FJ82" s="15">
        <v>9.2009733165809896E-15</v>
      </c>
      <c r="FW82">
        <v>8.3486302987145405E-2</v>
      </c>
      <c r="FX82">
        <v>8.9371839032639205E-2</v>
      </c>
      <c r="FY82">
        <v>0.183673469387656</v>
      </c>
      <c r="FZ82">
        <v>0</v>
      </c>
      <c r="GA82">
        <v>0.81632653061233795</v>
      </c>
      <c r="GB82">
        <v>0</v>
      </c>
      <c r="GC82">
        <v>0</v>
      </c>
      <c r="GD82">
        <v>0</v>
      </c>
      <c r="GE82" s="15">
        <v>1.1711118186319399E-14</v>
      </c>
      <c r="GF82">
        <v>0</v>
      </c>
    </row>
    <row r="83" spans="20:188" x14ac:dyDescent="0.2">
      <c r="T83" s="14">
        <v>7.6681975363558294E-2</v>
      </c>
      <c r="U83" s="14">
        <v>8.1519283580285304E-2</v>
      </c>
      <c r="W83">
        <v>6.6543453906714803E-2</v>
      </c>
      <c r="X83">
        <v>5.36153516197026E-2</v>
      </c>
      <c r="Y83">
        <v>0</v>
      </c>
      <c r="Z83">
        <v>0</v>
      </c>
      <c r="AA83">
        <v>0</v>
      </c>
      <c r="AB83">
        <v>0.33504511535452602</v>
      </c>
      <c r="AC83">
        <v>0.66106323456104898</v>
      </c>
      <c r="AD83">
        <v>0</v>
      </c>
      <c r="AE83">
        <v>3.8916500844217499E-3</v>
      </c>
      <c r="AF83">
        <v>0</v>
      </c>
      <c r="AI83">
        <v>7.1732203577220599E-2</v>
      </c>
      <c r="AJ83">
        <v>3.9690818699109003E-2</v>
      </c>
      <c r="AK83">
        <v>0</v>
      </c>
      <c r="AL83" s="15">
        <v>1.32185928869433E-15</v>
      </c>
      <c r="AM83">
        <v>0</v>
      </c>
      <c r="AN83">
        <v>0.407115094075923</v>
      </c>
      <c r="AO83">
        <v>0</v>
      </c>
      <c r="AP83">
        <v>0</v>
      </c>
      <c r="AQ83">
        <v>6.7534109717172594E-2</v>
      </c>
      <c r="AR83">
        <v>0.47663749078449802</v>
      </c>
      <c r="AS83">
        <v>4.8713305422403097E-2</v>
      </c>
      <c r="BH83" s="62">
        <v>2004</v>
      </c>
      <c r="BI83" s="13">
        <v>5.7781937604141687E-2</v>
      </c>
      <c r="BJ83" s="63">
        <v>-7.6878288130879893E-2</v>
      </c>
      <c r="BK83" s="13">
        <v>4.938217991476751E-2</v>
      </c>
      <c r="CF83" s="19">
        <v>7.9529507129935104E-2</v>
      </c>
      <c r="CG83" s="19">
        <v>5.6742918492896303E-2</v>
      </c>
      <c r="CI83" s="14">
        <v>6.1397672766833403E-2</v>
      </c>
      <c r="CJ83" s="14">
        <v>7.5504485871454197E-2</v>
      </c>
      <c r="CL83" s="19">
        <v>4.6843289182341902E-2</v>
      </c>
      <c r="CM83" s="19">
        <v>7.0710423981094395E-2</v>
      </c>
      <c r="CX83">
        <v>8.9617027727588602E-2</v>
      </c>
      <c r="CY83" s="13">
        <v>9.2466836824081897E-2</v>
      </c>
      <c r="CZ83">
        <v>0.20425146092542301</v>
      </c>
      <c r="DA83">
        <v>0</v>
      </c>
      <c r="DB83">
        <v>0.79574853907466303</v>
      </c>
      <c r="DC83">
        <v>0</v>
      </c>
      <c r="DD83">
        <v>0</v>
      </c>
      <c r="DE83">
        <v>0</v>
      </c>
      <c r="DF83">
        <v>0</v>
      </c>
      <c r="DG83">
        <v>0</v>
      </c>
      <c r="DT83">
        <v>9.0620693561828794E-2</v>
      </c>
      <c r="DU83" s="13">
        <v>9.3744774632602598E-2</v>
      </c>
      <c r="DV83">
        <v>0.17326603088294901</v>
      </c>
      <c r="DW83">
        <v>0</v>
      </c>
      <c r="DX83">
        <v>0.70389912704236202</v>
      </c>
      <c r="DY83">
        <v>0</v>
      </c>
      <c r="DZ83">
        <v>4.34495099653796E-2</v>
      </c>
      <c r="EA83">
        <v>0</v>
      </c>
      <c r="EB83">
        <v>7.9385332109307594E-2</v>
      </c>
      <c r="EC83">
        <v>0</v>
      </c>
      <c r="FA83">
        <v>0.161469583343996</v>
      </c>
      <c r="FB83" s="53">
        <v>0.13154460582000499</v>
      </c>
      <c r="FC83">
        <v>0.51628731949487905</v>
      </c>
      <c r="FD83">
        <v>0</v>
      </c>
      <c r="FE83">
        <v>0</v>
      </c>
      <c r="FF83">
        <v>0.48371268050510002</v>
      </c>
      <c r="FG83">
        <v>0</v>
      </c>
      <c r="FH83">
        <v>0</v>
      </c>
      <c r="FI83">
        <v>0</v>
      </c>
      <c r="FJ83" s="15">
        <v>9.3067914486155701E-15</v>
      </c>
      <c r="FW83">
        <v>8.9566136964070203E-2</v>
      </c>
      <c r="FX83">
        <v>9.2441294091821502E-2</v>
      </c>
      <c r="FY83">
        <v>0.20408163265295201</v>
      </c>
      <c r="FZ83">
        <v>0</v>
      </c>
      <c r="GA83">
        <v>0.79591836734704102</v>
      </c>
      <c r="GB83">
        <v>0</v>
      </c>
      <c r="GC83">
        <v>0</v>
      </c>
      <c r="GD83">
        <v>0</v>
      </c>
      <c r="GE83" s="15">
        <v>1.29098121082194E-14</v>
      </c>
      <c r="GF83">
        <v>0</v>
      </c>
    </row>
    <row r="84" spans="20:188" x14ac:dyDescent="0.2">
      <c r="T84" s="14">
        <v>8.2872212565011802E-2</v>
      </c>
      <c r="U84" s="14">
        <v>8.3398960131645397E-2</v>
      </c>
      <c r="W84">
        <v>6.8661388273651397E-2</v>
      </c>
      <c r="X84">
        <v>5.58022204627871E-2</v>
      </c>
      <c r="Y84">
        <v>0</v>
      </c>
      <c r="Z84">
        <v>0</v>
      </c>
      <c r="AA84">
        <v>0</v>
      </c>
      <c r="AB84">
        <v>0.31756813140671802</v>
      </c>
      <c r="AC84">
        <v>0.67358495443143496</v>
      </c>
      <c r="AD84">
        <v>0</v>
      </c>
      <c r="AE84">
        <v>8.8469141618435099E-3</v>
      </c>
      <c r="AF84">
        <v>0</v>
      </c>
      <c r="AI84">
        <v>7.2615985345815398E-2</v>
      </c>
      <c r="AJ84">
        <v>4.0904770783746998E-2</v>
      </c>
      <c r="AK84">
        <v>0</v>
      </c>
      <c r="AL84" s="15">
        <v>1.58900670399476E-15</v>
      </c>
      <c r="AM84">
        <v>0</v>
      </c>
      <c r="AN84">
        <v>0.39627613204065698</v>
      </c>
      <c r="AO84">
        <v>0</v>
      </c>
      <c r="AP84">
        <v>0</v>
      </c>
      <c r="AQ84">
        <v>6.8971262528229799E-2</v>
      </c>
      <c r="AR84">
        <v>0.488919297476413</v>
      </c>
      <c r="AS84">
        <v>4.5833307954696798E-2</v>
      </c>
      <c r="BH84" s="62">
        <v>2005</v>
      </c>
      <c r="BI84" s="13">
        <v>2.7850468168950329E-2</v>
      </c>
      <c r="BJ84" s="63">
        <v>0.19819859438051382</v>
      </c>
      <c r="BK84" s="13">
        <v>7.0588884444015315E-2</v>
      </c>
      <c r="CF84" s="19">
        <v>8.2240835171957502E-2</v>
      </c>
      <c r="CG84" s="19">
        <v>5.9792306803490201E-2</v>
      </c>
      <c r="CI84" s="14">
        <v>6.5844900916276594E-2</v>
      </c>
      <c r="CJ84" s="14">
        <v>7.8084834997584104E-2</v>
      </c>
      <c r="CL84" s="19">
        <v>5.1832655260357602E-2</v>
      </c>
      <c r="CM84" s="19">
        <v>7.3410624654480006E-2</v>
      </c>
      <c r="CX84">
        <v>9.5762326284655003E-2</v>
      </c>
      <c r="CY84" s="13">
        <v>9.5535636941406807E-2</v>
      </c>
      <c r="CZ84">
        <v>0.224655269619596</v>
      </c>
      <c r="DA84">
        <v>0</v>
      </c>
      <c r="DB84">
        <v>0.775344730380499</v>
      </c>
      <c r="DC84">
        <v>0</v>
      </c>
      <c r="DD84">
        <v>0</v>
      </c>
      <c r="DE84">
        <v>0</v>
      </c>
      <c r="DF84">
        <v>0</v>
      </c>
      <c r="DG84">
        <v>0</v>
      </c>
      <c r="DT84">
        <v>9.6791777301015805E-2</v>
      </c>
      <c r="DU84" s="13">
        <v>9.6780807113817896E-2</v>
      </c>
      <c r="DV84">
        <v>0.19507440761234099</v>
      </c>
      <c r="DW84">
        <v>0</v>
      </c>
      <c r="DX84">
        <v>0.69397148478041104</v>
      </c>
      <c r="DY84">
        <v>0</v>
      </c>
      <c r="DZ84">
        <v>2.8244507137485199E-2</v>
      </c>
      <c r="EA84">
        <v>0</v>
      </c>
      <c r="EB84">
        <v>8.2709600469760905E-2</v>
      </c>
      <c r="EC84">
        <v>0</v>
      </c>
      <c r="FA84">
        <v>0.164008367407246</v>
      </c>
      <c r="FB84" s="53">
        <v>0.133611411860517</v>
      </c>
      <c r="FC84">
        <v>0.52869020873859196</v>
      </c>
      <c r="FD84">
        <v>0</v>
      </c>
      <c r="FE84">
        <v>0</v>
      </c>
      <c r="FF84">
        <v>0.47130979126140399</v>
      </c>
      <c r="FG84">
        <v>0</v>
      </c>
      <c r="FH84">
        <v>0</v>
      </c>
      <c r="FI84">
        <v>0</v>
      </c>
      <c r="FJ84" s="15">
        <v>9.4055622665289995E-15</v>
      </c>
      <c r="FW84">
        <v>9.5712256166515602E-2</v>
      </c>
      <c r="FX84">
        <v>9.5510749151003702E-2</v>
      </c>
      <c r="FY84">
        <v>0.224489795918248</v>
      </c>
      <c r="FZ84">
        <v>0</v>
      </c>
      <c r="GA84">
        <v>0.77551020408174498</v>
      </c>
      <c r="GB84">
        <v>0</v>
      </c>
      <c r="GC84">
        <v>0</v>
      </c>
      <c r="GD84">
        <v>0</v>
      </c>
      <c r="GE84" s="15">
        <v>1.41093733918574E-14</v>
      </c>
      <c r="GF84">
        <v>0</v>
      </c>
    </row>
    <row r="85" spans="20:188" x14ac:dyDescent="0.2">
      <c r="T85" s="14">
        <v>8.9112081363104501E-2</v>
      </c>
      <c r="U85" s="14">
        <v>8.5278636683005393E-2</v>
      </c>
      <c r="W85">
        <v>7.0944888404571999E-2</v>
      </c>
      <c r="X85">
        <v>5.7989089305871398E-2</v>
      </c>
      <c r="Y85">
        <v>0</v>
      </c>
      <c r="Z85">
        <v>0</v>
      </c>
      <c r="AA85">
        <v>0</v>
      </c>
      <c r="AB85">
        <v>0.30009114745891102</v>
      </c>
      <c r="AC85">
        <v>0.68610667430182104</v>
      </c>
      <c r="AD85">
        <v>0</v>
      </c>
      <c r="AE85">
        <v>1.3802178239265101E-2</v>
      </c>
      <c r="AF85">
        <v>0</v>
      </c>
      <c r="AI85">
        <v>7.3578987504579696E-2</v>
      </c>
      <c r="AJ85">
        <v>4.2118722868385E-2</v>
      </c>
      <c r="AK85">
        <v>0</v>
      </c>
      <c r="AL85" s="15">
        <v>1.85268467234323E-15</v>
      </c>
      <c r="AM85">
        <v>0</v>
      </c>
      <c r="AN85">
        <v>0.38543717000539102</v>
      </c>
      <c r="AO85">
        <v>0</v>
      </c>
      <c r="AP85">
        <v>0</v>
      </c>
      <c r="AQ85">
        <v>7.04084153392871E-2</v>
      </c>
      <c r="AR85">
        <v>0.50120110416832697</v>
      </c>
      <c r="AS85">
        <v>4.2953310486990401E-2</v>
      </c>
      <c r="BH85" s="62">
        <v>2006</v>
      </c>
      <c r="BI85" s="13">
        <v>2.0592347744789949E-2</v>
      </c>
      <c r="BJ85" s="63">
        <v>-0.14684464119491422</v>
      </c>
      <c r="BK85" s="13">
        <v>3.6299352404709606E-2</v>
      </c>
      <c r="CF85" s="19">
        <v>8.5156746207729603E-2</v>
      </c>
      <c r="CG85" s="19">
        <v>6.2841695114084106E-2</v>
      </c>
      <c r="CI85" s="14">
        <v>7.0360163048760999E-2</v>
      </c>
      <c r="CJ85" s="14">
        <v>8.0665184123714095E-2</v>
      </c>
      <c r="CL85" s="19">
        <v>5.6867131977700797E-2</v>
      </c>
      <c r="CM85" s="19">
        <v>7.6110825327865103E-2</v>
      </c>
      <c r="CX85">
        <v>0.101961809712316</v>
      </c>
      <c r="CY85" s="13">
        <v>9.8604437058731495E-2</v>
      </c>
      <c r="CZ85">
        <v>0.245059078313768</v>
      </c>
      <c r="DA85">
        <v>0</v>
      </c>
      <c r="DB85">
        <v>0.75494092168633498</v>
      </c>
      <c r="DC85">
        <v>0</v>
      </c>
      <c r="DD85">
        <v>0</v>
      </c>
      <c r="DE85">
        <v>0</v>
      </c>
      <c r="DF85">
        <v>0</v>
      </c>
      <c r="DG85">
        <v>0</v>
      </c>
      <c r="DT85">
        <v>0.10298257236585399</v>
      </c>
      <c r="DU85" s="13">
        <v>9.9816839595033194E-2</v>
      </c>
      <c r="DV85">
        <v>0.216882784341733</v>
      </c>
      <c r="DW85">
        <v>0</v>
      </c>
      <c r="DX85">
        <v>0.68404384251845995</v>
      </c>
      <c r="DY85">
        <v>0</v>
      </c>
      <c r="DZ85">
        <v>1.30395043095908E-2</v>
      </c>
      <c r="EA85">
        <v>0</v>
      </c>
      <c r="EB85">
        <v>8.6033868830214202E-2</v>
      </c>
      <c r="EC85">
        <v>0</v>
      </c>
      <c r="FA85">
        <v>0.166744594480878</v>
      </c>
      <c r="FB85" s="53">
        <v>0.13567821790102899</v>
      </c>
      <c r="FC85">
        <v>0.54109309798230698</v>
      </c>
      <c r="FD85">
        <v>0</v>
      </c>
      <c r="FE85">
        <v>0</v>
      </c>
      <c r="FF85">
        <v>0.45890690201768702</v>
      </c>
      <c r="FG85" s="15">
        <v>9.7025252415727808E-15</v>
      </c>
      <c r="FH85">
        <v>0</v>
      </c>
      <c r="FI85">
        <v>0</v>
      </c>
      <c r="FJ85">
        <v>0</v>
      </c>
      <c r="FW85">
        <v>0.10191266877045201</v>
      </c>
      <c r="FX85">
        <v>9.8580204210185901E-2</v>
      </c>
      <c r="FY85">
        <v>0.24489795918354301</v>
      </c>
      <c r="FZ85">
        <v>0</v>
      </c>
      <c r="GA85">
        <v>0.75510204081644905</v>
      </c>
      <c r="GB85">
        <v>0</v>
      </c>
      <c r="GC85">
        <v>0</v>
      </c>
      <c r="GD85">
        <v>0</v>
      </c>
      <c r="GE85" s="15">
        <v>1.5307199952019298E-14</v>
      </c>
      <c r="GF85">
        <v>0</v>
      </c>
    </row>
    <row r="86" spans="20:188" x14ac:dyDescent="0.2">
      <c r="T86" s="14">
        <v>9.5389571836000497E-2</v>
      </c>
      <c r="U86" s="14">
        <v>8.71583132343655E-2</v>
      </c>
      <c r="W86">
        <v>7.3378498969734196E-2</v>
      </c>
      <c r="X86">
        <v>6.0175958148955801E-2</v>
      </c>
      <c r="Y86">
        <v>0</v>
      </c>
      <c r="Z86">
        <v>0</v>
      </c>
      <c r="AA86">
        <v>0</v>
      </c>
      <c r="AB86">
        <v>0.28261416351110302</v>
      </c>
      <c r="AC86">
        <v>0.69862839417220701</v>
      </c>
      <c r="AD86">
        <v>0</v>
      </c>
      <c r="AE86">
        <v>1.8757442316686801E-2</v>
      </c>
      <c r="AF86">
        <v>0</v>
      </c>
      <c r="AI86">
        <v>7.4618142923890102E-2</v>
      </c>
      <c r="AJ86">
        <v>4.3332674953023002E-2</v>
      </c>
      <c r="AK86">
        <v>0</v>
      </c>
      <c r="AL86" s="15">
        <v>2.1180973641676799E-15</v>
      </c>
      <c r="AM86">
        <v>0</v>
      </c>
      <c r="AN86">
        <v>0.374598207970125</v>
      </c>
      <c r="AO86">
        <v>0</v>
      </c>
      <c r="AP86">
        <v>0</v>
      </c>
      <c r="AQ86">
        <v>7.1845568150344305E-2</v>
      </c>
      <c r="AR86">
        <v>0.513482910860242</v>
      </c>
      <c r="AS86">
        <v>4.0073313019284101E-2</v>
      </c>
      <c r="BH86" s="62">
        <v>2007</v>
      </c>
      <c r="BI86" s="13">
        <v>3.1233173765881618E-2</v>
      </c>
      <c r="BJ86" s="63">
        <v>-6.0548766156340438E-2</v>
      </c>
      <c r="BK86" s="13">
        <v>1.4037504631506246E-2</v>
      </c>
      <c r="CF86" s="19">
        <v>8.8257154553847805E-2</v>
      </c>
      <c r="CG86" s="19">
        <v>6.5891083424678101E-2</v>
      </c>
      <c r="CI86" s="14">
        <v>7.4931161234195104E-2</v>
      </c>
      <c r="CJ86" s="14">
        <v>8.3245533249843906E-2</v>
      </c>
      <c r="CL86" s="19">
        <v>6.1935719786817299E-2</v>
      </c>
      <c r="CM86" s="19">
        <v>7.8811026001250506E-2</v>
      </c>
      <c r="CX86">
        <v>0.10820616512848601</v>
      </c>
      <c r="CY86" s="13">
        <v>0.101673237176056</v>
      </c>
      <c r="CZ86">
        <v>0.26546288700794102</v>
      </c>
      <c r="DA86">
        <v>0</v>
      </c>
      <c r="DB86">
        <v>0.73453711299217095</v>
      </c>
      <c r="DC86">
        <v>0</v>
      </c>
      <c r="DD86">
        <v>0</v>
      </c>
      <c r="DE86">
        <v>0</v>
      </c>
      <c r="DF86">
        <v>0</v>
      </c>
      <c r="DG86">
        <v>0</v>
      </c>
      <c r="DT86">
        <v>0.10918991567934</v>
      </c>
      <c r="DU86" s="13">
        <v>0.10285287207624801</v>
      </c>
      <c r="DV86">
        <v>0.23832969283876301</v>
      </c>
      <c r="DW86">
        <v>0</v>
      </c>
      <c r="DX86">
        <v>0.67245298684188604</v>
      </c>
      <c r="DY86">
        <v>0</v>
      </c>
      <c r="DZ86">
        <v>0</v>
      </c>
      <c r="EA86">
        <v>0</v>
      </c>
      <c r="EB86">
        <v>8.9217320319348703E-2</v>
      </c>
      <c r="EC86">
        <v>0</v>
      </c>
      <c r="FA86">
        <v>0.16966871241419401</v>
      </c>
      <c r="FB86" s="53">
        <v>0.13774502394154101</v>
      </c>
      <c r="FC86">
        <v>0.553495987226022</v>
      </c>
      <c r="FD86">
        <v>0</v>
      </c>
      <c r="FE86">
        <v>0</v>
      </c>
      <c r="FF86">
        <v>0.44650401277397</v>
      </c>
      <c r="FG86" s="15">
        <v>1.0095656949315999E-14</v>
      </c>
      <c r="FH86">
        <v>0</v>
      </c>
      <c r="FI86">
        <v>0</v>
      </c>
      <c r="FJ86">
        <v>0</v>
      </c>
      <c r="FW86">
        <v>0.108158037690039</v>
      </c>
      <c r="FX86">
        <v>0.101649659269368</v>
      </c>
      <c r="FY86">
        <v>0.265306122448839</v>
      </c>
      <c r="FZ86">
        <v>0</v>
      </c>
      <c r="GA86">
        <v>0.73469387755115301</v>
      </c>
      <c r="GB86">
        <v>0</v>
      </c>
      <c r="GC86">
        <v>0</v>
      </c>
      <c r="GD86">
        <v>0</v>
      </c>
      <c r="GE86" s="15">
        <v>1.6053131046689401E-14</v>
      </c>
      <c r="GF86">
        <v>0</v>
      </c>
    </row>
    <row r="87" spans="20:188" x14ac:dyDescent="0.2">
      <c r="T87" s="14">
        <v>0.101697717407979</v>
      </c>
      <c r="U87" s="14">
        <v>8.9037989785725399E-2</v>
      </c>
      <c r="W87">
        <v>7.5947791281955404E-2</v>
      </c>
      <c r="X87">
        <v>6.2362826992040203E-2</v>
      </c>
      <c r="Y87">
        <v>0</v>
      </c>
      <c r="Z87">
        <v>0</v>
      </c>
      <c r="AA87">
        <v>0</v>
      </c>
      <c r="AB87">
        <v>0.26513717956329502</v>
      </c>
      <c r="AC87">
        <v>0.71115011404259199</v>
      </c>
      <c r="AD87">
        <v>0</v>
      </c>
      <c r="AE87">
        <v>2.3712706394108499E-2</v>
      </c>
      <c r="AF87">
        <v>0</v>
      </c>
      <c r="AI87">
        <v>7.5730316791735697E-2</v>
      </c>
      <c r="AJ87">
        <v>4.4546627037660998E-2</v>
      </c>
      <c r="AK87">
        <v>0</v>
      </c>
      <c r="AL87" s="15">
        <v>2.3852447794681101E-15</v>
      </c>
      <c r="AM87">
        <v>0</v>
      </c>
      <c r="AN87">
        <v>0.36375924593485898</v>
      </c>
      <c r="AO87">
        <v>0</v>
      </c>
      <c r="AP87">
        <v>0</v>
      </c>
      <c r="AQ87">
        <v>7.3282720961401607E-2</v>
      </c>
      <c r="AR87">
        <v>0.52576471755215604</v>
      </c>
      <c r="AS87">
        <v>3.7193315551577698E-2</v>
      </c>
      <c r="BH87" s="62">
        <v>2008</v>
      </c>
      <c r="BI87" s="13">
        <v>5.7543090824204626E-2</v>
      </c>
      <c r="BJ87" s="63">
        <v>0.2085631561713967</v>
      </c>
      <c r="BK87" s="13">
        <v>2.4861322961778513E-2</v>
      </c>
      <c r="CF87" s="19">
        <v>9.1532850018814102E-2</v>
      </c>
      <c r="CG87" s="19">
        <v>6.8940471735271805E-2</v>
      </c>
      <c r="CI87" s="14">
        <v>7.9548287949172694E-2</v>
      </c>
      <c r="CJ87" s="14">
        <v>8.5825882375973703E-2</v>
      </c>
      <c r="CL87" s="19">
        <v>6.7030681107719106E-2</v>
      </c>
      <c r="CM87" s="19">
        <v>8.1511226674635895E-2</v>
      </c>
      <c r="CX87">
        <v>0.114488050605538</v>
      </c>
      <c r="CY87" s="13">
        <v>0.104742037293381</v>
      </c>
      <c r="CZ87">
        <v>0.28586669570211498</v>
      </c>
      <c r="DA87">
        <v>0</v>
      </c>
      <c r="DB87">
        <v>0.71413330429800703</v>
      </c>
      <c r="DC87">
        <v>0</v>
      </c>
      <c r="DD87">
        <v>0</v>
      </c>
      <c r="DE87">
        <v>0</v>
      </c>
      <c r="DF87">
        <v>0</v>
      </c>
      <c r="DG87">
        <v>0</v>
      </c>
      <c r="DT87">
        <v>0.11542214200589999</v>
      </c>
      <c r="DU87" s="13">
        <v>0.105888904557464</v>
      </c>
      <c r="DV87">
        <v>0.25760002788916497</v>
      </c>
      <c r="DW87">
        <v>0</v>
      </c>
      <c r="DX87">
        <v>0.65084712616556395</v>
      </c>
      <c r="DY87">
        <v>0</v>
      </c>
      <c r="DZ87">
        <v>0</v>
      </c>
      <c r="EA87">
        <v>0</v>
      </c>
      <c r="EB87">
        <v>9.1552845945267497E-2</v>
      </c>
      <c r="EC87">
        <v>0</v>
      </c>
      <c r="FA87">
        <v>0.17277118142411499</v>
      </c>
      <c r="FB87" s="53">
        <v>0.13981182998205199</v>
      </c>
      <c r="FC87">
        <v>0.56589887646973602</v>
      </c>
      <c r="FD87">
        <v>0</v>
      </c>
      <c r="FE87">
        <v>0</v>
      </c>
      <c r="FF87">
        <v>0.43410112353025498</v>
      </c>
      <c r="FG87" s="15">
        <v>1.05080874557295E-14</v>
      </c>
      <c r="FH87">
        <v>0</v>
      </c>
      <c r="FI87">
        <v>0</v>
      </c>
      <c r="FJ87">
        <v>0</v>
      </c>
      <c r="FW87">
        <v>0.114441002982398</v>
      </c>
      <c r="FX87">
        <v>0.10471911432854999</v>
      </c>
      <c r="FY87">
        <v>0.28571428571413598</v>
      </c>
      <c r="FZ87">
        <v>0</v>
      </c>
      <c r="GA87">
        <v>0.71428571428585497</v>
      </c>
      <c r="GB87">
        <v>0</v>
      </c>
      <c r="GC87">
        <v>0</v>
      </c>
      <c r="GD87">
        <v>0</v>
      </c>
      <c r="GE87" s="15">
        <v>1.7286519438108898E-14</v>
      </c>
      <c r="GF87">
        <v>0</v>
      </c>
    </row>
    <row r="88" spans="20:188" x14ac:dyDescent="0.2">
      <c r="T88" s="14">
        <v>0.108031148182725</v>
      </c>
      <c r="U88" s="14">
        <v>9.0917666337085506E-2</v>
      </c>
      <c r="W88">
        <v>7.8639467568172403E-2</v>
      </c>
      <c r="X88">
        <v>6.4549695835124501E-2</v>
      </c>
      <c r="Y88">
        <v>0</v>
      </c>
      <c r="Z88">
        <v>0</v>
      </c>
      <c r="AA88">
        <v>0</v>
      </c>
      <c r="AB88">
        <v>0.24766019561548899</v>
      </c>
      <c r="AC88">
        <v>0.72367183391297796</v>
      </c>
      <c r="AD88">
        <v>0</v>
      </c>
      <c r="AE88">
        <v>2.8667970471529899E-2</v>
      </c>
      <c r="AF88">
        <v>0</v>
      </c>
      <c r="AI88">
        <v>7.6912341572070095E-2</v>
      </c>
      <c r="AJ88">
        <v>4.5760579122298903E-2</v>
      </c>
      <c r="AK88">
        <v>0</v>
      </c>
      <c r="AL88" s="15">
        <v>2.6506574712925601E-15</v>
      </c>
      <c r="AM88">
        <v>0</v>
      </c>
      <c r="AN88">
        <v>0.35292028389959301</v>
      </c>
      <c r="AO88">
        <v>0</v>
      </c>
      <c r="AP88">
        <v>0</v>
      </c>
      <c r="AQ88">
        <v>7.4719873772458797E-2</v>
      </c>
      <c r="AR88">
        <v>0.53804652424407096</v>
      </c>
      <c r="AS88">
        <v>3.4313318083871398E-2</v>
      </c>
      <c r="BH88" s="62">
        <v>2009</v>
      </c>
      <c r="BI88" s="13">
        <v>5.5611060465170968E-2</v>
      </c>
      <c r="BJ88" s="63">
        <v>-9.9826563350641634E-2</v>
      </c>
      <c r="BK88" s="13">
        <v>0.10476646248085762</v>
      </c>
      <c r="CF88" s="19">
        <v>9.4970886506427904E-2</v>
      </c>
      <c r="CG88" s="19">
        <v>7.1989860045865606E-2</v>
      </c>
      <c r="CI88" s="14">
        <v>8.4203955485873005E-2</v>
      </c>
      <c r="CJ88" s="14">
        <v>8.8406231502103694E-2</v>
      </c>
      <c r="CL88" s="19">
        <v>7.2146428685902306E-2</v>
      </c>
      <c r="CM88" s="19">
        <v>8.4211427348021201E-2</v>
      </c>
      <c r="CX88">
        <v>0.120801611407878</v>
      </c>
      <c r="CY88" s="13">
        <v>0.107810837410706</v>
      </c>
      <c r="CZ88">
        <v>0.306270504396289</v>
      </c>
      <c r="DA88">
        <v>0</v>
      </c>
      <c r="DB88">
        <v>0.69372949560384101</v>
      </c>
      <c r="DC88">
        <v>0</v>
      </c>
      <c r="DD88">
        <v>0</v>
      </c>
      <c r="DE88">
        <v>0</v>
      </c>
      <c r="DF88">
        <v>0</v>
      </c>
      <c r="DG88">
        <v>0</v>
      </c>
      <c r="DT88">
        <v>0.121681597692581</v>
      </c>
      <c r="DU88" s="13">
        <v>0.10892493703868</v>
      </c>
      <c r="DV88">
        <v>0.27687036293956702</v>
      </c>
      <c r="DW88">
        <v>0</v>
      </c>
      <c r="DX88">
        <v>0.62924126548924297</v>
      </c>
      <c r="DY88">
        <v>0</v>
      </c>
      <c r="DZ88">
        <v>0</v>
      </c>
      <c r="EA88">
        <v>0</v>
      </c>
      <c r="EB88">
        <v>9.3888371571186194E-2</v>
      </c>
      <c r="EC88">
        <v>0</v>
      </c>
      <c r="FA88">
        <v>0.17604257230503401</v>
      </c>
      <c r="FB88" s="53">
        <v>0.14187863602256201</v>
      </c>
      <c r="FC88">
        <v>0.57830176571344505</v>
      </c>
      <c r="FD88">
        <v>0</v>
      </c>
      <c r="FE88">
        <v>0</v>
      </c>
      <c r="FF88">
        <v>0.42169823428655501</v>
      </c>
      <c r="FG88">
        <v>0</v>
      </c>
      <c r="FH88">
        <v>0</v>
      </c>
      <c r="FI88">
        <v>0</v>
      </c>
      <c r="FJ88">
        <v>0</v>
      </c>
      <c r="FW88">
        <v>0.120755696328941</v>
      </c>
      <c r="FX88">
        <v>0.107788569387733</v>
      </c>
      <c r="FY88">
        <v>0.30612244897943203</v>
      </c>
      <c r="FZ88">
        <v>0</v>
      </c>
      <c r="GA88">
        <v>0.69387755102055804</v>
      </c>
      <c r="GB88">
        <v>0</v>
      </c>
      <c r="GC88">
        <v>0</v>
      </c>
      <c r="GD88">
        <v>0</v>
      </c>
      <c r="GE88" s="15">
        <v>1.8455723060917301E-14</v>
      </c>
      <c r="GF88">
        <v>0</v>
      </c>
    </row>
    <row r="89" spans="20:188" x14ac:dyDescent="0.2">
      <c r="T89" s="14">
        <v>0.114385664180917</v>
      </c>
      <c r="U89" s="14">
        <v>9.2797342888445503E-2</v>
      </c>
      <c r="W89">
        <v>8.1441394188986493E-2</v>
      </c>
      <c r="X89">
        <v>6.6736564678208904E-2</v>
      </c>
      <c r="Y89">
        <v>0</v>
      </c>
      <c r="Z89">
        <v>0</v>
      </c>
      <c r="AA89">
        <v>0</v>
      </c>
      <c r="AB89">
        <v>0.23018321166768199</v>
      </c>
      <c r="AC89">
        <v>0.73619355378336404</v>
      </c>
      <c r="AD89">
        <v>0</v>
      </c>
      <c r="AE89">
        <v>3.3623234548951497E-2</v>
      </c>
      <c r="AF89">
        <v>0</v>
      </c>
      <c r="AI89">
        <v>7.8161048275829106E-2</v>
      </c>
      <c r="AJ89">
        <v>4.6974531206936898E-2</v>
      </c>
      <c r="AK89">
        <v>0</v>
      </c>
      <c r="AL89" s="15">
        <v>2.9143354396410399E-15</v>
      </c>
      <c r="AM89">
        <v>0</v>
      </c>
      <c r="AN89">
        <v>0.34208132186432699</v>
      </c>
      <c r="AO89">
        <v>0</v>
      </c>
      <c r="AP89">
        <v>0</v>
      </c>
      <c r="AQ89">
        <v>7.6157026583516002E-2</v>
      </c>
      <c r="AR89">
        <v>0.55032833093598499</v>
      </c>
      <c r="AS89">
        <v>3.1433320616165002E-2</v>
      </c>
      <c r="BH89" s="62">
        <v>2010</v>
      </c>
      <c r="BI89" s="13">
        <v>2.1376175583137494E-2</v>
      </c>
      <c r="BJ89" s="63">
        <v>-6.4620157038562387E-2</v>
      </c>
      <c r="BK89" s="13">
        <v>2.9202692634241835E-2</v>
      </c>
      <c r="CF89" s="19">
        <v>9.8554275826531396E-2</v>
      </c>
      <c r="CG89" s="19">
        <v>7.5039248356459295E-2</v>
      </c>
      <c r="CI89" s="14">
        <v>8.8892108397607805E-2</v>
      </c>
      <c r="CJ89" s="14">
        <v>9.0986580628233601E-2</v>
      </c>
      <c r="CL89" s="19">
        <v>7.7278834570708402E-2</v>
      </c>
      <c r="CM89" s="19">
        <v>8.6911628021406506E-2</v>
      </c>
      <c r="CX89">
        <v>0.12714212887026999</v>
      </c>
      <c r="CY89" s="13">
        <v>0.110879637528031</v>
      </c>
      <c r="CZ89">
        <v>0.32667431309046202</v>
      </c>
      <c r="DA89">
        <v>0</v>
      </c>
      <c r="DB89">
        <v>0.67332568690967698</v>
      </c>
      <c r="DC89">
        <v>0</v>
      </c>
      <c r="DD89">
        <v>0</v>
      </c>
      <c r="DE89">
        <v>0</v>
      </c>
      <c r="DF89">
        <v>0</v>
      </c>
      <c r="DG89">
        <v>0</v>
      </c>
      <c r="DT89">
        <v>0.12796428697659501</v>
      </c>
      <c r="DU89" s="13">
        <v>0.111960969519895</v>
      </c>
      <c r="DV89">
        <v>0.296140697989968</v>
      </c>
      <c r="DW89">
        <v>0</v>
      </c>
      <c r="DX89">
        <v>0.607635404812922</v>
      </c>
      <c r="DY89">
        <v>0</v>
      </c>
      <c r="DZ89">
        <v>0</v>
      </c>
      <c r="EA89">
        <v>0</v>
      </c>
      <c r="EB89">
        <v>9.6223897197104905E-2</v>
      </c>
      <c r="EC89">
        <v>0</v>
      </c>
      <c r="FA89">
        <v>0.179473648125728</v>
      </c>
      <c r="FB89" s="53">
        <v>0.143945442063072</v>
      </c>
      <c r="FC89">
        <v>0.59070465495714697</v>
      </c>
      <c r="FD89">
        <v>0</v>
      </c>
      <c r="FE89">
        <v>0</v>
      </c>
      <c r="FF89">
        <v>0.40929534504285198</v>
      </c>
      <c r="FG89">
        <v>0</v>
      </c>
      <c r="FH89">
        <v>0</v>
      </c>
      <c r="FI89">
        <v>0</v>
      </c>
      <c r="FJ89">
        <v>0</v>
      </c>
      <c r="FW89">
        <v>0.127097388697686</v>
      </c>
      <c r="FX89">
        <v>0.110858024446915</v>
      </c>
      <c r="FY89">
        <v>0.32653061224472701</v>
      </c>
      <c r="FZ89">
        <v>0</v>
      </c>
      <c r="GA89">
        <v>0.673469387755261</v>
      </c>
      <c r="GB89">
        <v>0</v>
      </c>
      <c r="GC89">
        <v>0</v>
      </c>
      <c r="GD89">
        <v>0</v>
      </c>
      <c r="GE89" s="15">
        <v>1.9829624053890901E-14</v>
      </c>
      <c r="GF89">
        <v>0</v>
      </c>
    </row>
    <row r="90" spans="20:188" x14ac:dyDescent="0.2">
      <c r="T90" s="14">
        <v>0.12075793681281501</v>
      </c>
      <c r="U90" s="14">
        <v>9.4677019439805596E-2</v>
      </c>
      <c r="W90">
        <v>8.4342584052945604E-2</v>
      </c>
      <c r="X90">
        <v>6.8923433521293404E-2</v>
      </c>
      <c r="Y90">
        <v>0</v>
      </c>
      <c r="Z90">
        <v>0</v>
      </c>
      <c r="AA90">
        <v>0</v>
      </c>
      <c r="AB90">
        <v>0.21270622771987399</v>
      </c>
      <c r="AC90">
        <v>0.74871527365375001</v>
      </c>
      <c r="AD90">
        <v>0</v>
      </c>
      <c r="AE90">
        <v>3.8578498626373303E-2</v>
      </c>
      <c r="AF90">
        <v>0</v>
      </c>
      <c r="AI90">
        <v>7.9473293789862204E-2</v>
      </c>
      <c r="AJ90">
        <v>4.81884832915749E-2</v>
      </c>
      <c r="AK90">
        <v>0</v>
      </c>
      <c r="AL90" s="15">
        <v>3.1745439610375601E-15</v>
      </c>
      <c r="AM90">
        <v>0</v>
      </c>
      <c r="AN90">
        <v>0.33124235982906097</v>
      </c>
      <c r="AO90">
        <v>0</v>
      </c>
      <c r="AP90">
        <v>0</v>
      </c>
      <c r="AQ90">
        <v>7.7594179394573304E-2</v>
      </c>
      <c r="AR90">
        <v>0.56261013762790002</v>
      </c>
      <c r="AS90">
        <v>2.8553323148458699E-2</v>
      </c>
      <c r="BH90" s="62">
        <v>2011</v>
      </c>
      <c r="BI90" s="13">
        <v>4.7388898975543159E-2</v>
      </c>
      <c r="BJ90" s="63">
        <v>3.4736722409780325E-2</v>
      </c>
      <c r="BK90" s="13">
        <v>1.8638977918167085E-2</v>
      </c>
      <c r="CF90" s="19">
        <v>0.102267739938811</v>
      </c>
      <c r="CG90" s="19">
        <v>7.8088636667052902E-2</v>
      </c>
      <c r="CI90" s="14">
        <v>9.3607865926747899E-2</v>
      </c>
      <c r="CJ90" s="14">
        <v>9.3566929754363495E-2</v>
      </c>
      <c r="CL90" s="19">
        <v>8.2424786995148297E-2</v>
      </c>
      <c r="CM90" s="19">
        <v>8.9611828694792006E-2</v>
      </c>
      <c r="CX90">
        <v>0.13350576233342501</v>
      </c>
      <c r="CY90" s="13">
        <v>0.113948437645356</v>
      </c>
      <c r="CZ90">
        <v>0.34707812178463499</v>
      </c>
      <c r="DA90">
        <v>0</v>
      </c>
      <c r="DB90">
        <v>0.65292187821551195</v>
      </c>
      <c r="DC90">
        <v>0</v>
      </c>
      <c r="DD90">
        <v>0</v>
      </c>
      <c r="DE90">
        <v>0</v>
      </c>
      <c r="DF90">
        <v>0</v>
      </c>
      <c r="DG90">
        <v>0</v>
      </c>
      <c r="DT90">
        <v>0.134266948421635</v>
      </c>
      <c r="DU90" s="13">
        <v>0.114997002001111</v>
      </c>
      <c r="DV90">
        <v>0.31541103304036999</v>
      </c>
      <c r="DW90">
        <v>0</v>
      </c>
      <c r="DX90">
        <v>0.58602954413660202</v>
      </c>
      <c r="DY90">
        <v>0</v>
      </c>
      <c r="DZ90">
        <v>0</v>
      </c>
      <c r="EA90">
        <v>0</v>
      </c>
      <c r="EB90">
        <v>9.8559422823023601E-2</v>
      </c>
      <c r="EC90">
        <v>0</v>
      </c>
      <c r="FA90">
        <v>0.18305543000423999</v>
      </c>
      <c r="FB90" s="53">
        <v>0.14601224810358099</v>
      </c>
      <c r="FC90">
        <v>0.603107544200848</v>
      </c>
      <c r="FD90">
        <v>0</v>
      </c>
      <c r="FE90">
        <v>0</v>
      </c>
      <c r="FF90">
        <v>0.396892455799149</v>
      </c>
      <c r="FG90">
        <v>0</v>
      </c>
      <c r="FH90">
        <v>0</v>
      </c>
      <c r="FI90">
        <v>0</v>
      </c>
      <c r="FJ90">
        <v>0</v>
      </c>
      <c r="FW90">
        <v>0.13346223142622399</v>
      </c>
      <c r="FX90">
        <v>0.113927479506097</v>
      </c>
      <c r="FY90">
        <v>0.346938775510024</v>
      </c>
      <c r="FZ90">
        <v>0</v>
      </c>
      <c r="GA90">
        <v>0.65306122448996395</v>
      </c>
      <c r="GB90">
        <v>0</v>
      </c>
      <c r="GC90">
        <v>0</v>
      </c>
      <c r="GD90">
        <v>0</v>
      </c>
      <c r="GE90" s="15">
        <v>2.0990154059319401E-14</v>
      </c>
      <c r="GF90">
        <v>0</v>
      </c>
    </row>
    <row r="91" spans="20:188" x14ac:dyDescent="0.2">
      <c r="T91" s="14">
        <v>0.12714529632358801</v>
      </c>
      <c r="U91" s="14">
        <v>9.6556695991165495E-2</v>
      </c>
      <c r="W91">
        <v>8.7333145204169099E-2</v>
      </c>
      <c r="X91">
        <v>7.1110302364377598E-2</v>
      </c>
      <c r="Y91">
        <v>0</v>
      </c>
      <c r="Z91">
        <v>0</v>
      </c>
      <c r="AA91">
        <v>0</v>
      </c>
      <c r="AB91">
        <v>0.19522924377206699</v>
      </c>
      <c r="AC91">
        <v>0.76123699352413499</v>
      </c>
      <c r="AD91">
        <v>0</v>
      </c>
      <c r="AE91">
        <v>4.35337627037947E-2</v>
      </c>
      <c r="AF91">
        <v>0</v>
      </c>
      <c r="AI91">
        <v>8.0845984197105203E-2</v>
      </c>
      <c r="AJ91">
        <v>4.9402435376212903E-2</v>
      </c>
      <c r="AK91">
        <v>0</v>
      </c>
      <c r="AL91" s="15">
        <v>3.4451608232899401E-15</v>
      </c>
      <c r="AM91">
        <v>0</v>
      </c>
      <c r="AN91">
        <v>0.32040339779379601</v>
      </c>
      <c r="AO91">
        <v>0</v>
      </c>
      <c r="AP91">
        <v>0</v>
      </c>
      <c r="AQ91">
        <v>7.9031332205630495E-2</v>
      </c>
      <c r="AR91">
        <v>0.57489194431981405</v>
      </c>
      <c r="AS91">
        <v>2.5673325680752299E-2</v>
      </c>
      <c r="BH91" s="62">
        <v>2012</v>
      </c>
      <c r="BI91" s="13">
        <v>5.1036332499539296E-2</v>
      </c>
      <c r="BJ91" s="63">
        <v>-4.7800230965677884E-2</v>
      </c>
      <c r="BK91" s="13">
        <v>7.9897695250844905E-2</v>
      </c>
      <c r="CF91" s="19">
        <v>0.106097621694918</v>
      </c>
      <c r="CG91" s="19">
        <v>8.1138024977646703E-2</v>
      </c>
      <c r="CI91" s="14">
        <v>9.8347257223731402E-2</v>
      </c>
      <c r="CJ91" s="14">
        <v>9.6147278880493306E-2</v>
      </c>
      <c r="CL91" s="19">
        <v>8.7581898174770398E-2</v>
      </c>
      <c r="CM91" s="19">
        <v>9.2312029368177298E-2</v>
      </c>
      <c r="CX91">
        <v>0.139889357159272</v>
      </c>
      <c r="CY91" s="13">
        <v>0.117017237762681</v>
      </c>
      <c r="CZ91">
        <v>0.36748193047880701</v>
      </c>
      <c r="DA91">
        <v>0</v>
      </c>
      <c r="DB91">
        <v>0.63251806952134804</v>
      </c>
      <c r="DC91">
        <v>0</v>
      </c>
      <c r="DD91">
        <v>0</v>
      </c>
      <c r="DE91">
        <v>0</v>
      </c>
      <c r="DF91">
        <v>0</v>
      </c>
      <c r="DG91">
        <v>0</v>
      </c>
      <c r="DT91">
        <v>0.14058689593311199</v>
      </c>
      <c r="DU91" s="13">
        <v>0.11803303448232599</v>
      </c>
      <c r="DV91">
        <v>0.33468136809077098</v>
      </c>
      <c r="DW91">
        <v>0</v>
      </c>
      <c r="DX91">
        <v>0.56442368346028104</v>
      </c>
      <c r="DY91">
        <v>0</v>
      </c>
      <c r="DZ91">
        <v>0</v>
      </c>
      <c r="EA91">
        <v>0</v>
      </c>
      <c r="EB91">
        <v>0.10089494844894201</v>
      </c>
      <c r="EC91">
        <v>0</v>
      </c>
      <c r="FA91">
        <v>0.18677924807433299</v>
      </c>
      <c r="FB91" s="53">
        <v>0.148079054144091</v>
      </c>
      <c r="FC91">
        <v>0.61551043344455203</v>
      </c>
      <c r="FD91">
        <v>0</v>
      </c>
      <c r="FE91">
        <v>0</v>
      </c>
      <c r="FF91">
        <v>0.38448956655544703</v>
      </c>
      <c r="FG91">
        <v>0</v>
      </c>
      <c r="FH91">
        <v>0</v>
      </c>
      <c r="FI91">
        <v>0</v>
      </c>
      <c r="FJ91">
        <v>0</v>
      </c>
      <c r="FW91">
        <v>0.139847063631584</v>
      </c>
      <c r="FX91">
        <v>0.116996934565279</v>
      </c>
      <c r="FY91">
        <v>0.36734693877531999</v>
      </c>
      <c r="FZ91">
        <v>0</v>
      </c>
      <c r="GA91">
        <v>0.63265306122466702</v>
      </c>
      <c r="GB91">
        <v>0</v>
      </c>
      <c r="GC91">
        <v>0</v>
      </c>
      <c r="GD91">
        <v>0</v>
      </c>
      <c r="GE91" s="15">
        <v>2.21749701934115E-14</v>
      </c>
      <c r="GF91">
        <v>0</v>
      </c>
    </row>
    <row r="92" spans="20:188" x14ac:dyDescent="0.2">
      <c r="T92" s="14">
        <v>0.13354557795706001</v>
      </c>
      <c r="U92" s="14">
        <v>9.8436372542525602E-2</v>
      </c>
      <c r="W92">
        <v>9.0404208901017802E-2</v>
      </c>
      <c r="X92">
        <v>7.3297171207462E-2</v>
      </c>
      <c r="Y92">
        <v>0</v>
      </c>
      <c r="Z92">
        <v>0</v>
      </c>
      <c r="AA92">
        <v>0</v>
      </c>
      <c r="AB92">
        <v>0.17775225982425899</v>
      </c>
      <c r="AC92">
        <v>0.77375871339452096</v>
      </c>
      <c r="AD92">
        <v>0</v>
      </c>
      <c r="AE92">
        <v>4.8489026781216402E-2</v>
      </c>
      <c r="AF92">
        <v>0</v>
      </c>
      <c r="AI92">
        <v>8.2276094174085601E-2</v>
      </c>
      <c r="AJ92">
        <v>5.0616387460850898E-2</v>
      </c>
      <c r="AK92">
        <v>0</v>
      </c>
      <c r="AL92" s="15">
        <v>3.7123082385903703E-15</v>
      </c>
      <c r="AM92">
        <v>0</v>
      </c>
      <c r="AN92">
        <v>0.30956443575852999</v>
      </c>
      <c r="AO92">
        <v>0</v>
      </c>
      <c r="AP92">
        <v>0</v>
      </c>
      <c r="AQ92">
        <v>8.0468485016687796E-2</v>
      </c>
      <c r="AR92">
        <v>0.58717375101172897</v>
      </c>
      <c r="AS92">
        <v>2.2793328213045999E-2</v>
      </c>
      <c r="BH92" t="s">
        <v>14</v>
      </c>
      <c r="BI92" s="13">
        <f>AVERAGE(BI80:BI91)</f>
        <v>4.5223307983763922E-2</v>
      </c>
      <c r="BJ92" s="13">
        <f t="shared" ref="BJ92:BK92" si="9">AVERAGE(BJ80:BJ91)</f>
        <v>-2.2794916879394084E-2</v>
      </c>
      <c r="BK92" s="13">
        <f t="shared" si="9"/>
        <v>5.254275891488424E-2</v>
      </c>
      <c r="CF92" s="19">
        <v>0.110031765300155</v>
      </c>
      <c r="CG92" s="19">
        <v>8.4187413288240406E-2</v>
      </c>
      <c r="CI92" s="14">
        <v>0.103107023308717</v>
      </c>
      <c r="CJ92" s="14">
        <v>9.87276280066232E-2</v>
      </c>
      <c r="CL92" s="19">
        <v>9.2748306737685707E-2</v>
      </c>
      <c r="CM92" s="19">
        <v>9.5012230041562701E-2</v>
      </c>
      <c r="CX92">
        <v>0.146290300239901</v>
      </c>
      <c r="CY92" s="13">
        <v>0.12008603788000601</v>
      </c>
      <c r="CZ92">
        <v>0.38788573917298103</v>
      </c>
      <c r="DA92">
        <v>0</v>
      </c>
      <c r="DB92">
        <v>0.61211426082718301</v>
      </c>
      <c r="DC92">
        <v>0</v>
      </c>
      <c r="DD92">
        <v>0</v>
      </c>
      <c r="DE92">
        <v>0</v>
      </c>
      <c r="DF92">
        <v>0</v>
      </c>
      <c r="DG92">
        <v>0</v>
      </c>
      <c r="DT92">
        <v>0.146921898811504</v>
      </c>
      <c r="DU92" s="13">
        <v>0.121069066963542</v>
      </c>
      <c r="DV92">
        <v>0.35395170314117302</v>
      </c>
      <c r="DW92">
        <v>0</v>
      </c>
      <c r="DX92">
        <v>0.54281782278395996</v>
      </c>
      <c r="DY92">
        <v>0</v>
      </c>
      <c r="DZ92">
        <v>0</v>
      </c>
      <c r="EA92">
        <v>0</v>
      </c>
      <c r="EB92">
        <v>0.103230474074861</v>
      </c>
      <c r="EC92">
        <v>0</v>
      </c>
      <c r="FA92">
        <v>0.19063677909334401</v>
      </c>
      <c r="FB92" s="53">
        <v>0.15014586018460099</v>
      </c>
      <c r="FC92">
        <v>0.62791332268825495</v>
      </c>
      <c r="FD92">
        <v>0</v>
      </c>
      <c r="FE92">
        <v>0</v>
      </c>
      <c r="FF92">
        <v>0.372086677311744</v>
      </c>
      <c r="FG92">
        <v>0</v>
      </c>
      <c r="FH92">
        <v>0</v>
      </c>
      <c r="FI92">
        <v>0</v>
      </c>
      <c r="FJ92">
        <v>0</v>
      </c>
      <c r="FW92">
        <v>0.146249267283972</v>
      </c>
      <c r="FX92">
        <v>0.12006638962446201</v>
      </c>
      <c r="FY92">
        <v>0.38775510204061497</v>
      </c>
      <c r="FZ92">
        <v>0</v>
      </c>
      <c r="GA92">
        <v>0.61224489795937098</v>
      </c>
      <c r="GB92">
        <v>0</v>
      </c>
      <c r="GC92">
        <v>0</v>
      </c>
      <c r="GD92">
        <v>0</v>
      </c>
      <c r="GE92" s="15">
        <v>2.3366725221407601E-14</v>
      </c>
      <c r="GF92">
        <v>0</v>
      </c>
    </row>
    <row r="93" spans="20:188" x14ac:dyDescent="0.2">
      <c r="T93" s="14">
        <v>0.14001919968273999</v>
      </c>
      <c r="U93" s="14">
        <v>0.100316049093886</v>
      </c>
      <c r="W93">
        <v>9.3547847073181201E-2</v>
      </c>
      <c r="X93">
        <v>7.5484040050546403E-2</v>
      </c>
      <c r="Y93">
        <v>0</v>
      </c>
      <c r="Z93">
        <v>0</v>
      </c>
      <c r="AA93">
        <v>0</v>
      </c>
      <c r="AB93">
        <v>0.16027527587645199</v>
      </c>
      <c r="AC93">
        <v>0.78628043326490704</v>
      </c>
      <c r="AD93">
        <v>0</v>
      </c>
      <c r="AE93">
        <v>5.3444290858637999E-2</v>
      </c>
      <c r="AF93">
        <v>0</v>
      </c>
      <c r="AI93">
        <v>8.3760682668200498E-2</v>
      </c>
      <c r="AJ93">
        <v>5.18303395454889E-2</v>
      </c>
      <c r="AK93">
        <v>0</v>
      </c>
      <c r="AL93" s="15">
        <v>3.9725167599868898E-15</v>
      </c>
      <c r="AM93">
        <v>0</v>
      </c>
      <c r="AN93">
        <v>0.29872547372326402</v>
      </c>
      <c r="AO93">
        <v>0</v>
      </c>
      <c r="AP93">
        <v>0</v>
      </c>
      <c r="AQ93">
        <v>8.1905637827745001E-2</v>
      </c>
      <c r="AR93">
        <v>0.599455557703643</v>
      </c>
      <c r="AS93">
        <v>1.9913330745339599E-2</v>
      </c>
      <c r="BH93" t="s">
        <v>16</v>
      </c>
      <c r="BI93" s="13">
        <f>_xlfn.STDEV.S(BI80:BI91)</f>
        <v>1.5897527858531553E-2</v>
      </c>
      <c r="BJ93" s="13">
        <f t="shared" ref="BJ93:BK93" si="10">_xlfn.STDEV.S(BJ80:BJ91)</f>
        <v>0.13074169027730997</v>
      </c>
      <c r="BK93" s="13">
        <f t="shared" si="10"/>
        <v>2.9961660856444985E-2</v>
      </c>
      <c r="CF93" s="19">
        <v>0.114059382645376</v>
      </c>
      <c r="CG93" s="19">
        <v>8.7236801598834096E-2</v>
      </c>
      <c r="CI93" s="14">
        <v>0.10788446746321199</v>
      </c>
      <c r="CJ93" s="14">
        <v>0.101307977132753</v>
      </c>
      <c r="CL93" s="19">
        <v>9.7922541100764093E-2</v>
      </c>
      <c r="CM93" s="19">
        <v>9.7712430714946202E-2</v>
      </c>
      <c r="CX93">
        <v>0.15270641004806301</v>
      </c>
      <c r="CY93" s="13">
        <v>0.123154837997331</v>
      </c>
      <c r="CZ93">
        <v>0.40828954786715399</v>
      </c>
      <c r="DA93">
        <v>0</v>
      </c>
      <c r="DB93">
        <v>0.59171045213301898</v>
      </c>
      <c r="DC93">
        <v>0</v>
      </c>
      <c r="DD93">
        <v>0</v>
      </c>
      <c r="DE93">
        <v>0</v>
      </c>
      <c r="DF93">
        <v>0</v>
      </c>
      <c r="DG93">
        <v>0</v>
      </c>
      <c r="DT93">
        <v>0.15327009025008101</v>
      </c>
      <c r="DU93" s="13">
        <v>0.12410509944475701</v>
      </c>
      <c r="DV93">
        <v>0.37322203819157401</v>
      </c>
      <c r="DW93">
        <v>0</v>
      </c>
      <c r="DX93">
        <v>0.52121196210763898</v>
      </c>
      <c r="DY93">
        <v>0</v>
      </c>
      <c r="DZ93">
        <v>0</v>
      </c>
      <c r="EA93">
        <v>0</v>
      </c>
      <c r="EB93">
        <v>0.10556599970078</v>
      </c>
      <c r="EC93">
        <v>0</v>
      </c>
      <c r="FA93">
        <v>0.19462007231951101</v>
      </c>
      <c r="FB93" s="53">
        <v>0.15221266622511001</v>
      </c>
      <c r="FC93">
        <v>0.64031621193195698</v>
      </c>
      <c r="FD93">
        <v>0</v>
      </c>
      <c r="FE93">
        <v>0</v>
      </c>
      <c r="FF93">
        <v>0.35968378806804102</v>
      </c>
      <c r="FG93">
        <v>0</v>
      </c>
      <c r="FH93">
        <v>0</v>
      </c>
      <c r="FI93">
        <v>0</v>
      </c>
      <c r="FJ93">
        <v>0</v>
      </c>
      <c r="FW93">
        <v>0.15266665694064999</v>
      </c>
      <c r="FX93">
        <v>0.123135844683644</v>
      </c>
      <c r="FY93">
        <v>0.40816326530591102</v>
      </c>
      <c r="FZ93">
        <v>0</v>
      </c>
      <c r="GA93">
        <v>0.59183673469407405</v>
      </c>
      <c r="GB93">
        <v>0</v>
      </c>
      <c r="GC93">
        <v>0</v>
      </c>
      <c r="GD93">
        <v>0</v>
      </c>
      <c r="GE93" s="15">
        <v>2.45480719085478E-14</v>
      </c>
      <c r="GF93">
        <v>0</v>
      </c>
    </row>
    <row r="94" spans="20:188" x14ac:dyDescent="0.2">
      <c r="T94" s="14">
        <v>0.14684351089025</v>
      </c>
      <c r="U94" s="14">
        <v>0.102195725645245</v>
      </c>
      <c r="W94">
        <v>9.6756986136804404E-2</v>
      </c>
      <c r="X94">
        <v>7.7670908893630694E-2</v>
      </c>
      <c r="Y94">
        <v>0</v>
      </c>
      <c r="Z94">
        <v>0</v>
      </c>
      <c r="AA94">
        <v>0</v>
      </c>
      <c r="AB94">
        <v>0.14279829192864399</v>
      </c>
      <c r="AC94">
        <v>0.79880215313529201</v>
      </c>
      <c r="AD94">
        <v>0</v>
      </c>
      <c r="AE94">
        <v>5.8399554936059701E-2</v>
      </c>
      <c r="AF94">
        <v>0</v>
      </c>
      <c r="AI94">
        <v>8.5296905139040799E-2</v>
      </c>
      <c r="AJ94">
        <v>5.3044291630126902E-2</v>
      </c>
      <c r="AK94">
        <v>0</v>
      </c>
      <c r="AL94" s="15">
        <v>4.2396641752873197E-15</v>
      </c>
      <c r="AM94">
        <v>0</v>
      </c>
      <c r="AN94">
        <v>0.287886511687998</v>
      </c>
      <c r="AO94">
        <v>0</v>
      </c>
      <c r="AP94">
        <v>0</v>
      </c>
      <c r="AQ94">
        <v>8.3342790638802303E-2</v>
      </c>
      <c r="AR94">
        <v>0.61173736439555804</v>
      </c>
      <c r="AS94">
        <v>1.7033333277633199E-2</v>
      </c>
      <c r="CF94" s="19">
        <v>0.118170916525367</v>
      </c>
      <c r="CG94" s="19">
        <v>9.02861899094278E-2</v>
      </c>
      <c r="CI94" s="14">
        <v>0.112677341094561</v>
      </c>
      <c r="CJ94" s="14">
        <v>0.103888326258883</v>
      </c>
      <c r="CL94" s="19">
        <v>0.103103423059887</v>
      </c>
      <c r="CM94" s="19">
        <v>0.10041263138833099</v>
      </c>
      <c r="CX94">
        <v>0.15913585209782299</v>
      </c>
      <c r="CY94" s="13">
        <v>0.126223638114664</v>
      </c>
      <c r="CZ94">
        <v>0.42869335656138702</v>
      </c>
      <c r="DA94">
        <v>0</v>
      </c>
      <c r="DB94">
        <v>0.57130664343878301</v>
      </c>
      <c r="DC94">
        <v>0</v>
      </c>
      <c r="DD94">
        <v>0</v>
      </c>
      <c r="DE94">
        <v>0</v>
      </c>
      <c r="DF94">
        <v>0</v>
      </c>
      <c r="DG94">
        <v>0</v>
      </c>
      <c r="DT94">
        <v>0.159629896801252</v>
      </c>
      <c r="DU94" s="13">
        <v>0.12714113192597301</v>
      </c>
      <c r="DV94">
        <v>0.392492373241975</v>
      </c>
      <c r="DW94">
        <v>0</v>
      </c>
      <c r="DX94">
        <v>0.49960610143131901</v>
      </c>
      <c r="DY94">
        <v>0</v>
      </c>
      <c r="DZ94">
        <v>0</v>
      </c>
      <c r="EA94">
        <v>0</v>
      </c>
      <c r="EB94">
        <v>0.107901525326698</v>
      </c>
      <c r="EC94">
        <v>0</v>
      </c>
      <c r="FA94">
        <v>0.198721565339332</v>
      </c>
      <c r="FB94" s="53">
        <v>0.15427947226562</v>
      </c>
      <c r="FC94">
        <v>0.65271910117566001</v>
      </c>
      <c r="FD94">
        <v>0</v>
      </c>
      <c r="FE94">
        <v>0</v>
      </c>
      <c r="FF94">
        <v>0.34728089882433799</v>
      </c>
      <c r="FG94">
        <v>0</v>
      </c>
      <c r="FH94">
        <v>0</v>
      </c>
      <c r="FI94">
        <v>0</v>
      </c>
      <c r="FJ94">
        <v>0</v>
      </c>
      <c r="FW94">
        <v>0.15909739497358999</v>
      </c>
      <c r="FX94">
        <v>0.12620529974282599</v>
      </c>
      <c r="FY94">
        <v>0.428571428571207</v>
      </c>
      <c r="FZ94">
        <v>0</v>
      </c>
      <c r="GA94">
        <v>0.57142857142877701</v>
      </c>
      <c r="GB94">
        <v>0</v>
      </c>
      <c r="GC94">
        <v>0</v>
      </c>
      <c r="GD94">
        <v>0</v>
      </c>
      <c r="GE94" s="15">
        <v>2.57537047243517E-14</v>
      </c>
      <c r="GF94">
        <v>0</v>
      </c>
    </row>
    <row r="95" spans="20:188" x14ac:dyDescent="0.2">
      <c r="T95" s="14">
        <v>0.15400802745362299</v>
      </c>
      <c r="U95" s="14">
        <v>0.10407540219660499</v>
      </c>
      <c r="W95">
        <v>0.10002532184287299</v>
      </c>
      <c r="X95">
        <v>7.9857777736715096E-2</v>
      </c>
      <c r="Y95">
        <v>0</v>
      </c>
      <c r="Z95">
        <v>0</v>
      </c>
      <c r="AA95" s="15">
        <v>8.1532003370909896E-17</v>
      </c>
      <c r="AB95">
        <v>0.12532130798083599</v>
      </c>
      <c r="AC95">
        <v>0.81132387300567799</v>
      </c>
      <c r="AD95">
        <v>0</v>
      </c>
      <c r="AE95">
        <v>6.3354819013481195E-2</v>
      </c>
      <c r="AF95">
        <v>0</v>
      </c>
      <c r="AI95">
        <v>8.6882022699230704E-2</v>
      </c>
      <c r="AJ95">
        <v>5.4258243714764801E-2</v>
      </c>
      <c r="AK95">
        <v>0</v>
      </c>
      <c r="AL95" s="15">
        <v>4.5588532948670498E-15</v>
      </c>
      <c r="AM95">
        <v>0</v>
      </c>
      <c r="AN95">
        <v>0.27704754965273198</v>
      </c>
      <c r="AO95">
        <v>0</v>
      </c>
      <c r="AP95">
        <v>0</v>
      </c>
      <c r="AQ95">
        <v>8.4779943449859493E-2</v>
      </c>
      <c r="AR95">
        <v>0.62401917108747196</v>
      </c>
      <c r="AS95">
        <v>1.4153335809926899E-2</v>
      </c>
      <c r="CF95" s="19">
        <v>0.12235790781175999</v>
      </c>
      <c r="CG95" s="19">
        <v>9.3335578220021601E-2</v>
      </c>
      <c r="CI95" s="14">
        <v>0.117483755832634</v>
      </c>
      <c r="CJ95" s="14">
        <v>0.10646867538501301</v>
      </c>
      <c r="CL95" s="19">
        <v>0.108289998503154</v>
      </c>
      <c r="CM95" s="19">
        <v>0.10311283206171699</v>
      </c>
      <c r="CX95">
        <v>0.165577073303246</v>
      </c>
      <c r="CY95" s="13">
        <v>0.12929243823198899</v>
      </c>
      <c r="CZ95">
        <v>0.44909716525556198</v>
      </c>
      <c r="DA95">
        <v>0</v>
      </c>
      <c r="DB95">
        <v>0.55090283474461599</v>
      </c>
      <c r="DC95">
        <v>0</v>
      </c>
      <c r="DD95">
        <v>0</v>
      </c>
      <c r="DE95">
        <v>0</v>
      </c>
      <c r="DF95">
        <v>0</v>
      </c>
      <c r="DG95">
        <v>0</v>
      </c>
      <c r="DT95">
        <v>0.16599998347261799</v>
      </c>
      <c r="DU95" s="13">
        <v>0.13017716440718799</v>
      </c>
      <c r="DV95">
        <v>0.41176270829237599</v>
      </c>
      <c r="DW95">
        <v>0</v>
      </c>
      <c r="DX95">
        <v>0.47800024075499797</v>
      </c>
      <c r="DY95">
        <v>0</v>
      </c>
      <c r="DZ95">
        <v>0</v>
      </c>
      <c r="EA95">
        <v>0</v>
      </c>
      <c r="EB95">
        <v>0.110237050952617</v>
      </c>
      <c r="EC95">
        <v>0</v>
      </c>
      <c r="FA95">
        <v>0.20293409148507499</v>
      </c>
      <c r="FB95" s="53">
        <v>0.15634627830612899</v>
      </c>
      <c r="FC95">
        <v>0.66512199041936204</v>
      </c>
      <c r="FD95">
        <v>0</v>
      </c>
      <c r="FE95">
        <v>0</v>
      </c>
      <c r="FF95">
        <v>0.33487800958063502</v>
      </c>
      <c r="FG95">
        <v>0</v>
      </c>
      <c r="FH95">
        <v>0</v>
      </c>
      <c r="FI95">
        <v>0</v>
      </c>
      <c r="FJ95">
        <v>0</v>
      </c>
      <c r="FW95">
        <v>0.16553992575491799</v>
      </c>
      <c r="FX95">
        <v>0.12927475480200801</v>
      </c>
      <c r="FY95">
        <v>0.44897959183650299</v>
      </c>
      <c r="FZ95">
        <v>0</v>
      </c>
      <c r="GA95">
        <v>0.55102040816348097</v>
      </c>
      <c r="GB95">
        <v>0</v>
      </c>
      <c r="GC95">
        <v>0</v>
      </c>
      <c r="GD95">
        <v>0</v>
      </c>
      <c r="GE95" s="15">
        <v>2.6940255581919802E-14</v>
      </c>
      <c r="GF95">
        <v>0</v>
      </c>
    </row>
    <row r="96" spans="20:188" x14ac:dyDescent="0.2">
      <c r="T96" s="14">
        <v>0.16146746969138001</v>
      </c>
      <c r="U96" s="14">
        <v>0.105955078747964</v>
      </c>
      <c r="W96">
        <v>0.103347238098097</v>
      </c>
      <c r="X96">
        <v>8.2044646579799402E-2</v>
      </c>
      <c r="Y96">
        <v>0</v>
      </c>
      <c r="Z96">
        <v>0</v>
      </c>
      <c r="AA96" s="15">
        <v>1.8084492237058199E-16</v>
      </c>
      <c r="AB96">
        <v>0.10784432403303</v>
      </c>
      <c r="AC96">
        <v>0.82384559287606296</v>
      </c>
      <c r="AD96">
        <v>0</v>
      </c>
      <c r="AE96">
        <v>6.8310083090902696E-2</v>
      </c>
      <c r="AF96">
        <v>0</v>
      </c>
      <c r="AI96">
        <v>8.8513408515751596E-2</v>
      </c>
      <c r="AJ96">
        <v>5.5472195799402803E-2</v>
      </c>
      <c r="AK96">
        <v>0</v>
      </c>
      <c r="AL96" s="15">
        <v>4.8260007101674797E-15</v>
      </c>
      <c r="AM96">
        <v>0</v>
      </c>
      <c r="AN96">
        <v>0.26620858761746702</v>
      </c>
      <c r="AO96">
        <v>0</v>
      </c>
      <c r="AP96">
        <v>0</v>
      </c>
      <c r="AQ96">
        <v>8.6217096260916698E-2</v>
      </c>
      <c r="AR96">
        <v>0.63630097777938599</v>
      </c>
      <c r="AS96">
        <v>1.12733383422206E-2</v>
      </c>
      <c r="CF96" s="19">
        <v>0.12661287076882199</v>
      </c>
      <c r="CG96" s="19">
        <v>9.6384966530615193E-2</v>
      </c>
      <c r="CI96" s="14">
        <v>0.12230211521076401</v>
      </c>
      <c r="CJ96" s="14">
        <v>0.109049024511143</v>
      </c>
      <c r="CL96" s="19">
        <v>0.113481486785606</v>
      </c>
      <c r="CM96" s="19">
        <v>0.10581303273510199</v>
      </c>
      <c r="CX96">
        <v>0.172028750539198</v>
      </c>
      <c r="CY96" s="13">
        <v>0.13236123834931399</v>
      </c>
      <c r="CZ96">
        <v>0.469500973949738</v>
      </c>
      <c r="DA96">
        <v>0</v>
      </c>
      <c r="DB96">
        <v>0.53049902605044896</v>
      </c>
      <c r="DC96">
        <v>0</v>
      </c>
      <c r="DD96">
        <v>0</v>
      </c>
      <c r="DE96">
        <v>0</v>
      </c>
      <c r="DF96">
        <v>0</v>
      </c>
      <c r="DG96">
        <v>0</v>
      </c>
      <c r="DT96">
        <v>0.17237921059588501</v>
      </c>
      <c r="DU96" s="13">
        <v>0.133213196888404</v>
      </c>
      <c r="DV96">
        <v>0.43103304334277798</v>
      </c>
      <c r="DW96">
        <v>0</v>
      </c>
      <c r="DX96">
        <v>0.456394380078678</v>
      </c>
      <c r="DY96">
        <v>0</v>
      </c>
      <c r="DZ96">
        <v>0</v>
      </c>
      <c r="EA96">
        <v>0</v>
      </c>
      <c r="EB96">
        <v>0.112572576578536</v>
      </c>
      <c r="EC96">
        <v>0</v>
      </c>
      <c r="FA96">
        <v>0.20725088037817099</v>
      </c>
      <c r="FB96" s="53">
        <v>0.158413084346639</v>
      </c>
      <c r="FC96">
        <v>0.67752487966306496</v>
      </c>
      <c r="FD96">
        <v>0</v>
      </c>
      <c r="FE96">
        <v>0</v>
      </c>
      <c r="FF96">
        <v>0.32247512033693199</v>
      </c>
      <c r="FG96">
        <v>0</v>
      </c>
      <c r="FH96">
        <v>0</v>
      </c>
      <c r="FI96">
        <v>0</v>
      </c>
      <c r="FJ96">
        <v>0</v>
      </c>
      <c r="FW96">
        <v>0.171992924087354</v>
      </c>
      <c r="FX96">
        <v>0.13234420986119</v>
      </c>
      <c r="FY96">
        <v>0.46938775510179898</v>
      </c>
      <c r="FZ96">
        <v>0</v>
      </c>
      <c r="GA96">
        <v>0.53061224489818404</v>
      </c>
      <c r="GB96">
        <v>0</v>
      </c>
      <c r="GC96">
        <v>0</v>
      </c>
      <c r="GD96">
        <v>0</v>
      </c>
      <c r="GE96" s="15">
        <v>2.8107724481252199E-14</v>
      </c>
      <c r="GF96">
        <v>0</v>
      </c>
    </row>
    <row r="97" spans="11:188" x14ac:dyDescent="0.2">
      <c r="T97" s="14">
        <v>0.169182831385806</v>
      </c>
      <c r="U97" s="14">
        <v>0.107834755299324</v>
      </c>
      <c r="W97">
        <v>0.10671773144366101</v>
      </c>
      <c r="X97">
        <v>8.4231515422883596E-2</v>
      </c>
      <c r="Y97">
        <v>0</v>
      </c>
      <c r="Z97">
        <v>0</v>
      </c>
      <c r="AA97" s="15">
        <v>3.30464822173582E-16</v>
      </c>
      <c r="AB97">
        <v>9.0367340085223097E-2</v>
      </c>
      <c r="AC97">
        <v>0.83636731274644804</v>
      </c>
      <c r="AD97">
        <v>0</v>
      </c>
      <c r="AE97">
        <v>7.3265347168324002E-2</v>
      </c>
      <c r="AF97">
        <v>0</v>
      </c>
      <c r="AI97">
        <v>9.01885518377947E-2</v>
      </c>
      <c r="AJ97">
        <v>5.6686147884040798E-2</v>
      </c>
      <c r="AK97">
        <v>0</v>
      </c>
      <c r="AL97" s="15">
        <v>5.0931481254679104E-15</v>
      </c>
      <c r="AM97">
        <v>0</v>
      </c>
      <c r="AN97">
        <v>0.255369625582201</v>
      </c>
      <c r="AO97">
        <v>0</v>
      </c>
      <c r="AP97">
        <v>0</v>
      </c>
      <c r="AQ97">
        <v>8.7654249071973903E-2</v>
      </c>
      <c r="AR97">
        <v>0.64858278447130102</v>
      </c>
      <c r="AS97">
        <v>8.3933408745142102E-3</v>
      </c>
      <c r="CF97" s="19">
        <v>0.13092917869290499</v>
      </c>
      <c r="CG97" s="19">
        <v>9.9434354841208897E-2</v>
      </c>
      <c r="CI97" s="14">
        <v>0.127131061104651</v>
      </c>
      <c r="CJ97" s="14">
        <v>0.111629373637273</v>
      </c>
      <c r="CL97" s="19">
        <v>0.118677243178471</v>
      </c>
      <c r="CM97" s="19">
        <v>0.10851323340848699</v>
      </c>
      <c r="CX97">
        <v>0.17848974998057199</v>
      </c>
      <c r="CY97" s="13">
        <v>0.13543003846663901</v>
      </c>
      <c r="CZ97">
        <v>0.48990478264391302</v>
      </c>
      <c r="DA97">
        <v>0</v>
      </c>
      <c r="DB97">
        <v>0.51009521735628205</v>
      </c>
      <c r="DC97">
        <v>0</v>
      </c>
      <c r="DD97">
        <v>0</v>
      </c>
      <c r="DE97">
        <v>0</v>
      </c>
      <c r="DF97">
        <v>0</v>
      </c>
      <c r="DG97">
        <v>0</v>
      </c>
      <c r="DT97">
        <v>0.178766599651691</v>
      </c>
      <c r="DU97" s="13">
        <v>0.136249229369615</v>
      </c>
      <c r="DV97">
        <v>0.45030337839314799</v>
      </c>
      <c r="DW97">
        <v>0</v>
      </c>
      <c r="DX97">
        <v>0.43478851940239699</v>
      </c>
      <c r="DY97">
        <v>0</v>
      </c>
      <c r="DZ97">
        <v>0</v>
      </c>
      <c r="EA97">
        <v>0</v>
      </c>
      <c r="EB97">
        <v>0.114908102204451</v>
      </c>
      <c r="EC97">
        <v>0</v>
      </c>
      <c r="FA97">
        <v>0.211665552990742</v>
      </c>
      <c r="FB97" s="53">
        <v>0.16047989038714799</v>
      </c>
      <c r="FC97">
        <v>0.68992776890676699</v>
      </c>
      <c r="FD97">
        <v>0</v>
      </c>
      <c r="FE97">
        <v>0</v>
      </c>
      <c r="FF97">
        <v>0.31007223109322901</v>
      </c>
      <c r="FG97">
        <v>0</v>
      </c>
      <c r="FH97">
        <v>0</v>
      </c>
      <c r="FI97">
        <v>0</v>
      </c>
      <c r="FJ97">
        <v>0</v>
      </c>
      <c r="FW97">
        <v>0.178455254444711</v>
      </c>
      <c r="FX97">
        <v>0.135413664920399</v>
      </c>
      <c r="FY97">
        <v>0.48979591836729103</v>
      </c>
      <c r="FZ97">
        <v>0</v>
      </c>
      <c r="GA97">
        <v>0.51020408163269604</v>
      </c>
      <c r="GB97">
        <v>0</v>
      </c>
      <c r="GC97">
        <v>0</v>
      </c>
      <c r="GD97">
        <v>0</v>
      </c>
      <c r="GE97" s="15">
        <v>6.1929628092372003E-16</v>
      </c>
      <c r="GF97">
        <v>0</v>
      </c>
    </row>
    <row r="98" spans="11:188" x14ac:dyDescent="0.2">
      <c r="T98" s="14">
        <v>0.17712082427058901</v>
      </c>
      <c r="U98" s="14">
        <v>0.109714431850684</v>
      </c>
      <c r="W98">
        <v>0.110132342005879</v>
      </c>
      <c r="X98">
        <v>8.6418384265967901E-2</v>
      </c>
      <c r="Y98">
        <v>0</v>
      </c>
      <c r="Z98">
        <v>0</v>
      </c>
      <c r="AA98" s="15">
        <v>3.66894015169095E-16</v>
      </c>
      <c r="AB98">
        <v>7.2890356137415804E-2</v>
      </c>
      <c r="AC98">
        <v>0.84888903261683302</v>
      </c>
      <c r="AD98">
        <v>0</v>
      </c>
      <c r="AE98">
        <v>7.8220611245745503E-2</v>
      </c>
      <c r="AF98">
        <v>0</v>
      </c>
      <c r="AI98">
        <v>9.1905060006924597E-2</v>
      </c>
      <c r="AJ98">
        <v>5.79000999686788E-2</v>
      </c>
      <c r="AK98">
        <v>0</v>
      </c>
      <c r="AL98" s="15">
        <v>5.3533566468644298E-15</v>
      </c>
      <c r="AM98">
        <v>0</v>
      </c>
      <c r="AN98">
        <v>0.24453066354693501</v>
      </c>
      <c r="AO98">
        <v>0</v>
      </c>
      <c r="AP98">
        <v>0</v>
      </c>
      <c r="AQ98">
        <v>8.9091401883031204E-2</v>
      </c>
      <c r="AR98">
        <v>0.66086459116321505</v>
      </c>
      <c r="AS98">
        <v>5.5133434068078604E-3</v>
      </c>
      <c r="CF98" s="19">
        <v>0.13530096071610201</v>
      </c>
      <c r="CG98" s="19">
        <v>0.102483743151803</v>
      </c>
      <c r="CI98" s="14">
        <v>0.131969431393202</v>
      </c>
      <c r="CJ98" s="14">
        <v>0.11420972276340299</v>
      </c>
      <c r="CL98" s="19">
        <v>0.12387673063139799</v>
      </c>
      <c r="CM98" s="19">
        <v>0.111213434081872</v>
      </c>
      <c r="CX98">
        <v>0.184959094698848</v>
      </c>
      <c r="CY98" s="13">
        <v>0.138498838583965</v>
      </c>
      <c r="CZ98">
        <v>0.51030859133809003</v>
      </c>
      <c r="DA98">
        <v>0</v>
      </c>
      <c r="DB98">
        <v>0.48969140866211303</v>
      </c>
      <c r="DC98">
        <v>0</v>
      </c>
      <c r="DD98">
        <v>0</v>
      </c>
      <c r="DE98">
        <v>0</v>
      </c>
      <c r="DF98">
        <v>0</v>
      </c>
      <c r="DG98">
        <v>0</v>
      </c>
      <c r="DT98">
        <v>0.18516130597135899</v>
      </c>
      <c r="DU98" s="13">
        <v>0.13928526185083001</v>
      </c>
      <c r="DV98">
        <v>0.46957371344354798</v>
      </c>
      <c r="DW98">
        <v>0</v>
      </c>
      <c r="DX98">
        <v>0.41318265872607901</v>
      </c>
      <c r="DY98">
        <v>0</v>
      </c>
      <c r="DZ98">
        <v>0</v>
      </c>
      <c r="EA98">
        <v>0</v>
      </c>
      <c r="EB98">
        <v>0.117243627830369</v>
      </c>
      <c r="EC98">
        <v>0</v>
      </c>
      <c r="FA98">
        <v>0.21617211245422499</v>
      </c>
      <c r="FB98" s="53">
        <v>0.16254669642765801</v>
      </c>
      <c r="FC98">
        <v>0.70233065815046902</v>
      </c>
      <c r="FD98">
        <v>0</v>
      </c>
      <c r="FE98">
        <v>0</v>
      </c>
      <c r="FF98">
        <v>0.29766934184952598</v>
      </c>
      <c r="FG98">
        <v>0</v>
      </c>
      <c r="FH98">
        <v>0</v>
      </c>
      <c r="FI98">
        <v>0</v>
      </c>
      <c r="FJ98">
        <v>0</v>
      </c>
      <c r="FW98">
        <v>0.18492593849247599</v>
      </c>
      <c r="FX98">
        <v>0.13848311997957499</v>
      </c>
      <c r="FY98">
        <v>0.51020408163255004</v>
      </c>
      <c r="FZ98">
        <v>0</v>
      </c>
      <c r="GA98">
        <v>0.48979591836743203</v>
      </c>
      <c r="GB98" s="15">
        <v>6.0854099537266401E-15</v>
      </c>
      <c r="GC98">
        <v>0</v>
      </c>
      <c r="GD98">
        <v>0</v>
      </c>
      <c r="GE98">
        <v>0</v>
      </c>
      <c r="GF98">
        <v>0</v>
      </c>
    </row>
    <row r="99" spans="11:188" x14ac:dyDescent="0.2">
      <c r="T99" s="14">
        <v>0.18525472665655801</v>
      </c>
      <c r="U99" s="14">
        <v>0.11159410840204401</v>
      </c>
      <c r="W99">
        <v>0.11358709115106599</v>
      </c>
      <c r="X99">
        <v>8.8605253109052207E-2</v>
      </c>
      <c r="Y99">
        <v>0</v>
      </c>
      <c r="Z99">
        <v>0</v>
      </c>
      <c r="AA99" s="15">
        <v>4.4669129506402802E-16</v>
      </c>
      <c r="AB99">
        <v>5.54133721896089E-2</v>
      </c>
      <c r="AC99">
        <v>0.86141075248721799</v>
      </c>
      <c r="AD99">
        <v>0</v>
      </c>
      <c r="AE99">
        <v>8.3175875323167003E-2</v>
      </c>
      <c r="AF99">
        <v>0</v>
      </c>
      <c r="AI99">
        <v>9.3660658784303893E-2</v>
      </c>
      <c r="AJ99">
        <v>5.9114052053316803E-2</v>
      </c>
      <c r="AK99">
        <v>0</v>
      </c>
      <c r="AL99" s="15">
        <v>5.6274429560687598E-15</v>
      </c>
      <c r="AM99">
        <v>0</v>
      </c>
      <c r="AN99">
        <v>0.23369170151166899</v>
      </c>
      <c r="AO99">
        <v>0</v>
      </c>
      <c r="AP99">
        <v>0</v>
      </c>
      <c r="AQ99">
        <v>9.0528554694088395E-2</v>
      </c>
      <c r="AR99">
        <v>0.67314639785512898</v>
      </c>
      <c r="AS99">
        <v>2.6333459391014902E-3</v>
      </c>
      <c r="CF99" s="19">
        <v>0.139723009761552</v>
      </c>
      <c r="CG99" s="19">
        <v>0.105533131462396</v>
      </c>
      <c r="CI99" s="14">
        <v>0.13681622622692899</v>
      </c>
      <c r="CJ99" s="14">
        <v>0.116790071889532</v>
      </c>
      <c r="CL99" s="19">
        <v>0.12907949826954501</v>
      </c>
      <c r="CM99" s="19">
        <v>0.11391363475525799</v>
      </c>
      <c r="CX99">
        <v>0.191435938640445</v>
      </c>
      <c r="CY99" s="13">
        <v>0.14156763870128999</v>
      </c>
      <c r="CZ99">
        <v>0.53071240003226605</v>
      </c>
      <c r="DA99">
        <v>0</v>
      </c>
      <c r="DB99">
        <v>0.469287599967946</v>
      </c>
      <c r="DC99">
        <v>0</v>
      </c>
      <c r="DD99">
        <v>0</v>
      </c>
      <c r="DE99">
        <v>0</v>
      </c>
      <c r="DF99">
        <v>0</v>
      </c>
      <c r="DG99">
        <v>0</v>
      </c>
      <c r="DT99">
        <v>0.19156259676573401</v>
      </c>
      <c r="DU99" s="13">
        <v>0.14232129433204499</v>
      </c>
      <c r="DV99">
        <v>0.48884404849394902</v>
      </c>
      <c r="DW99">
        <v>0</v>
      </c>
      <c r="DX99">
        <v>0.39157679804975498</v>
      </c>
      <c r="DY99">
        <v>0</v>
      </c>
      <c r="DZ99">
        <v>0</v>
      </c>
      <c r="EA99">
        <v>0</v>
      </c>
      <c r="EB99">
        <v>0.119579153456289</v>
      </c>
      <c r="EC99">
        <v>0</v>
      </c>
      <c r="FA99">
        <v>0.220764931675444</v>
      </c>
      <c r="FB99" s="53">
        <v>0.164613502468167</v>
      </c>
      <c r="FC99">
        <v>0.71473354739417105</v>
      </c>
      <c r="FD99">
        <v>0</v>
      </c>
      <c r="FE99">
        <v>0</v>
      </c>
      <c r="FF99">
        <v>0.28526645260582401</v>
      </c>
      <c r="FG99">
        <v>0</v>
      </c>
      <c r="FH99">
        <v>0</v>
      </c>
      <c r="FI99">
        <v>0</v>
      </c>
      <c r="FJ99">
        <v>0</v>
      </c>
      <c r="FW99">
        <v>0.19140412900808501</v>
      </c>
      <c r="FX99">
        <v>0.14155257503876501</v>
      </c>
      <c r="FY99">
        <v>0.53061224489789605</v>
      </c>
      <c r="FZ99">
        <v>0</v>
      </c>
      <c r="GA99">
        <v>0.46938775510209102</v>
      </c>
      <c r="GB99">
        <v>0</v>
      </c>
      <c r="GC99">
        <v>0</v>
      </c>
      <c r="GD99">
        <v>0</v>
      </c>
      <c r="GE99" s="15">
        <v>1.31492039479042E-15</v>
      </c>
      <c r="GF99">
        <v>0</v>
      </c>
    </row>
    <row r="100" spans="11:188" x14ac:dyDescent="0.2">
      <c r="T100" s="14">
        <v>0.19356040116148601</v>
      </c>
      <c r="U100" s="14">
        <v>0.113473784953403</v>
      </c>
      <c r="W100">
        <v>0.11707842570629</v>
      </c>
      <c r="X100">
        <v>9.0792121952136304E-2</v>
      </c>
      <c r="Y100">
        <v>0</v>
      </c>
      <c r="Z100">
        <v>0</v>
      </c>
      <c r="AA100" s="15">
        <v>6.0238272703294597E-16</v>
      </c>
      <c r="AB100">
        <v>3.7936388241803398E-2</v>
      </c>
      <c r="AC100">
        <v>0.87393247235760196</v>
      </c>
      <c r="AD100">
        <v>0</v>
      </c>
      <c r="AE100">
        <v>8.8131139400588004E-2</v>
      </c>
      <c r="AF100">
        <v>0</v>
      </c>
      <c r="AI100">
        <v>9.5453193588158E-2</v>
      </c>
      <c r="AJ100">
        <v>6.03280041379545E-2</v>
      </c>
      <c r="AK100">
        <v>0</v>
      </c>
      <c r="AL100" s="15">
        <v>5.4576026857489103E-15</v>
      </c>
      <c r="AM100">
        <v>0</v>
      </c>
      <c r="AN100">
        <v>0.222847819497588</v>
      </c>
      <c r="AO100">
        <v>0</v>
      </c>
      <c r="AP100">
        <v>0</v>
      </c>
      <c r="AQ100">
        <v>9.17820378933287E-2</v>
      </c>
      <c r="AR100">
        <v>0.68537014260907103</v>
      </c>
      <c r="AS100">
        <v>0</v>
      </c>
      <c r="CF100" s="19">
        <v>0.14419070112728599</v>
      </c>
      <c r="CG100" s="19">
        <v>0.10858251977298999</v>
      </c>
      <c r="CI100" s="14">
        <v>0.14167058095382501</v>
      </c>
      <c r="CJ100" s="14">
        <v>0.119370421015662</v>
      </c>
      <c r="CL100" s="19">
        <v>0.134285164829265</v>
      </c>
      <c r="CM100" s="19">
        <v>0.116613835428643</v>
      </c>
      <c r="CX100">
        <v>0.19791954557880201</v>
      </c>
      <c r="CY100" s="13">
        <v>0.14463643881861499</v>
      </c>
      <c r="CZ100">
        <v>0.55111620872644096</v>
      </c>
      <c r="DA100">
        <v>0</v>
      </c>
      <c r="DB100">
        <v>0.44888379127377898</v>
      </c>
      <c r="DC100">
        <v>0</v>
      </c>
      <c r="DD100">
        <v>0</v>
      </c>
      <c r="DE100">
        <v>0</v>
      </c>
      <c r="DF100">
        <v>0</v>
      </c>
      <c r="DG100">
        <v>0</v>
      </c>
      <c r="DT100">
        <v>0.19796983331523699</v>
      </c>
      <c r="DU100" s="13">
        <v>0.14535732681326</v>
      </c>
      <c r="DV100">
        <v>0.50811438354434901</v>
      </c>
      <c r="DW100">
        <v>0</v>
      </c>
      <c r="DX100">
        <v>0.369970937373436</v>
      </c>
      <c r="DY100">
        <v>0</v>
      </c>
      <c r="DZ100">
        <v>0</v>
      </c>
      <c r="EA100">
        <v>0</v>
      </c>
      <c r="EB100">
        <v>0.121914679082207</v>
      </c>
      <c r="EC100">
        <v>0</v>
      </c>
      <c r="FA100">
        <v>0.22543873865664801</v>
      </c>
      <c r="FB100" s="53">
        <v>0.16668030850867699</v>
      </c>
      <c r="FC100">
        <v>0.72713643663787497</v>
      </c>
      <c r="FD100">
        <v>0</v>
      </c>
      <c r="FE100">
        <v>0</v>
      </c>
      <c r="FF100">
        <v>0.27286356336211998</v>
      </c>
      <c r="FG100">
        <v>0</v>
      </c>
      <c r="FH100">
        <v>0</v>
      </c>
      <c r="FI100">
        <v>0</v>
      </c>
      <c r="FJ100">
        <v>0</v>
      </c>
      <c r="FW100">
        <v>0.19788908878705699</v>
      </c>
      <c r="FX100">
        <v>0.14462203009794899</v>
      </c>
      <c r="FY100">
        <v>0.55102040816319997</v>
      </c>
      <c r="FZ100">
        <v>0</v>
      </c>
      <c r="GA100">
        <v>0.44897959183678599</v>
      </c>
      <c r="GB100">
        <v>0</v>
      </c>
      <c r="GC100">
        <v>0</v>
      </c>
      <c r="GD100">
        <v>0</v>
      </c>
      <c r="GE100" s="15">
        <v>1.2455314557513501E-15</v>
      </c>
      <c r="GF100">
        <v>0</v>
      </c>
    </row>
    <row r="101" spans="11:188" x14ac:dyDescent="0.2">
      <c r="T101" s="14">
        <v>0.20201666227786999</v>
      </c>
      <c r="U101" s="14">
        <v>0.115353461504763</v>
      </c>
      <c r="W101">
        <v>0.120603168386274</v>
      </c>
      <c r="X101">
        <v>9.2978990795220706E-2</v>
      </c>
      <c r="Y101">
        <v>0</v>
      </c>
      <c r="Z101">
        <v>0</v>
      </c>
      <c r="AA101" s="15">
        <v>6.8825153909379802E-16</v>
      </c>
      <c r="AB101">
        <v>2.0459404293996099E-2</v>
      </c>
      <c r="AC101">
        <v>0.88645419222798805</v>
      </c>
      <c r="AD101">
        <v>0</v>
      </c>
      <c r="AE101">
        <v>9.3086403478009602E-2</v>
      </c>
      <c r="AF101">
        <v>0</v>
      </c>
      <c r="AI101">
        <v>9.7280976405727498E-2</v>
      </c>
      <c r="AJ101">
        <v>6.1541956222592398E-2</v>
      </c>
      <c r="AK101">
        <v>0</v>
      </c>
      <c r="AL101" s="15">
        <v>5.7822670262996899E-15</v>
      </c>
      <c r="AM101">
        <v>0</v>
      </c>
      <c r="AN101">
        <v>0.211951409910248</v>
      </c>
      <c r="AO101">
        <v>0</v>
      </c>
      <c r="AP101">
        <v>0</v>
      </c>
      <c r="AQ101">
        <v>9.1074594155884994E-2</v>
      </c>
      <c r="AR101">
        <v>0.69697399593385501</v>
      </c>
      <c r="AS101">
        <v>0</v>
      </c>
      <c r="CF101" s="19">
        <v>0.148699920897609</v>
      </c>
      <c r="CG101" s="19">
        <v>0.111631908083584</v>
      </c>
      <c r="CI101" s="14">
        <v>0.14653174423548301</v>
      </c>
      <c r="CJ101" s="14">
        <v>0.12195077014179199</v>
      </c>
      <c r="CL101" s="19">
        <v>0.13949340576185801</v>
      </c>
      <c r="CM101" s="19">
        <v>0.11931403610203201</v>
      </c>
      <c r="CX101">
        <v>0.20440927197348799</v>
      </c>
      <c r="CY101" s="13">
        <v>0.14770523893594001</v>
      </c>
      <c r="CZ101">
        <v>0.57152001742061698</v>
      </c>
      <c r="DA101">
        <v>0</v>
      </c>
      <c r="DB101">
        <v>0.42847998257961101</v>
      </c>
      <c r="DC101">
        <v>0</v>
      </c>
      <c r="DD101">
        <v>0</v>
      </c>
      <c r="DE101">
        <v>0</v>
      </c>
      <c r="DF101">
        <v>0</v>
      </c>
      <c r="DG101">
        <v>0</v>
      </c>
      <c r="DT101">
        <v>0.204382456435759</v>
      </c>
      <c r="DU101" s="13">
        <v>0.148393359294476</v>
      </c>
      <c r="DV101">
        <v>0.527384718594748</v>
      </c>
      <c r="DW101">
        <v>0</v>
      </c>
      <c r="DX101">
        <v>0.34836507669711703</v>
      </c>
      <c r="DY101">
        <v>0</v>
      </c>
      <c r="DZ101">
        <v>0</v>
      </c>
      <c r="EA101">
        <v>0</v>
      </c>
      <c r="EB101">
        <v>0.12425020470812601</v>
      </c>
      <c r="EC101">
        <v>0</v>
      </c>
      <c r="FA101">
        <v>0.23018860026342</v>
      </c>
      <c r="FB101" s="53">
        <v>0.16874711454918601</v>
      </c>
      <c r="FC101">
        <v>0.73953932588157401</v>
      </c>
      <c r="FD101">
        <v>0</v>
      </c>
      <c r="FE101">
        <v>0</v>
      </c>
      <c r="FF101">
        <v>0.260460674118413</v>
      </c>
      <c r="FG101">
        <v>0</v>
      </c>
      <c r="FH101">
        <v>0</v>
      </c>
      <c r="FI101">
        <v>0</v>
      </c>
      <c r="FJ101">
        <v>0</v>
      </c>
      <c r="FW101">
        <v>0.20438017346654</v>
      </c>
      <c r="FX101">
        <v>0.14769148515713201</v>
      </c>
      <c r="FY101">
        <v>0.57142857142850401</v>
      </c>
      <c r="FZ101">
        <v>0</v>
      </c>
      <c r="GA101">
        <v>0.42857142857148101</v>
      </c>
      <c r="GB101">
        <v>0</v>
      </c>
      <c r="GC101">
        <v>0</v>
      </c>
      <c r="GD101">
        <v>0</v>
      </c>
      <c r="GE101" s="15">
        <v>1.3357370765021401E-15</v>
      </c>
      <c r="GF101">
        <v>0</v>
      </c>
    </row>
    <row r="102" spans="11:188" x14ac:dyDescent="0.2">
      <c r="T102" s="14">
        <v>0.21060537165248999</v>
      </c>
      <c r="U102" s="14">
        <v>0.117233138056123</v>
      </c>
      <c r="W102">
        <v>0.124158473947591</v>
      </c>
      <c r="X102">
        <v>9.51658596383049E-2</v>
      </c>
      <c r="Y102">
        <v>0</v>
      </c>
      <c r="Z102">
        <v>0</v>
      </c>
      <c r="AA102" s="15">
        <v>8.3613671542082102E-16</v>
      </c>
      <c r="AB102">
        <v>2.9824203461895401E-3</v>
      </c>
      <c r="AC102">
        <v>0.89897591209837202</v>
      </c>
      <c r="AD102">
        <v>0</v>
      </c>
      <c r="AE102">
        <v>9.8041667555430895E-2</v>
      </c>
      <c r="AF102">
        <v>0</v>
      </c>
      <c r="AI102">
        <v>9.9142308672555093E-2</v>
      </c>
      <c r="AJ102">
        <v>6.2755908307230504E-2</v>
      </c>
      <c r="AK102">
        <v>0</v>
      </c>
      <c r="AL102" s="15">
        <v>6.0307661642333699E-15</v>
      </c>
      <c r="AM102">
        <v>0</v>
      </c>
      <c r="AN102">
        <v>0.20105500032290599</v>
      </c>
      <c r="AO102">
        <v>0</v>
      </c>
      <c r="AP102">
        <v>0</v>
      </c>
      <c r="AQ102">
        <v>9.0367150418441303E-2</v>
      </c>
      <c r="AR102">
        <v>0.70857784925863898</v>
      </c>
      <c r="AS102">
        <v>0</v>
      </c>
      <c r="CF102" s="19">
        <v>0.15324700325604099</v>
      </c>
      <c r="CG102" s="19">
        <v>0.114681296394177</v>
      </c>
      <c r="CI102" s="14">
        <v>0.15139906024039501</v>
      </c>
      <c r="CJ102" s="14">
        <v>0.124531119267922</v>
      </c>
      <c r="CL102" s="19">
        <v>0.14470394309406701</v>
      </c>
      <c r="CM102" s="19">
        <v>0.12201423677541801</v>
      </c>
      <c r="CX102">
        <v>0.21090455292141999</v>
      </c>
      <c r="CY102" s="13">
        <v>0.150774039053266</v>
      </c>
      <c r="CZ102">
        <v>0.59192382611479299</v>
      </c>
      <c r="DA102">
        <v>0</v>
      </c>
      <c r="DB102">
        <v>0.40807617388544298</v>
      </c>
      <c r="DC102">
        <v>0</v>
      </c>
      <c r="DD102">
        <v>0</v>
      </c>
      <c r="DE102">
        <v>0</v>
      </c>
      <c r="DF102">
        <v>0</v>
      </c>
      <c r="DG102">
        <v>0</v>
      </c>
      <c r="DT102">
        <v>0.210799974542662</v>
      </c>
      <c r="DU102" s="13">
        <v>0.15142939177569101</v>
      </c>
      <c r="DV102">
        <v>0.54665505364514799</v>
      </c>
      <c r="DW102">
        <v>0</v>
      </c>
      <c r="DX102">
        <v>0.32675921602079899</v>
      </c>
      <c r="DY102">
        <v>0</v>
      </c>
      <c r="DZ102">
        <v>0</v>
      </c>
      <c r="EA102">
        <v>0</v>
      </c>
      <c r="EB102">
        <v>0.12658573033404399</v>
      </c>
      <c r="EC102">
        <v>0</v>
      </c>
      <c r="FA102">
        <v>0.23500990504670399</v>
      </c>
      <c r="FB102" s="53">
        <v>0.170813920589695</v>
      </c>
      <c r="FC102">
        <v>0.75194221512527604</v>
      </c>
      <c r="FD102">
        <v>0</v>
      </c>
      <c r="FE102">
        <v>0</v>
      </c>
      <c r="FF102">
        <v>0.24805778487471</v>
      </c>
      <c r="FG102">
        <v>0</v>
      </c>
      <c r="FH102">
        <v>0</v>
      </c>
      <c r="FI102">
        <v>0</v>
      </c>
      <c r="FJ102">
        <v>0</v>
      </c>
      <c r="FW102">
        <v>0.210876817448167</v>
      </c>
      <c r="FX102">
        <v>0.150760940216315</v>
      </c>
      <c r="FY102">
        <v>0.59183673469380604</v>
      </c>
      <c r="FZ102">
        <v>0</v>
      </c>
      <c r="GA102">
        <v>0.40816326530617802</v>
      </c>
      <c r="GB102">
        <v>0</v>
      </c>
      <c r="GC102">
        <v>0</v>
      </c>
      <c r="GD102">
        <v>0</v>
      </c>
      <c r="GE102" s="15">
        <v>1.5022705301959201E-15</v>
      </c>
      <c r="GF102">
        <v>0</v>
      </c>
    </row>
    <row r="103" spans="11:188" x14ac:dyDescent="0.2">
      <c r="T103" s="14">
        <v>0.219310968924886</v>
      </c>
      <c r="U103" s="14">
        <v>0.11911281460748201</v>
      </c>
      <c r="W103">
        <v>0.13008851426963</v>
      </c>
      <c r="X103">
        <v>9.7352728481378395E-2</v>
      </c>
      <c r="Y103">
        <v>3.9757365946793702E-2</v>
      </c>
      <c r="Z103">
        <v>0</v>
      </c>
      <c r="AA103" s="15">
        <v>5.6095536202227498E-15</v>
      </c>
      <c r="AB103">
        <v>0</v>
      </c>
      <c r="AC103">
        <v>0.85182191947880104</v>
      </c>
      <c r="AD103">
        <v>0</v>
      </c>
      <c r="AE103">
        <v>0.108420714574389</v>
      </c>
      <c r="AF103">
        <v>0</v>
      </c>
      <c r="AI103">
        <v>0.101035336202716</v>
      </c>
      <c r="AJ103">
        <v>6.3969860391868499E-2</v>
      </c>
      <c r="AK103">
        <v>0</v>
      </c>
      <c r="AL103" s="15">
        <v>6.3074545586516698E-15</v>
      </c>
      <c r="AM103">
        <v>0</v>
      </c>
      <c r="AN103">
        <v>0.19015859073556601</v>
      </c>
      <c r="AO103">
        <v>0</v>
      </c>
      <c r="AP103">
        <v>0</v>
      </c>
      <c r="AQ103">
        <v>8.9659706680997597E-2</v>
      </c>
      <c r="AR103">
        <v>0.72018170258342296</v>
      </c>
      <c r="AS103">
        <v>0</v>
      </c>
      <c r="CF103" s="19">
        <v>0.15782867574551901</v>
      </c>
      <c r="CG103" s="19">
        <v>0.11773068470477099</v>
      </c>
      <c r="CI103" s="14">
        <v>0.156271954063227</v>
      </c>
      <c r="CJ103" s="14">
        <v>0.12711146839405199</v>
      </c>
      <c r="CL103" s="19">
        <v>0.14991653738334401</v>
      </c>
      <c r="CM103" s="19">
        <v>0.12471443744880301</v>
      </c>
      <c r="CX103">
        <v>0.217404890572584</v>
      </c>
      <c r="CY103" s="13">
        <v>0.15384283917059099</v>
      </c>
      <c r="CZ103">
        <v>0.61232763480896901</v>
      </c>
      <c r="DA103">
        <v>0</v>
      </c>
      <c r="DB103">
        <v>0.38767236519127601</v>
      </c>
      <c r="DC103">
        <v>0</v>
      </c>
      <c r="DD103">
        <v>0</v>
      </c>
      <c r="DE103">
        <v>0</v>
      </c>
      <c r="DF103">
        <v>0</v>
      </c>
      <c r="DG103">
        <v>0</v>
      </c>
      <c r="DT103">
        <v>0.21722195378984999</v>
      </c>
      <c r="DU103" s="13">
        <v>0.15446542425690599</v>
      </c>
      <c r="DV103">
        <v>0.56592538869554798</v>
      </c>
      <c r="DW103">
        <v>0</v>
      </c>
      <c r="DX103">
        <v>0.30515335534448002</v>
      </c>
      <c r="DY103">
        <v>0</v>
      </c>
      <c r="DZ103">
        <v>0</v>
      </c>
      <c r="EA103">
        <v>0</v>
      </c>
      <c r="EB103">
        <v>0.12892125595996301</v>
      </c>
      <c r="EC103">
        <v>0</v>
      </c>
      <c r="FA103">
        <v>0.239898345604101</v>
      </c>
      <c r="FB103" s="53">
        <v>0.17288072663020501</v>
      </c>
      <c r="FC103">
        <v>0.76434510436897796</v>
      </c>
      <c r="FD103">
        <v>0</v>
      </c>
      <c r="FE103">
        <v>0</v>
      </c>
      <c r="FF103">
        <v>0.235654895631007</v>
      </c>
      <c r="FG103">
        <v>0</v>
      </c>
      <c r="FH103">
        <v>0</v>
      </c>
      <c r="FI103">
        <v>0</v>
      </c>
      <c r="FJ103">
        <v>0</v>
      </c>
      <c r="FW103">
        <v>0.217378522291267</v>
      </c>
      <c r="FX103">
        <v>0.15383039527549799</v>
      </c>
      <c r="FY103">
        <v>0.61224489795911097</v>
      </c>
      <c r="FZ103">
        <v>0</v>
      </c>
      <c r="GA103">
        <v>0.38775510204087299</v>
      </c>
      <c r="GB103">
        <v>0</v>
      </c>
      <c r="GC103">
        <v>0</v>
      </c>
      <c r="GD103">
        <v>0</v>
      </c>
      <c r="GE103" s="15">
        <v>1.4328815911568401E-15</v>
      </c>
      <c r="GF103">
        <v>0</v>
      </c>
    </row>
    <row r="104" spans="11:188" x14ac:dyDescent="0.2">
      <c r="K104" s="10"/>
      <c r="L104" s="10"/>
      <c r="M104" s="10"/>
      <c r="N104" s="10"/>
      <c r="T104" s="14">
        <v>0.228120072338138</v>
      </c>
      <c r="U104" s="14">
        <v>0.120992491158842</v>
      </c>
      <c r="W104">
        <v>0.13766215070969701</v>
      </c>
      <c r="X104">
        <v>9.9539597324458398E-2</v>
      </c>
      <c r="Y104">
        <v>9.1172226450890806E-2</v>
      </c>
      <c r="Z104">
        <v>0</v>
      </c>
      <c r="AA104">
        <v>0</v>
      </c>
      <c r="AB104">
        <v>0</v>
      </c>
      <c r="AC104">
        <v>0.81190481459514696</v>
      </c>
      <c r="AD104">
        <v>0</v>
      </c>
      <c r="AE104">
        <v>9.6922958953949895E-2</v>
      </c>
      <c r="AF104">
        <v>0</v>
      </c>
      <c r="AI104">
        <v>0.102958310730443</v>
      </c>
      <c r="AJ104">
        <v>6.5183812476506495E-2</v>
      </c>
      <c r="AK104">
        <v>0</v>
      </c>
      <c r="AL104" s="15">
        <v>6.6024117596763497E-15</v>
      </c>
      <c r="AM104">
        <v>0</v>
      </c>
      <c r="AN104">
        <v>0.179262181148237</v>
      </c>
      <c r="AO104">
        <v>0</v>
      </c>
      <c r="AP104">
        <v>0</v>
      </c>
      <c r="AQ104">
        <v>8.8952262943555696E-2</v>
      </c>
      <c r="AR104">
        <v>0.73178555590820804</v>
      </c>
      <c r="AS104">
        <v>0</v>
      </c>
      <c r="CF104" s="19">
        <v>0.16244201155131199</v>
      </c>
      <c r="CG104" s="19">
        <v>0.120780073015365</v>
      </c>
      <c r="CI104" s="14">
        <v>0.16114991971418</v>
      </c>
      <c r="CJ104" s="14">
        <v>0.129691817520182</v>
      </c>
      <c r="CL104" s="19">
        <v>0.155130981280865</v>
      </c>
      <c r="CM104" s="19">
        <v>0.12741463812218901</v>
      </c>
      <c r="CX104">
        <v>0.22390984452321699</v>
      </c>
      <c r="CY104" s="13">
        <v>0.15691163928791599</v>
      </c>
      <c r="CZ104">
        <v>0.63273144350314503</v>
      </c>
      <c r="DA104">
        <v>0</v>
      </c>
      <c r="DB104">
        <v>0.36726855649710699</v>
      </c>
      <c r="DC104">
        <v>0</v>
      </c>
      <c r="DD104">
        <v>0</v>
      </c>
      <c r="DE104">
        <v>0</v>
      </c>
      <c r="DF104">
        <v>0</v>
      </c>
      <c r="DG104">
        <v>0</v>
      </c>
      <c r="DT104">
        <v>0.223648009877111</v>
      </c>
      <c r="DU104" s="13">
        <v>0.15750145673812199</v>
      </c>
      <c r="DV104">
        <v>0.58519572374594697</v>
      </c>
      <c r="DW104">
        <v>0</v>
      </c>
      <c r="DX104">
        <v>0.28354749466816098</v>
      </c>
      <c r="DY104">
        <v>0</v>
      </c>
      <c r="DZ104">
        <v>0</v>
      </c>
      <c r="EA104">
        <v>0</v>
      </c>
      <c r="EB104">
        <v>0.131256781585881</v>
      </c>
      <c r="EC104">
        <v>0</v>
      </c>
      <c r="FA104">
        <v>0.24484990086133199</v>
      </c>
      <c r="FB104" s="53">
        <v>0.174947532670714</v>
      </c>
      <c r="FC104">
        <v>0.77674799361267999</v>
      </c>
      <c r="FD104">
        <v>0</v>
      </c>
      <c r="FE104">
        <v>0</v>
      </c>
      <c r="FF104">
        <v>0.223252006387304</v>
      </c>
      <c r="FG104">
        <v>0</v>
      </c>
      <c r="FH104">
        <v>0</v>
      </c>
      <c r="FI104">
        <v>0</v>
      </c>
      <c r="FJ104">
        <v>0</v>
      </c>
      <c r="FW104">
        <v>0.223884847087996</v>
      </c>
      <c r="FX104">
        <v>0.15689985033468201</v>
      </c>
      <c r="FY104">
        <v>0.632653061224413</v>
      </c>
      <c r="FZ104">
        <v>0</v>
      </c>
      <c r="GA104">
        <v>0.36734693877557001</v>
      </c>
      <c r="GB104">
        <v>0</v>
      </c>
      <c r="GC104">
        <v>0</v>
      </c>
      <c r="GD104">
        <v>0</v>
      </c>
      <c r="GE104" s="15">
        <v>1.5612511283791299E-15</v>
      </c>
      <c r="GF104">
        <v>0</v>
      </c>
    </row>
    <row r="105" spans="11:188" x14ac:dyDescent="0.2">
      <c r="T105" s="14">
        <v>0.23702114147737699</v>
      </c>
      <c r="U105" s="14">
        <v>0.122872167710202</v>
      </c>
      <c r="W105">
        <v>0.14624051734587201</v>
      </c>
      <c r="X105">
        <v>0.101726466167538</v>
      </c>
      <c r="Y105">
        <v>0.142587086954991</v>
      </c>
      <c r="Z105">
        <v>0</v>
      </c>
      <c r="AA105">
        <v>0</v>
      </c>
      <c r="AB105">
        <v>0</v>
      </c>
      <c r="AC105">
        <v>0.771987709711484</v>
      </c>
      <c r="AD105">
        <v>0</v>
      </c>
      <c r="AE105">
        <v>8.54252033335091E-2</v>
      </c>
      <c r="AF105">
        <v>0</v>
      </c>
      <c r="AI105">
        <v>0.10490958549883</v>
      </c>
      <c r="AJ105">
        <v>6.6397764561144407E-2</v>
      </c>
      <c r="AK105">
        <v>0</v>
      </c>
      <c r="AL105" s="15">
        <v>6.8785580530084101E-15</v>
      </c>
      <c r="AM105">
        <v>0</v>
      </c>
      <c r="AN105">
        <v>0.16836577156089699</v>
      </c>
      <c r="AO105">
        <v>0</v>
      </c>
      <c r="AP105">
        <v>0</v>
      </c>
      <c r="AQ105">
        <v>8.8244819206112102E-2</v>
      </c>
      <c r="AR105">
        <v>0.74338940923299102</v>
      </c>
      <c r="AS105">
        <v>0</v>
      </c>
      <c r="CF105" s="19">
        <v>0.16708438794427799</v>
      </c>
      <c r="CG105" s="19">
        <v>0.123829461325959</v>
      </c>
      <c r="CI105" s="14">
        <v>0.16603251016929399</v>
      </c>
      <c r="CJ105" s="14">
        <v>0.132272166646312</v>
      </c>
      <c r="CL105" s="19">
        <v>0.16034709434045799</v>
      </c>
      <c r="CM105" s="19">
        <v>0.13011483879557401</v>
      </c>
      <c r="CX105">
        <v>0.23041902380573001</v>
      </c>
      <c r="CY105" s="13">
        <v>0.15998043940524101</v>
      </c>
      <c r="CZ105">
        <v>0.65313525219732105</v>
      </c>
      <c r="DA105">
        <v>0</v>
      </c>
      <c r="DB105">
        <v>0.34686474780294002</v>
      </c>
      <c r="DC105">
        <v>0</v>
      </c>
      <c r="DD105">
        <v>0</v>
      </c>
      <c r="DE105">
        <v>0</v>
      </c>
      <c r="DF105">
        <v>0</v>
      </c>
      <c r="DG105">
        <v>0</v>
      </c>
      <c r="DT105">
        <v>0.230077801207169</v>
      </c>
      <c r="DU105" s="13">
        <v>0.160537489219337</v>
      </c>
      <c r="DV105">
        <v>0.60446605879634796</v>
      </c>
      <c r="DW105">
        <v>0</v>
      </c>
      <c r="DX105">
        <v>0.261941633991842</v>
      </c>
      <c r="DY105">
        <v>0</v>
      </c>
      <c r="DZ105">
        <v>0</v>
      </c>
      <c r="EA105">
        <v>0</v>
      </c>
      <c r="EB105">
        <v>0.13359230721179999</v>
      </c>
      <c r="EC105">
        <v>0</v>
      </c>
      <c r="FA105">
        <v>0.249860818566496</v>
      </c>
      <c r="FB105" s="53">
        <v>0.17701433871122399</v>
      </c>
      <c r="FC105">
        <v>0.78915088285638202</v>
      </c>
      <c r="FD105">
        <v>0</v>
      </c>
      <c r="FE105">
        <v>0</v>
      </c>
      <c r="FF105">
        <v>0.21084911714360099</v>
      </c>
      <c r="FG105">
        <v>0</v>
      </c>
      <c r="FH105">
        <v>0</v>
      </c>
      <c r="FI105">
        <v>0</v>
      </c>
      <c r="FJ105">
        <v>0</v>
      </c>
      <c r="FW105">
        <v>0.23039540043870099</v>
      </c>
      <c r="FX105">
        <v>0.159969305393865</v>
      </c>
      <c r="FY105">
        <v>0.65306122448971704</v>
      </c>
      <c r="FZ105">
        <v>0</v>
      </c>
      <c r="GA105">
        <v>0.34693877551026497</v>
      </c>
      <c r="GB105">
        <v>0</v>
      </c>
      <c r="GC105">
        <v>0</v>
      </c>
      <c r="GD105">
        <v>0</v>
      </c>
      <c r="GE105" s="15">
        <v>1.6965595595053199E-15</v>
      </c>
      <c r="GF105">
        <v>0</v>
      </c>
    </row>
    <row r="106" spans="11:188" x14ac:dyDescent="0.2">
      <c r="T106" s="14">
        <v>0.246004193870382</v>
      </c>
      <c r="U106" s="14">
        <v>0.124751844261561</v>
      </c>
      <c r="W106">
        <v>0.15565758918724901</v>
      </c>
      <c r="X106">
        <v>0.103913335010618</v>
      </c>
      <c r="Y106">
        <v>0.19400194745909199</v>
      </c>
      <c r="Z106">
        <v>0</v>
      </c>
      <c r="AA106">
        <v>0</v>
      </c>
      <c r="AB106">
        <v>0</v>
      </c>
      <c r="AC106">
        <v>0.73207060482782205</v>
      </c>
      <c r="AD106">
        <v>0</v>
      </c>
      <c r="AE106">
        <v>7.3927447713068403E-2</v>
      </c>
      <c r="AF106">
        <v>0</v>
      </c>
      <c r="AI106">
        <v>0.10688761062352101</v>
      </c>
      <c r="AJ106">
        <v>6.7611716645782402E-2</v>
      </c>
      <c r="AK106">
        <v>0</v>
      </c>
      <c r="AL106" s="15">
        <v>7.1442960054846103E-15</v>
      </c>
      <c r="AM106">
        <v>0</v>
      </c>
      <c r="AN106">
        <v>0.15746936197355699</v>
      </c>
      <c r="AO106">
        <v>0</v>
      </c>
      <c r="AP106">
        <v>0</v>
      </c>
      <c r="AQ106">
        <v>8.7537375468668605E-2</v>
      </c>
      <c r="AR106">
        <v>0.75499326255777499</v>
      </c>
      <c r="AS106">
        <v>0</v>
      </c>
      <c r="CF106" s="19">
        <v>0.17175345009989301</v>
      </c>
      <c r="CG106" s="19">
        <v>0.12687884963655199</v>
      </c>
      <c r="CI106" s="14">
        <v>0.17091932908372201</v>
      </c>
      <c r="CJ106" s="14">
        <v>0.13485251577244201</v>
      </c>
      <c r="CL106" s="19">
        <v>0.16556471880144999</v>
      </c>
      <c r="CM106" s="19">
        <v>0.13281503946895901</v>
      </c>
      <c r="CX106">
        <v>0.236932080175735</v>
      </c>
      <c r="CY106" s="13">
        <v>0.163049239522567</v>
      </c>
      <c r="CZ106">
        <v>0.67353906089149596</v>
      </c>
      <c r="DA106">
        <v>0</v>
      </c>
      <c r="DB106">
        <v>0.326460939108773</v>
      </c>
      <c r="DC106">
        <v>0</v>
      </c>
      <c r="DD106">
        <v>0</v>
      </c>
      <c r="DE106">
        <v>0</v>
      </c>
      <c r="DF106">
        <v>0</v>
      </c>
      <c r="DG106">
        <v>0</v>
      </c>
      <c r="DT106">
        <v>0.23651102314115999</v>
      </c>
      <c r="DU106" s="13">
        <v>0.163573521700552</v>
      </c>
      <c r="DV106">
        <v>0.62373639384674695</v>
      </c>
      <c r="DW106">
        <v>0</v>
      </c>
      <c r="DX106">
        <v>0.240335773315524</v>
      </c>
      <c r="DY106">
        <v>0</v>
      </c>
      <c r="DZ106">
        <v>0</v>
      </c>
      <c r="EA106">
        <v>0</v>
      </c>
      <c r="EB106">
        <v>0.135927832837718</v>
      </c>
      <c r="EC106">
        <v>0</v>
      </c>
      <c r="FA106">
        <v>0.25492759821629901</v>
      </c>
      <c r="FB106" s="53">
        <v>0.17908114475173301</v>
      </c>
      <c r="FC106">
        <v>0.80155377210008405</v>
      </c>
      <c r="FD106">
        <v>0</v>
      </c>
      <c r="FE106">
        <v>0</v>
      </c>
      <c r="FF106">
        <v>0.19844622789989699</v>
      </c>
      <c r="FG106">
        <v>0</v>
      </c>
      <c r="FH106">
        <v>0</v>
      </c>
      <c r="FI106">
        <v>0</v>
      </c>
      <c r="FJ106">
        <v>0</v>
      </c>
      <c r="FW106">
        <v>0.23690983372713001</v>
      </c>
      <c r="FX106">
        <v>0.16303876045304899</v>
      </c>
      <c r="FY106">
        <v>0.67346938775502196</v>
      </c>
      <c r="FZ106">
        <v>0</v>
      </c>
      <c r="GA106">
        <v>0.32653061224496299</v>
      </c>
      <c r="GB106">
        <v>0</v>
      </c>
      <c r="GC106">
        <v>0</v>
      </c>
      <c r="GD106">
        <v>0</v>
      </c>
      <c r="GE106" s="15">
        <v>7.0672634411295097E-15</v>
      </c>
      <c r="GF106">
        <v>0</v>
      </c>
    </row>
    <row r="107" spans="11:188" x14ac:dyDescent="0.2">
      <c r="T107" s="14">
        <v>0.255060567487981</v>
      </c>
      <c r="U107" s="14">
        <v>0.12663152081292101</v>
      </c>
      <c r="W107">
        <v>0.16577049258542201</v>
      </c>
      <c r="X107">
        <v>0.10610020385369801</v>
      </c>
      <c r="Y107">
        <v>0.24541680796319401</v>
      </c>
      <c r="Z107">
        <v>0</v>
      </c>
      <c r="AA107">
        <v>0</v>
      </c>
      <c r="AB107">
        <v>0</v>
      </c>
      <c r="AC107">
        <v>0.69215349994415898</v>
      </c>
      <c r="AD107">
        <v>0</v>
      </c>
      <c r="AE107">
        <v>6.2429692092627401E-2</v>
      </c>
      <c r="AF107">
        <v>0</v>
      </c>
      <c r="AI107">
        <v>0.108890928337826</v>
      </c>
      <c r="AJ107">
        <v>6.8825668730420397E-2</v>
      </c>
      <c r="AK107">
        <v>0</v>
      </c>
      <c r="AL107" s="15">
        <v>7.4429394938957394E-15</v>
      </c>
      <c r="AM107">
        <v>0</v>
      </c>
      <c r="AN107">
        <v>0.14657295238621701</v>
      </c>
      <c r="AO107">
        <v>0</v>
      </c>
      <c r="AP107">
        <v>0</v>
      </c>
      <c r="AQ107">
        <v>8.6829931731224899E-2</v>
      </c>
      <c r="AR107">
        <v>0.76659711588255797</v>
      </c>
      <c r="AS107">
        <v>0</v>
      </c>
      <c r="CF107" s="19">
        <v>0.176447079591429</v>
      </c>
      <c r="CG107" s="19">
        <v>0.129928237947146</v>
      </c>
      <c r="CI107" s="14">
        <v>0.17581002385479999</v>
      </c>
      <c r="CJ107" s="14">
        <v>0.13743286489857201</v>
      </c>
      <c r="CL107" s="19">
        <v>0.17078371613912899</v>
      </c>
      <c r="CM107" s="19">
        <v>0.13551524014234501</v>
      </c>
      <c r="CX107">
        <v>0.24344870245876499</v>
      </c>
      <c r="CY107" s="13">
        <v>0.166118039639892</v>
      </c>
      <c r="CZ107">
        <v>0.69394286958567197</v>
      </c>
      <c r="DA107">
        <v>0</v>
      </c>
      <c r="DB107">
        <v>0.30605713041460503</v>
      </c>
      <c r="DC107">
        <v>0</v>
      </c>
      <c r="DD107">
        <v>0</v>
      </c>
      <c r="DE107">
        <v>0</v>
      </c>
      <c r="DF107">
        <v>0</v>
      </c>
      <c r="DG107">
        <v>0</v>
      </c>
      <c r="DT107">
        <v>0.24294740315313501</v>
      </c>
      <c r="DU107" s="13">
        <v>0.16660955418176701</v>
      </c>
      <c r="DV107">
        <v>0.64300672889714705</v>
      </c>
      <c r="DW107">
        <v>0</v>
      </c>
      <c r="DX107">
        <v>0.21872991263920499</v>
      </c>
      <c r="DY107">
        <v>0</v>
      </c>
      <c r="DZ107">
        <v>0</v>
      </c>
      <c r="EA107">
        <v>0</v>
      </c>
      <c r="EB107">
        <v>0.13826335846363699</v>
      </c>
      <c r="EC107">
        <v>0</v>
      </c>
      <c r="FA107">
        <v>0.26004697457312898</v>
      </c>
      <c r="FB107" s="53">
        <v>0.181147950792243</v>
      </c>
      <c r="FC107">
        <v>0.81395666134378597</v>
      </c>
      <c r="FD107">
        <v>0</v>
      </c>
      <c r="FE107">
        <v>0</v>
      </c>
      <c r="FF107">
        <v>0.18604333865619499</v>
      </c>
      <c r="FG107">
        <v>0</v>
      </c>
      <c r="FH107">
        <v>0</v>
      </c>
      <c r="FI107">
        <v>0</v>
      </c>
      <c r="FJ107">
        <v>0</v>
      </c>
      <c r="FW107">
        <v>0.243427835457526</v>
      </c>
      <c r="FX107">
        <v>0.16610821551223201</v>
      </c>
      <c r="FY107">
        <v>0.693877551020324</v>
      </c>
      <c r="FZ107">
        <v>0</v>
      </c>
      <c r="GA107">
        <v>0.30612244897966001</v>
      </c>
      <c r="GB107">
        <v>0</v>
      </c>
      <c r="GC107">
        <v>0</v>
      </c>
      <c r="GD107">
        <v>0</v>
      </c>
      <c r="GE107" s="15">
        <v>7.3621664320455693E-15</v>
      </c>
      <c r="GF107">
        <v>0</v>
      </c>
    </row>
    <row r="108" spans="11:188" x14ac:dyDescent="0.2">
      <c r="T108" s="14">
        <v>0.26418272192492298</v>
      </c>
      <c r="U108" s="14">
        <v>0.12851119736428099</v>
      </c>
      <c r="W108">
        <v>0.176459633726441</v>
      </c>
      <c r="X108">
        <v>0.10828707269677799</v>
      </c>
      <c r="Y108">
        <v>0.29683166846729397</v>
      </c>
      <c r="Z108">
        <v>0</v>
      </c>
      <c r="AA108">
        <v>0</v>
      </c>
      <c r="AB108">
        <v>0</v>
      </c>
      <c r="AC108">
        <v>0.65223639506049702</v>
      </c>
      <c r="AD108">
        <v>0</v>
      </c>
      <c r="AE108">
        <v>5.0931936472186801E-2</v>
      </c>
      <c r="AF108">
        <v>0</v>
      </c>
      <c r="AI108">
        <v>0.110918168204947</v>
      </c>
      <c r="AJ108">
        <v>7.0039620815058407E-2</v>
      </c>
      <c r="AK108">
        <v>0</v>
      </c>
      <c r="AL108" s="15">
        <v>7.7104121698479102E-15</v>
      </c>
      <c r="AM108">
        <v>0</v>
      </c>
      <c r="AN108">
        <v>0.135676542798877</v>
      </c>
      <c r="AO108">
        <v>0</v>
      </c>
      <c r="AP108">
        <v>0</v>
      </c>
      <c r="AQ108">
        <v>8.6122487993781402E-2</v>
      </c>
      <c r="AR108">
        <v>0.77820096920734205</v>
      </c>
      <c r="AS108">
        <v>0</v>
      </c>
      <c r="CF108" s="19">
        <v>0.18116336693740501</v>
      </c>
      <c r="CG108" s="19">
        <v>0.13297762625774001</v>
      </c>
      <c r="CI108" s="14">
        <v>0.18070427978690401</v>
      </c>
      <c r="CJ108" s="14">
        <v>0.14001321402470099</v>
      </c>
      <c r="CL108" s="19">
        <v>0.17600396422492801</v>
      </c>
      <c r="CM108" s="19">
        <v>0.13821544081573001</v>
      </c>
      <c r="CX108">
        <v>0.24996861176746299</v>
      </c>
      <c r="CY108" s="13">
        <v>0.16918683975721699</v>
      </c>
      <c r="CZ108">
        <v>0.71434667827984799</v>
      </c>
      <c r="DA108">
        <v>0</v>
      </c>
      <c r="DB108">
        <v>0.285653321720437</v>
      </c>
      <c r="DC108">
        <v>0</v>
      </c>
      <c r="DD108">
        <v>0</v>
      </c>
      <c r="DE108">
        <v>0</v>
      </c>
      <c r="DF108">
        <v>0</v>
      </c>
      <c r="DG108">
        <v>0</v>
      </c>
      <c r="DT108">
        <v>0.24938669672427599</v>
      </c>
      <c r="DU108" s="13">
        <v>0.16964558666298299</v>
      </c>
      <c r="DV108">
        <v>0.66227706394754704</v>
      </c>
      <c r="DW108">
        <v>0</v>
      </c>
      <c r="DX108">
        <v>0.19712405196288599</v>
      </c>
      <c r="DY108">
        <v>0</v>
      </c>
      <c r="DZ108">
        <v>0</v>
      </c>
      <c r="EA108">
        <v>0</v>
      </c>
      <c r="EB108">
        <v>0.14059888408955501</v>
      </c>
      <c r="EC108">
        <v>0</v>
      </c>
      <c r="FA108">
        <v>0.26521590188305</v>
      </c>
      <c r="FB108" s="53">
        <v>0.18321475683275201</v>
      </c>
      <c r="FC108">
        <v>0.826359550587488</v>
      </c>
      <c r="FD108">
        <v>0</v>
      </c>
      <c r="FE108">
        <v>0</v>
      </c>
      <c r="FF108">
        <v>0.17364044941249099</v>
      </c>
      <c r="FG108">
        <v>0</v>
      </c>
      <c r="FH108">
        <v>0</v>
      </c>
      <c r="FI108">
        <v>0</v>
      </c>
      <c r="FJ108">
        <v>0</v>
      </c>
      <c r="FW108">
        <v>0.24994912646390299</v>
      </c>
      <c r="FX108">
        <v>0.169177670571414</v>
      </c>
      <c r="FY108">
        <v>0.71428571428562404</v>
      </c>
      <c r="FZ108">
        <v>0</v>
      </c>
      <c r="GA108">
        <v>0.28571428571435897</v>
      </c>
      <c r="GB108">
        <v>0</v>
      </c>
      <c r="GC108">
        <v>0</v>
      </c>
      <c r="GD108">
        <v>0</v>
      </c>
      <c r="GE108" s="15">
        <v>5.0896786785159496E-15</v>
      </c>
      <c r="GF108">
        <v>0</v>
      </c>
    </row>
    <row r="109" spans="11:188" x14ac:dyDescent="0.2">
      <c r="T109" s="14">
        <v>0.27336461158936098</v>
      </c>
      <c r="U109" s="14">
        <v>0.130390873915641</v>
      </c>
      <c r="W109">
        <v>0.187626553131893</v>
      </c>
      <c r="X109">
        <v>0.110473941539858</v>
      </c>
      <c r="Y109">
        <v>0.34824652897139202</v>
      </c>
      <c r="Z109">
        <v>0</v>
      </c>
      <c r="AA109">
        <v>0</v>
      </c>
      <c r="AB109">
        <v>0</v>
      </c>
      <c r="AC109">
        <v>0.61231929017683695</v>
      </c>
      <c r="AD109">
        <v>0</v>
      </c>
      <c r="AE109">
        <v>3.9434180851746603E-2</v>
      </c>
      <c r="AF109">
        <v>0</v>
      </c>
      <c r="AI109">
        <v>0.112968042365119</v>
      </c>
      <c r="AJ109">
        <v>7.1253572899696305E-2</v>
      </c>
      <c r="AK109">
        <v>0</v>
      </c>
      <c r="AL109" s="15">
        <v>7.9777764255828403E-15</v>
      </c>
      <c r="AM109">
        <v>0</v>
      </c>
      <c r="AN109">
        <v>0.124780133211537</v>
      </c>
      <c r="AO109">
        <v>0</v>
      </c>
      <c r="AP109">
        <v>0</v>
      </c>
      <c r="AQ109">
        <v>8.5415044256337697E-2</v>
      </c>
      <c r="AR109">
        <v>0.78980482253212603</v>
      </c>
      <c r="AS109">
        <v>0</v>
      </c>
      <c r="CF109" s="19">
        <v>0.18590058766038101</v>
      </c>
      <c r="CG109" s="19">
        <v>0.13602701456833399</v>
      </c>
      <c r="CI109" s="14">
        <v>0.18560181516048099</v>
      </c>
      <c r="CJ109" s="14">
        <v>0.14259356315083099</v>
      </c>
      <c r="CL109" s="19">
        <v>0.181225354974408</v>
      </c>
      <c r="CM109" s="19">
        <v>0.14091564148911601</v>
      </c>
      <c r="CX109">
        <v>0.256491557437452</v>
      </c>
      <c r="CY109" s="13">
        <v>0.17225563987454201</v>
      </c>
      <c r="CZ109">
        <v>0.73475048697402401</v>
      </c>
      <c r="DA109">
        <v>0</v>
      </c>
      <c r="DB109">
        <v>0.26524951302626898</v>
      </c>
      <c r="DC109">
        <v>0</v>
      </c>
      <c r="DD109">
        <v>0</v>
      </c>
      <c r="DE109">
        <v>0</v>
      </c>
      <c r="DF109">
        <v>0</v>
      </c>
      <c r="DG109">
        <v>0</v>
      </c>
      <c r="DT109">
        <v>0.25582868384889901</v>
      </c>
      <c r="DU109" s="13">
        <v>0.172681619144198</v>
      </c>
      <c r="DV109">
        <v>0.68154739899794603</v>
      </c>
      <c r="DW109">
        <v>0</v>
      </c>
      <c r="DX109">
        <v>0.17551819128656801</v>
      </c>
      <c r="DY109">
        <v>0</v>
      </c>
      <c r="DZ109">
        <v>0</v>
      </c>
      <c r="EA109">
        <v>0</v>
      </c>
      <c r="EB109">
        <v>0.142934409715474</v>
      </c>
      <c r="EC109">
        <v>0</v>
      </c>
      <c r="FA109">
        <v>0.27043153886582499</v>
      </c>
      <c r="FB109" s="53">
        <v>0.185281562873262</v>
      </c>
      <c r="FC109">
        <v>0.83876243983119103</v>
      </c>
      <c r="FD109">
        <v>0</v>
      </c>
      <c r="FE109">
        <v>0</v>
      </c>
      <c r="FF109">
        <v>0.16123756016878699</v>
      </c>
      <c r="FG109">
        <v>0</v>
      </c>
      <c r="FH109">
        <v>0</v>
      </c>
      <c r="FI109">
        <v>0</v>
      </c>
      <c r="FJ109">
        <v>0</v>
      </c>
      <c r="FW109">
        <v>0.256473455839419</v>
      </c>
      <c r="FX109">
        <v>0.17224712563059799</v>
      </c>
      <c r="FY109">
        <v>0.73469387755092697</v>
      </c>
      <c r="FZ109">
        <v>0</v>
      </c>
      <c r="GA109">
        <v>0.26530612244905499</v>
      </c>
      <c r="GB109">
        <v>0</v>
      </c>
      <c r="GC109">
        <v>0</v>
      </c>
      <c r="GD109">
        <v>0</v>
      </c>
      <c r="GE109" s="15">
        <v>5.2145787687862798E-15</v>
      </c>
      <c r="GF109">
        <v>0</v>
      </c>
    </row>
    <row r="110" spans="11:188" x14ac:dyDescent="0.2">
      <c r="T110" s="14">
        <v>0.28260581158200898</v>
      </c>
      <c r="U110" s="14">
        <v>0.13227055046700001</v>
      </c>
      <c r="W110">
        <v>0.19919091226225599</v>
      </c>
      <c r="X110">
        <v>0.112660810382938</v>
      </c>
      <c r="Y110">
        <v>0.39966138947549301</v>
      </c>
      <c r="Z110">
        <v>0</v>
      </c>
      <c r="AA110">
        <v>0</v>
      </c>
      <c r="AB110">
        <v>0</v>
      </c>
      <c r="AC110">
        <v>0.57240218529317399</v>
      </c>
      <c r="AD110">
        <v>0</v>
      </c>
      <c r="AE110">
        <v>2.7936425231305798E-2</v>
      </c>
      <c r="AF110">
        <v>0</v>
      </c>
      <c r="AI110">
        <v>0.115039340870299</v>
      </c>
      <c r="AJ110">
        <v>7.24675249843343E-2</v>
      </c>
      <c r="AK110">
        <v>0</v>
      </c>
      <c r="AL110" s="15">
        <v>8.2557658626081205E-15</v>
      </c>
      <c r="AM110">
        <v>0</v>
      </c>
      <c r="AN110">
        <v>0.11388372362419701</v>
      </c>
      <c r="AO110">
        <v>0</v>
      </c>
      <c r="AP110">
        <v>0</v>
      </c>
      <c r="AQ110">
        <v>8.4707600518894102E-2</v>
      </c>
      <c r="AR110">
        <v>0.801408675856909</v>
      </c>
      <c r="AS110">
        <v>0</v>
      </c>
      <c r="CF110" s="19">
        <v>0.19065718138448901</v>
      </c>
      <c r="CG110" s="19">
        <v>0.139076402878927</v>
      </c>
      <c r="CI110" s="14">
        <v>0.19050237704687401</v>
      </c>
      <c r="CJ110" s="14">
        <v>0.145173912276961</v>
      </c>
      <c r="CL110" s="19">
        <v>0.186447792388171</v>
      </c>
      <c r="CM110" s="19">
        <v>0.14361584216250101</v>
      </c>
      <c r="CX110">
        <v>0.26301731355952102</v>
      </c>
      <c r="CY110" s="13">
        <v>0.175324439991867</v>
      </c>
      <c r="CZ110">
        <v>0.75515429566819903</v>
      </c>
      <c r="DA110">
        <v>0</v>
      </c>
      <c r="DB110">
        <v>0.24484570433210201</v>
      </c>
      <c r="DC110">
        <v>0</v>
      </c>
      <c r="DD110">
        <v>0</v>
      </c>
      <c r="DE110">
        <v>0</v>
      </c>
      <c r="DF110">
        <v>0</v>
      </c>
      <c r="DG110">
        <v>0</v>
      </c>
      <c r="DT110">
        <v>0.26227316604886203</v>
      </c>
      <c r="DU110" s="13">
        <v>0.175717651625413</v>
      </c>
      <c r="DV110">
        <v>0.70081773404834602</v>
      </c>
      <c r="DW110">
        <v>0</v>
      </c>
      <c r="DX110">
        <v>0.153912330610249</v>
      </c>
      <c r="DY110">
        <v>0</v>
      </c>
      <c r="DZ110">
        <v>0</v>
      </c>
      <c r="EA110">
        <v>0</v>
      </c>
      <c r="EB110">
        <v>0.14526993534139199</v>
      </c>
      <c r="EC110">
        <v>0</v>
      </c>
      <c r="FA110">
        <v>0.27569123451740701</v>
      </c>
      <c r="FB110" s="53">
        <v>0.18734836891377099</v>
      </c>
      <c r="FC110">
        <v>0.85116532907489295</v>
      </c>
      <c r="FD110">
        <v>0</v>
      </c>
      <c r="FE110">
        <v>0</v>
      </c>
      <c r="FF110">
        <v>0.14883467092508501</v>
      </c>
      <c r="FG110">
        <v>0</v>
      </c>
      <c r="FH110">
        <v>0</v>
      </c>
      <c r="FI110">
        <v>0</v>
      </c>
      <c r="FJ110">
        <v>0</v>
      </c>
      <c r="FW110">
        <v>0.26300059746314902</v>
      </c>
      <c r="FX110">
        <v>0.17531658068978101</v>
      </c>
      <c r="FY110">
        <v>0.755102040816229</v>
      </c>
      <c r="FZ110">
        <v>0</v>
      </c>
      <c r="GA110">
        <v>0.24489795918375201</v>
      </c>
      <c r="GB110">
        <v>0</v>
      </c>
      <c r="GC110">
        <v>0</v>
      </c>
      <c r="GD110">
        <v>0</v>
      </c>
      <c r="GE110" s="15">
        <v>5.4574400554230399E-15</v>
      </c>
      <c r="GF110">
        <v>0</v>
      </c>
    </row>
    <row r="111" spans="11:188" x14ac:dyDescent="0.2">
      <c r="T111" s="14">
        <v>0.291902068799548</v>
      </c>
      <c r="U111" s="14">
        <v>0.13415022701835999</v>
      </c>
      <c r="W111">
        <v>0.21108740037722101</v>
      </c>
      <c r="X111">
        <v>0.114847679226018</v>
      </c>
      <c r="Y111">
        <v>0.451076249979594</v>
      </c>
      <c r="Z111">
        <v>0</v>
      </c>
      <c r="AA111">
        <v>0</v>
      </c>
      <c r="AB111">
        <v>0</v>
      </c>
      <c r="AC111">
        <v>0.53248508040951203</v>
      </c>
      <c r="AD111">
        <v>0</v>
      </c>
      <c r="AE111">
        <v>1.64386696108649E-2</v>
      </c>
      <c r="AF111">
        <v>0</v>
      </c>
      <c r="AI111">
        <v>0.117130927146239</v>
      </c>
      <c r="AJ111">
        <v>7.3681477068972295E-2</v>
      </c>
      <c r="AK111">
        <v>0</v>
      </c>
      <c r="AL111" s="15">
        <v>8.55435514091063E-15</v>
      </c>
      <c r="AM111">
        <v>0</v>
      </c>
      <c r="AN111">
        <v>0.102987314036857</v>
      </c>
      <c r="AO111">
        <v>0</v>
      </c>
      <c r="AP111">
        <v>0</v>
      </c>
      <c r="AQ111">
        <v>8.4000156781450494E-2</v>
      </c>
      <c r="AR111">
        <v>0.81301252918169298</v>
      </c>
      <c r="AS111">
        <v>0</v>
      </c>
      <c r="CF111" s="19">
        <v>0.19543173356214699</v>
      </c>
      <c r="CG111" s="19">
        <v>0.14212579118952101</v>
      </c>
      <c r="CI111" s="14">
        <v>0.19540573774133699</v>
      </c>
      <c r="CJ111" s="14">
        <v>0.147754261403091</v>
      </c>
      <c r="CL111" s="19">
        <v>0.191671190911302</v>
      </c>
      <c r="CM111" s="19">
        <v>0.14631604283588601</v>
      </c>
      <c r="CX111">
        <v>0.26954567600888302</v>
      </c>
      <c r="CY111" s="13">
        <v>0.178393240109193</v>
      </c>
      <c r="CZ111">
        <v>0.77555810436237604</v>
      </c>
      <c r="DA111">
        <v>0</v>
      </c>
      <c r="DB111">
        <v>0.22444189563793299</v>
      </c>
      <c r="DC111">
        <v>0</v>
      </c>
      <c r="DD111">
        <v>0</v>
      </c>
      <c r="DE111">
        <v>0</v>
      </c>
      <c r="DF111">
        <v>0</v>
      </c>
      <c r="DG111">
        <v>0</v>
      </c>
      <c r="DT111">
        <v>0.26871996381242003</v>
      </c>
      <c r="DU111" s="13">
        <v>0.17875368410662801</v>
      </c>
      <c r="DV111">
        <v>0.72008806909874601</v>
      </c>
      <c r="DW111">
        <v>0</v>
      </c>
      <c r="DX111">
        <v>0.13230646993393</v>
      </c>
      <c r="DY111">
        <v>0</v>
      </c>
      <c r="DZ111">
        <v>0</v>
      </c>
      <c r="EA111">
        <v>0</v>
      </c>
      <c r="EB111">
        <v>0.147605460967311</v>
      </c>
      <c r="EC111">
        <v>0</v>
      </c>
      <c r="FA111">
        <v>0.28099251474162301</v>
      </c>
      <c r="FB111" s="53">
        <v>0.18941517495428101</v>
      </c>
      <c r="FC111">
        <v>0.86356821831859498</v>
      </c>
      <c r="FD111">
        <v>0</v>
      </c>
      <c r="FE111">
        <v>0</v>
      </c>
      <c r="FF111">
        <v>0.13643178168138101</v>
      </c>
      <c r="FG111">
        <v>0</v>
      </c>
      <c r="FH111">
        <v>0</v>
      </c>
      <c r="FI111">
        <v>0</v>
      </c>
      <c r="FJ111">
        <v>0</v>
      </c>
      <c r="FW111">
        <v>0.269530347024867</v>
      </c>
      <c r="FX111">
        <v>0.178386035748964</v>
      </c>
      <c r="FY111">
        <v>0.77551020408153304</v>
      </c>
      <c r="FZ111">
        <v>0</v>
      </c>
      <c r="GA111">
        <v>0.224489795918448</v>
      </c>
      <c r="GB111">
        <v>0</v>
      </c>
      <c r="GC111">
        <v>0</v>
      </c>
      <c r="GD111">
        <v>0</v>
      </c>
      <c r="GE111" s="15">
        <v>5.6621374255882999E-15</v>
      </c>
      <c r="GF111">
        <v>0</v>
      </c>
    </row>
    <row r="112" spans="11:188" x14ac:dyDescent="0.2">
      <c r="T112" s="14">
        <v>0.30124828623245498</v>
      </c>
      <c r="U112" s="14">
        <v>0.13602990356972</v>
      </c>
      <c r="W112">
        <v>0.22326293165365901</v>
      </c>
      <c r="X112">
        <v>0.11703454806909699</v>
      </c>
      <c r="Y112">
        <v>0.50249111048369499</v>
      </c>
      <c r="Z112">
        <v>0</v>
      </c>
      <c r="AA112">
        <v>0</v>
      </c>
      <c r="AB112">
        <v>0</v>
      </c>
      <c r="AC112">
        <v>0.49256797552584902</v>
      </c>
      <c r="AD112">
        <v>0</v>
      </c>
      <c r="AE112">
        <v>4.9409139904240404E-3</v>
      </c>
      <c r="AF112">
        <v>0</v>
      </c>
      <c r="AI112">
        <v>0.11924173361118701</v>
      </c>
      <c r="AJ112">
        <v>7.4895429153610305E-2</v>
      </c>
      <c r="AK112">
        <v>0</v>
      </c>
      <c r="AL112" s="15">
        <v>8.8182499496936002E-15</v>
      </c>
      <c r="AM112">
        <v>0</v>
      </c>
      <c r="AN112">
        <v>9.2090904449517202E-2</v>
      </c>
      <c r="AO112">
        <v>0</v>
      </c>
      <c r="AP112">
        <v>0</v>
      </c>
      <c r="AQ112">
        <v>8.32927130440069E-2</v>
      </c>
      <c r="AR112">
        <v>0.82461638250647595</v>
      </c>
      <c r="AS112">
        <v>0</v>
      </c>
      <c r="CF112" s="19">
        <v>0.20022295947607899</v>
      </c>
      <c r="CG112" s="19">
        <v>0.14517517950011499</v>
      </c>
      <c r="CI112" s="14">
        <v>0.20031169171080901</v>
      </c>
      <c r="CJ112" s="14">
        <v>0.15033461052922101</v>
      </c>
      <c r="CL112" s="19">
        <v>0.19689547405261101</v>
      </c>
      <c r="CM112" s="19">
        <v>0.14901624350927201</v>
      </c>
      <c r="CX112">
        <v>0.27607645989063301</v>
      </c>
      <c r="CY112" s="13">
        <v>0.18146204022651799</v>
      </c>
      <c r="CZ112">
        <v>0.79596191305655095</v>
      </c>
      <c r="DA112">
        <v>0</v>
      </c>
      <c r="DB112">
        <v>0.20403808694376599</v>
      </c>
      <c r="DC112">
        <v>0</v>
      </c>
      <c r="DD112">
        <v>0</v>
      </c>
      <c r="DE112">
        <v>0</v>
      </c>
      <c r="DF112">
        <v>0</v>
      </c>
      <c r="DG112">
        <v>0</v>
      </c>
      <c r="DT112">
        <v>0.27516891438900398</v>
      </c>
      <c r="DU112" s="13">
        <v>0.18178971658784401</v>
      </c>
      <c r="DV112">
        <v>0.739358404149145</v>
      </c>
      <c r="DW112">
        <v>0</v>
      </c>
      <c r="DX112">
        <v>0.11070060925761201</v>
      </c>
      <c r="DY112">
        <v>0</v>
      </c>
      <c r="DZ112">
        <v>0</v>
      </c>
      <c r="EA112">
        <v>0</v>
      </c>
      <c r="EB112">
        <v>0.14994098659322899</v>
      </c>
      <c r="EC112">
        <v>0</v>
      </c>
      <c r="FA112">
        <v>0.28633306980963003</v>
      </c>
      <c r="FB112" s="53">
        <v>0.19148198099479</v>
      </c>
      <c r="FC112">
        <v>0.87597110756229801</v>
      </c>
      <c r="FD112">
        <v>0</v>
      </c>
      <c r="FE112">
        <v>0</v>
      </c>
      <c r="FF112">
        <v>0.12402889243767801</v>
      </c>
      <c r="FG112">
        <v>0</v>
      </c>
      <c r="FH112">
        <v>0</v>
      </c>
      <c r="FI112">
        <v>0</v>
      </c>
      <c r="FJ112">
        <v>0</v>
      </c>
      <c r="FW112">
        <v>0.27606251946675198</v>
      </c>
      <c r="FX112">
        <v>0.18145549080814799</v>
      </c>
      <c r="FY112">
        <v>0.79591836734683796</v>
      </c>
      <c r="FZ112">
        <v>0</v>
      </c>
      <c r="GA112">
        <v>0.204081632653142</v>
      </c>
      <c r="GB112">
        <v>0</v>
      </c>
      <c r="GC112">
        <v>0</v>
      </c>
      <c r="GD112">
        <v>0</v>
      </c>
      <c r="GE112" s="15">
        <v>5.6690763194922103E-15</v>
      </c>
      <c r="GF112">
        <v>0</v>
      </c>
    </row>
    <row r="113" spans="13:188" x14ac:dyDescent="0.2">
      <c r="T113" s="14">
        <v>0.31063995445777898</v>
      </c>
      <c r="U113" s="14">
        <v>0.13790958012107901</v>
      </c>
      <c r="W113">
        <v>0.23567844058531001</v>
      </c>
      <c r="X113">
        <v>0.119221416912177</v>
      </c>
      <c r="Y113">
        <v>0.55291444691650904</v>
      </c>
      <c r="Z113">
        <v>0</v>
      </c>
      <c r="AA113">
        <v>0</v>
      </c>
      <c r="AB113">
        <v>0</v>
      </c>
      <c r="AC113">
        <v>0.44708555308345699</v>
      </c>
      <c r="AD113">
        <v>0</v>
      </c>
      <c r="AE113">
        <v>0</v>
      </c>
      <c r="AF113">
        <v>0</v>
      </c>
      <c r="AI113">
        <v>0.121370757471741</v>
      </c>
      <c r="AJ113">
        <v>7.6109381238248203E-2</v>
      </c>
      <c r="AK113">
        <v>0</v>
      </c>
      <c r="AL113" s="15">
        <v>9.0893004928149794E-15</v>
      </c>
      <c r="AM113">
        <v>0</v>
      </c>
      <c r="AN113">
        <v>8.1194494862177294E-2</v>
      </c>
      <c r="AO113">
        <v>0</v>
      </c>
      <c r="AP113">
        <v>0</v>
      </c>
      <c r="AQ113">
        <v>8.2585269306563305E-2</v>
      </c>
      <c r="AR113">
        <v>0.83622023583126004</v>
      </c>
      <c r="AS113">
        <v>0</v>
      </c>
      <c r="CF113" s="19">
        <v>0.205029690211535</v>
      </c>
      <c r="CG113" s="19">
        <v>0.148224567810708</v>
      </c>
      <c r="CI113" s="14">
        <v>0.20522005297226401</v>
      </c>
      <c r="CJ113" s="14">
        <v>0.15291495965535101</v>
      </c>
      <c r="CL113" s="19">
        <v>0.20212057321697799</v>
      </c>
      <c r="CM113" s="19">
        <v>0.15171644418265701</v>
      </c>
      <c r="CX113">
        <v>0.28260949733518098</v>
      </c>
      <c r="CY113" s="13">
        <v>0.18453084034384301</v>
      </c>
      <c r="CZ113">
        <v>0.81636572175072697</v>
      </c>
      <c r="DA113">
        <v>0</v>
      </c>
      <c r="DB113">
        <v>0.18363427824959899</v>
      </c>
      <c r="DC113">
        <v>0</v>
      </c>
      <c r="DD113">
        <v>0</v>
      </c>
      <c r="DE113">
        <v>0</v>
      </c>
      <c r="DF113">
        <v>0</v>
      </c>
      <c r="DG113">
        <v>0</v>
      </c>
      <c r="DT113">
        <v>0.28161986988371102</v>
      </c>
      <c r="DU113" s="13">
        <v>0.18482574906905899</v>
      </c>
      <c r="DV113">
        <v>0.75862873919954599</v>
      </c>
      <c r="DW113">
        <v>0</v>
      </c>
      <c r="DX113">
        <v>8.9094748581292404E-2</v>
      </c>
      <c r="DY113">
        <v>0</v>
      </c>
      <c r="DZ113">
        <v>0</v>
      </c>
      <c r="EA113">
        <v>0</v>
      </c>
      <c r="EB113">
        <v>0.15227651221914801</v>
      </c>
      <c r="EC113">
        <v>0</v>
      </c>
      <c r="FA113">
        <v>0.29171074263229901</v>
      </c>
      <c r="FB113" s="53">
        <v>0.19354878703530001</v>
      </c>
      <c r="FC113">
        <v>0.88837399680600004</v>
      </c>
      <c r="FD113">
        <v>0</v>
      </c>
      <c r="FE113">
        <v>0</v>
      </c>
      <c r="FF113">
        <v>0.111626003193974</v>
      </c>
      <c r="FG113">
        <v>0</v>
      </c>
      <c r="FH113">
        <v>0</v>
      </c>
      <c r="FI113">
        <v>0</v>
      </c>
      <c r="FJ113">
        <v>0</v>
      </c>
      <c r="FW113">
        <v>0.28259694677566699</v>
      </c>
      <c r="FX113">
        <v>0.18452494586733101</v>
      </c>
      <c r="FY113">
        <v>0.81632653061214</v>
      </c>
      <c r="FZ113">
        <v>0</v>
      </c>
      <c r="GA113">
        <v>0.18367346938783899</v>
      </c>
      <c r="GB113">
        <v>0</v>
      </c>
      <c r="GC113">
        <v>0</v>
      </c>
      <c r="GD113">
        <v>0</v>
      </c>
      <c r="GE113" s="15">
        <v>5.8876514774652801E-15</v>
      </c>
      <c r="GF113">
        <v>0</v>
      </c>
    </row>
    <row r="114" spans="13:188" x14ac:dyDescent="0.2">
      <c r="T114" s="14">
        <v>0.32007307261323298</v>
      </c>
      <c r="U114" s="14">
        <v>0.13978925667243899</v>
      </c>
      <c r="W114">
        <v>0.248316104660017</v>
      </c>
      <c r="X114">
        <v>0.121408285755257</v>
      </c>
      <c r="Y114">
        <v>0.60259061948108805</v>
      </c>
      <c r="Z114">
        <v>0</v>
      </c>
      <c r="AA114">
        <v>0</v>
      </c>
      <c r="AB114">
        <v>0</v>
      </c>
      <c r="AC114">
        <v>0.39740938051887598</v>
      </c>
      <c r="AD114">
        <v>0</v>
      </c>
      <c r="AE114">
        <v>0</v>
      </c>
      <c r="AF114">
        <v>0</v>
      </c>
      <c r="AI114">
        <v>0.123517056709292</v>
      </c>
      <c r="AJ114">
        <v>7.7323333322886198E-2</v>
      </c>
      <c r="AK114">
        <v>0</v>
      </c>
      <c r="AL114" s="15">
        <v>9.3948286650213899E-15</v>
      </c>
      <c r="AM114">
        <v>0</v>
      </c>
      <c r="AN114">
        <v>7.0298085274837399E-2</v>
      </c>
      <c r="AO114">
        <v>0</v>
      </c>
      <c r="AP114">
        <v>0</v>
      </c>
      <c r="AQ114">
        <v>8.1877825569119697E-2</v>
      </c>
      <c r="AR114">
        <v>0.84782408915604301</v>
      </c>
      <c r="AS114">
        <v>0</v>
      </c>
      <c r="CF114" s="19">
        <v>0.20985086033595701</v>
      </c>
      <c r="CG114" s="19">
        <v>0.15127395612130201</v>
      </c>
      <c r="CI114" s="14">
        <v>0.21013065283274099</v>
      </c>
      <c r="CJ114" s="14">
        <v>0.15549530878148099</v>
      </c>
      <c r="CL114" s="19">
        <v>0.20734642671343201</v>
      </c>
      <c r="CM114" s="19">
        <v>0.15441664485604301</v>
      </c>
      <c r="CX114">
        <v>0.28914463558915199</v>
      </c>
      <c r="CY114" s="13">
        <v>0.187599640461169</v>
      </c>
      <c r="CZ114">
        <v>0.83676953044490399</v>
      </c>
      <c r="DA114">
        <v>0</v>
      </c>
      <c r="DB114">
        <v>0.16323046955543</v>
      </c>
      <c r="DC114">
        <v>0</v>
      </c>
      <c r="DD114">
        <v>0</v>
      </c>
      <c r="DE114">
        <v>0</v>
      </c>
      <c r="DF114">
        <v>0</v>
      </c>
      <c r="DG114">
        <v>0</v>
      </c>
      <c r="DT114">
        <v>0.28807269560517801</v>
      </c>
      <c r="DU114" s="13">
        <v>0.187861781550274</v>
      </c>
      <c r="DV114">
        <v>0.77789907424994598</v>
      </c>
      <c r="DW114">
        <v>0</v>
      </c>
      <c r="DX114">
        <v>6.7488887904973399E-2</v>
      </c>
      <c r="DY114">
        <v>0</v>
      </c>
      <c r="DZ114">
        <v>0</v>
      </c>
      <c r="EA114">
        <v>0</v>
      </c>
      <c r="EB114">
        <v>0.154612037845067</v>
      </c>
      <c r="EC114">
        <v>0</v>
      </c>
      <c r="FA114">
        <v>0.29712351782089502</v>
      </c>
      <c r="FB114" s="53">
        <v>0.195615593075809</v>
      </c>
      <c r="FC114">
        <v>0.90077688604970196</v>
      </c>
      <c r="FD114">
        <v>0</v>
      </c>
      <c r="FE114">
        <v>0</v>
      </c>
      <c r="FF114">
        <v>9.9223113950271502E-2</v>
      </c>
      <c r="FG114">
        <v>0</v>
      </c>
      <c r="FH114">
        <v>0</v>
      </c>
      <c r="FI114">
        <v>0</v>
      </c>
      <c r="FJ114">
        <v>0</v>
      </c>
      <c r="FW114">
        <v>0.28913347607141598</v>
      </c>
      <c r="FX114">
        <v>0.187594400926514</v>
      </c>
      <c r="FY114">
        <v>0.83673469387744204</v>
      </c>
      <c r="FZ114">
        <v>0</v>
      </c>
      <c r="GA114">
        <v>0.16326530612253501</v>
      </c>
      <c r="GB114">
        <v>0</v>
      </c>
      <c r="GC114">
        <v>0</v>
      </c>
      <c r="GD114">
        <v>0</v>
      </c>
      <c r="GE114" s="15">
        <v>6.4739880123454401E-15</v>
      </c>
      <c r="GF114">
        <v>0</v>
      </c>
    </row>
    <row r="115" spans="13:188" x14ac:dyDescent="0.2">
      <c r="T115" s="14">
        <v>0.329544081235919</v>
      </c>
      <c r="U115" s="14">
        <v>0.141668933223799</v>
      </c>
      <c r="W115">
        <v>0.26114581470326498</v>
      </c>
      <c r="X115">
        <v>0.123595154598337</v>
      </c>
      <c r="Y115">
        <v>0.65226679204566995</v>
      </c>
      <c r="Z115">
        <v>0</v>
      </c>
      <c r="AA115">
        <v>0</v>
      </c>
      <c r="AB115">
        <v>0</v>
      </c>
      <c r="AC115">
        <v>0.34773320795429102</v>
      </c>
      <c r="AD115">
        <v>0</v>
      </c>
      <c r="AE115">
        <v>0</v>
      </c>
      <c r="AF115">
        <v>0</v>
      </c>
      <c r="AI115">
        <v>0.12567974626481199</v>
      </c>
      <c r="AJ115">
        <v>7.8537285407524096E-2</v>
      </c>
      <c r="AK115">
        <v>0</v>
      </c>
      <c r="AL115" s="15">
        <v>9.6726012616121793E-15</v>
      </c>
      <c r="AM115">
        <v>0</v>
      </c>
      <c r="AN115">
        <v>5.9401675687497699E-2</v>
      </c>
      <c r="AO115">
        <v>0</v>
      </c>
      <c r="AP115">
        <v>0</v>
      </c>
      <c r="AQ115">
        <v>8.11703818316762E-2</v>
      </c>
      <c r="AR115">
        <v>0.85942794248082699</v>
      </c>
      <c r="AS115">
        <v>0</v>
      </c>
      <c r="CF115" s="19">
        <v>0.21468549705993201</v>
      </c>
      <c r="CG115" s="19">
        <v>0.15432334443189599</v>
      </c>
      <c r="CI115" s="14">
        <v>0.215043337934409</v>
      </c>
      <c r="CJ115" s="14">
        <v>0.15807565790761099</v>
      </c>
      <c r="CL115" s="19">
        <v>0.212572978908914</v>
      </c>
      <c r="CM115" s="19">
        <v>0.15711684552942801</v>
      </c>
      <c r="CX115">
        <v>0.29568173535672498</v>
      </c>
      <c r="CY115" s="13">
        <v>0.190668440578494</v>
      </c>
      <c r="CZ115">
        <v>0.85717333913907801</v>
      </c>
      <c r="DA115">
        <v>0</v>
      </c>
      <c r="DB115">
        <v>0.142826660861264</v>
      </c>
      <c r="DC115">
        <v>0</v>
      </c>
      <c r="DD115">
        <v>0</v>
      </c>
      <c r="DE115">
        <v>0</v>
      </c>
      <c r="DF115">
        <v>0</v>
      </c>
      <c r="DG115">
        <v>0</v>
      </c>
      <c r="DT115">
        <v>0.29452726862850698</v>
      </c>
      <c r="DU115" s="13">
        <v>0.190897814031489</v>
      </c>
      <c r="DV115">
        <v>0.79716940930034497</v>
      </c>
      <c r="DW115">
        <v>0</v>
      </c>
      <c r="DX115">
        <v>4.5883027228654998E-2</v>
      </c>
      <c r="DY115">
        <v>0</v>
      </c>
      <c r="DZ115">
        <v>0</v>
      </c>
      <c r="EA115">
        <v>0</v>
      </c>
      <c r="EB115">
        <v>0.15694756347098501</v>
      </c>
      <c r="EC115">
        <v>0</v>
      </c>
      <c r="FA115">
        <v>0.30256951150460698</v>
      </c>
      <c r="FB115" s="53">
        <v>0.19768239911631899</v>
      </c>
      <c r="FC115">
        <v>0.91317977529340399</v>
      </c>
      <c r="FD115">
        <v>0</v>
      </c>
      <c r="FE115">
        <v>0</v>
      </c>
      <c r="FF115">
        <v>8.6820224706568305E-2</v>
      </c>
      <c r="FG115">
        <v>0</v>
      </c>
      <c r="FH115">
        <v>0</v>
      </c>
      <c r="FI115">
        <v>0</v>
      </c>
      <c r="FJ115">
        <v>0</v>
      </c>
      <c r="FW115">
        <v>0.295671967945838</v>
      </c>
      <c r="FX115">
        <v>0.19066385598569699</v>
      </c>
      <c r="FY115">
        <v>0.85714285714274696</v>
      </c>
      <c r="FZ115">
        <v>0</v>
      </c>
      <c r="GA115">
        <v>0.14285714285723</v>
      </c>
      <c r="GB115">
        <v>0</v>
      </c>
      <c r="GC115">
        <v>0</v>
      </c>
      <c r="GD115">
        <v>0</v>
      </c>
      <c r="GE115" s="15">
        <v>6.5954186556638198E-15</v>
      </c>
      <c r="GF115">
        <v>0</v>
      </c>
    </row>
    <row r="116" spans="13:188" x14ac:dyDescent="0.2">
      <c r="T116" s="14">
        <v>0.33904980504666499</v>
      </c>
      <c r="U116" s="14">
        <v>0.14354860977515899</v>
      </c>
      <c r="W116">
        <v>0.27414060893498798</v>
      </c>
      <c r="X116">
        <v>0.12578202344141701</v>
      </c>
      <c r="Y116">
        <v>0.70194296461025096</v>
      </c>
      <c r="Z116">
        <v>0</v>
      </c>
      <c r="AA116">
        <v>0</v>
      </c>
      <c r="AB116">
        <v>0</v>
      </c>
      <c r="AC116">
        <v>0.29805703538970901</v>
      </c>
      <c r="AD116">
        <v>0</v>
      </c>
      <c r="AE116">
        <v>0</v>
      </c>
      <c r="AF116">
        <v>0</v>
      </c>
      <c r="AI116">
        <v>0.127857994425253</v>
      </c>
      <c r="AJ116">
        <v>7.9751237492162105E-2</v>
      </c>
      <c r="AK116">
        <v>0</v>
      </c>
      <c r="AL116" s="15">
        <v>9.9577464329758701E-15</v>
      </c>
      <c r="AM116">
        <v>0</v>
      </c>
      <c r="AN116">
        <v>4.8505266100157797E-2</v>
      </c>
      <c r="AO116">
        <v>0</v>
      </c>
      <c r="AP116">
        <v>0</v>
      </c>
      <c r="AQ116">
        <v>8.0462938094232495E-2</v>
      </c>
      <c r="AR116">
        <v>0.87103179580560997</v>
      </c>
      <c r="AS116">
        <v>0</v>
      </c>
      <c r="CF116" s="19">
        <v>0.219532710684818</v>
      </c>
      <c r="CG116" s="19">
        <v>0.15737273274249</v>
      </c>
      <c r="CI116" s="14">
        <v>0.21995796855788899</v>
      </c>
      <c r="CJ116" s="14">
        <v>0.160656007033741</v>
      </c>
      <c r="CL116" s="19">
        <v>0.21780017950337399</v>
      </c>
      <c r="CM116" s="19">
        <v>0.15981704620281401</v>
      </c>
      <c r="CX116">
        <v>0.30222066935400899</v>
      </c>
      <c r="CY116" s="13">
        <v>0.19373724069581899</v>
      </c>
      <c r="CZ116">
        <v>0.87757714783325402</v>
      </c>
      <c r="DA116">
        <v>0</v>
      </c>
      <c r="DB116">
        <v>0.122422852167096</v>
      </c>
      <c r="DC116">
        <v>0</v>
      </c>
      <c r="DD116">
        <v>0</v>
      </c>
      <c r="DE116">
        <v>0</v>
      </c>
      <c r="DF116">
        <v>0</v>
      </c>
      <c r="DG116">
        <v>0</v>
      </c>
      <c r="DT116">
        <v>0.30098347654136198</v>
      </c>
      <c r="DU116" s="13">
        <v>0.19393384651270501</v>
      </c>
      <c r="DV116">
        <v>0.81643974435074496</v>
      </c>
      <c r="DW116">
        <v>0</v>
      </c>
      <c r="DX116">
        <v>2.42771665523361E-2</v>
      </c>
      <c r="DY116">
        <v>0</v>
      </c>
      <c r="DZ116">
        <v>0</v>
      </c>
      <c r="EA116">
        <v>0</v>
      </c>
      <c r="EB116">
        <v>0.159283089096904</v>
      </c>
      <c r="EC116">
        <v>0</v>
      </c>
      <c r="FA116">
        <v>0.30804696186897201</v>
      </c>
      <c r="FB116" s="53">
        <v>0.19974920515682801</v>
      </c>
      <c r="FC116">
        <v>0.92558266453710603</v>
      </c>
      <c r="FD116">
        <v>0</v>
      </c>
      <c r="FE116">
        <v>0</v>
      </c>
      <c r="FF116">
        <v>7.4417335462865303E-2</v>
      </c>
      <c r="FG116">
        <v>0</v>
      </c>
      <c r="FH116">
        <v>0</v>
      </c>
      <c r="FI116">
        <v>0</v>
      </c>
      <c r="FJ116">
        <v>0</v>
      </c>
      <c r="FW116">
        <v>0.30221229501528002</v>
      </c>
      <c r="FX116">
        <v>0.19373331104488001</v>
      </c>
      <c r="FY116">
        <v>0.877551020408051</v>
      </c>
      <c r="FZ116">
        <v>0</v>
      </c>
      <c r="GA116">
        <v>0.12244897959192599</v>
      </c>
      <c r="GB116">
        <v>0</v>
      </c>
      <c r="GC116">
        <v>0</v>
      </c>
      <c r="GD116">
        <v>0</v>
      </c>
      <c r="GE116" s="15">
        <v>6.8001160258290799E-15</v>
      </c>
      <c r="GF116">
        <v>0</v>
      </c>
    </row>
    <row r="117" spans="13:188" x14ac:dyDescent="0.2">
      <c r="T117" s="14">
        <v>0.34858740408359901</v>
      </c>
      <c r="U117" s="14">
        <v>0.145428286326518</v>
      </c>
      <c r="W117">
        <v>0.28727808587528397</v>
      </c>
      <c r="X117">
        <v>0.12796889228449601</v>
      </c>
      <c r="Y117">
        <v>0.75161913717483098</v>
      </c>
      <c r="Z117">
        <v>0</v>
      </c>
      <c r="AA117">
        <v>0</v>
      </c>
      <c r="AB117">
        <v>0</v>
      </c>
      <c r="AC117">
        <v>0.248380862825127</v>
      </c>
      <c r="AD117">
        <v>0</v>
      </c>
      <c r="AE117">
        <v>0</v>
      </c>
      <c r="AF117">
        <v>0</v>
      </c>
      <c r="AI117">
        <v>0.13005101941125799</v>
      </c>
      <c r="AJ117">
        <v>8.0965189576800101E-2</v>
      </c>
      <c r="AK117">
        <v>0</v>
      </c>
      <c r="AL117" s="15">
        <v>1.02355190295667E-14</v>
      </c>
      <c r="AM117">
        <v>0</v>
      </c>
      <c r="AN117">
        <v>3.7608856512817701E-2</v>
      </c>
      <c r="AO117">
        <v>0</v>
      </c>
      <c r="AP117">
        <v>0</v>
      </c>
      <c r="AQ117">
        <v>7.97554943567889E-2</v>
      </c>
      <c r="AR117">
        <v>0.88263564913039405</v>
      </c>
      <c r="AS117">
        <v>0</v>
      </c>
      <c r="CF117" s="19">
        <v>0.22439168616952601</v>
      </c>
      <c r="CG117" s="19">
        <v>0.16042212105308301</v>
      </c>
      <c r="CI117" s="14">
        <v>0.224874417145075</v>
      </c>
      <c r="CJ117" s="14">
        <v>0.16323635615987001</v>
      </c>
      <c r="CL117" s="19">
        <v>0.22302798290641901</v>
      </c>
      <c r="CM117" s="19">
        <v>0.16251724687619901</v>
      </c>
      <c r="CX117">
        <v>0.30876132104531401</v>
      </c>
      <c r="CY117" s="13">
        <v>0.19680604081314401</v>
      </c>
      <c r="CZ117">
        <v>0.89798095652743104</v>
      </c>
      <c r="DA117">
        <v>0</v>
      </c>
      <c r="DB117">
        <v>0.10201904347292701</v>
      </c>
      <c r="DC117">
        <v>0</v>
      </c>
      <c r="DD117">
        <v>0</v>
      </c>
      <c r="DE117">
        <v>0</v>
      </c>
      <c r="DF117">
        <v>0</v>
      </c>
      <c r="DG117">
        <v>0</v>
      </c>
      <c r="DT117">
        <v>0.30744121634663901</v>
      </c>
      <c r="DU117" s="13">
        <v>0.19696987899391999</v>
      </c>
      <c r="DV117">
        <v>0.83571007940114495</v>
      </c>
      <c r="DW117">
        <v>0</v>
      </c>
      <c r="DX117">
        <v>2.67130587601766E-3</v>
      </c>
      <c r="DY117">
        <v>0</v>
      </c>
      <c r="DZ117">
        <v>0</v>
      </c>
      <c r="EA117">
        <v>0</v>
      </c>
      <c r="EB117">
        <v>0.16161861472282199</v>
      </c>
      <c r="EC117">
        <v>0</v>
      </c>
      <c r="FA117">
        <v>0.31355422037658498</v>
      </c>
      <c r="FB117" s="53">
        <v>0.201816011197338</v>
      </c>
      <c r="FC117">
        <v>0.93798555378080795</v>
      </c>
      <c r="FD117">
        <v>0</v>
      </c>
      <c r="FE117">
        <v>0</v>
      </c>
      <c r="FF117">
        <v>6.2014446219162099E-2</v>
      </c>
      <c r="FG117">
        <v>0</v>
      </c>
      <c r="FH117">
        <v>0</v>
      </c>
      <c r="FI117">
        <v>0</v>
      </c>
      <c r="FJ117">
        <v>0</v>
      </c>
      <c r="FW117">
        <v>0.30875434065524199</v>
      </c>
      <c r="FX117">
        <v>0.196802766104064</v>
      </c>
      <c r="FY117">
        <v>0.89795918367335303</v>
      </c>
      <c r="FZ117">
        <v>0</v>
      </c>
      <c r="GA117">
        <v>0.102040816326623</v>
      </c>
      <c r="GB117">
        <v>0</v>
      </c>
      <c r="GC117">
        <v>0</v>
      </c>
      <c r="GD117">
        <v>0</v>
      </c>
      <c r="GE117" s="15">
        <v>6.92501611609941E-15</v>
      </c>
      <c r="GF117">
        <v>0</v>
      </c>
    </row>
    <row r="118" spans="13:188" x14ac:dyDescent="0.2">
      <c r="T118" s="14">
        <v>0.35815433185752199</v>
      </c>
      <c r="U118" s="14">
        <v>0.14730796287787801</v>
      </c>
      <c r="W118">
        <v>0.30053953484989998</v>
      </c>
      <c r="X118">
        <v>0.13015576112757599</v>
      </c>
      <c r="Y118">
        <v>0.80129530973940899</v>
      </c>
      <c r="Z118">
        <v>0</v>
      </c>
      <c r="AA118">
        <v>0</v>
      </c>
      <c r="AB118">
        <v>0</v>
      </c>
      <c r="AC118">
        <v>0.19870469026054599</v>
      </c>
      <c r="AD118">
        <v>0</v>
      </c>
      <c r="AE118">
        <v>0</v>
      </c>
      <c r="AF118">
        <v>0</v>
      </c>
      <c r="AI118">
        <v>0.13225808616325199</v>
      </c>
      <c r="AJ118">
        <v>8.2179141661438096E-2</v>
      </c>
      <c r="AK118">
        <v>0</v>
      </c>
      <c r="AL118" s="15">
        <v>1.0534108307869201E-14</v>
      </c>
      <c r="AM118">
        <v>0</v>
      </c>
      <c r="AN118">
        <v>2.67124469254779E-2</v>
      </c>
      <c r="AO118">
        <v>0</v>
      </c>
      <c r="AP118">
        <v>0</v>
      </c>
      <c r="AQ118">
        <v>7.9048050619345403E-2</v>
      </c>
      <c r="AR118">
        <v>0.89423950245517703</v>
      </c>
      <c r="AS118">
        <v>0</v>
      </c>
      <c r="CF118" s="19">
        <v>0.22926450937218901</v>
      </c>
      <c r="CG118" s="19">
        <v>0.16347150936367699</v>
      </c>
      <c r="CI118" s="14">
        <v>0.22979256700912601</v>
      </c>
      <c r="CJ118" s="14">
        <v>0.16581670528600001</v>
      </c>
      <c r="CL118" s="19">
        <v>0.22825634769929601</v>
      </c>
      <c r="CM118" s="19">
        <v>0.16521744754958401</v>
      </c>
      <c r="CX118">
        <v>0.31530358353521698</v>
      </c>
      <c r="CY118" s="13">
        <v>0.19987484093046901</v>
      </c>
      <c r="CZ118">
        <v>0.91838476522160595</v>
      </c>
      <c r="DA118">
        <v>0</v>
      </c>
      <c r="DB118">
        <v>8.1615234778760107E-2</v>
      </c>
      <c r="DC118">
        <v>0</v>
      </c>
      <c r="DD118">
        <v>0</v>
      </c>
      <c r="DE118">
        <v>0</v>
      </c>
      <c r="DF118">
        <v>0</v>
      </c>
      <c r="DG118">
        <v>0</v>
      </c>
      <c r="DT118">
        <v>0.31396126619604803</v>
      </c>
      <c r="DU118" s="13">
        <v>0.20000591147513599</v>
      </c>
      <c r="DV118">
        <v>0.86719002795989797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0.13280997204008299</v>
      </c>
      <c r="EC118">
        <v>0</v>
      </c>
      <c r="FA118">
        <v>0.319089743630106</v>
      </c>
      <c r="FB118" s="53">
        <v>0.20388281723784701</v>
      </c>
      <c r="FC118">
        <v>0.95038844302450998</v>
      </c>
      <c r="FD118">
        <v>0</v>
      </c>
      <c r="FE118">
        <v>0</v>
      </c>
      <c r="FF118">
        <v>4.9611556975459201E-2</v>
      </c>
      <c r="FG118">
        <v>0</v>
      </c>
      <c r="FH118">
        <v>0</v>
      </c>
      <c r="FI118">
        <v>0</v>
      </c>
      <c r="FJ118">
        <v>0</v>
      </c>
      <c r="FW118">
        <v>0.31529799789106899</v>
      </c>
      <c r="FX118">
        <v>0.19987222116324699</v>
      </c>
      <c r="FY118">
        <v>0.91836734693865596</v>
      </c>
      <c r="FZ118">
        <v>0</v>
      </c>
      <c r="GA118">
        <v>8.16326530613187E-2</v>
      </c>
      <c r="GB118">
        <v>0</v>
      </c>
      <c r="GC118">
        <v>0</v>
      </c>
      <c r="GD118">
        <v>0</v>
      </c>
      <c r="GE118" s="15">
        <v>7.0915495697931898E-15</v>
      </c>
      <c r="GF118">
        <v>0</v>
      </c>
    </row>
    <row r="119" spans="13:188" x14ac:dyDescent="0.2">
      <c r="T119" s="14">
        <v>0.36774829942486398</v>
      </c>
      <c r="U119" s="14">
        <v>0.14918763942923799</v>
      </c>
      <c r="W119">
        <v>0.31390924423808803</v>
      </c>
      <c r="X119">
        <v>0.13234262997065599</v>
      </c>
      <c r="Y119">
        <v>0.850971482303986</v>
      </c>
      <c r="Z119">
        <v>0</v>
      </c>
      <c r="AA119">
        <v>0</v>
      </c>
      <c r="AB119">
        <v>0</v>
      </c>
      <c r="AC119">
        <v>0.14902851769596601</v>
      </c>
      <c r="AD119">
        <v>0</v>
      </c>
      <c r="AE119">
        <v>0</v>
      </c>
      <c r="AF119">
        <v>0</v>
      </c>
      <c r="AI119">
        <v>0.13447850332087999</v>
      </c>
      <c r="AJ119">
        <v>8.3393093746075994E-2</v>
      </c>
      <c r="AK119">
        <v>0</v>
      </c>
      <c r="AL119" s="15">
        <v>1.07982199570866E-14</v>
      </c>
      <c r="AM119">
        <v>0</v>
      </c>
      <c r="AN119">
        <v>1.5816037338138099E-2</v>
      </c>
      <c r="AO119">
        <v>0</v>
      </c>
      <c r="AP119">
        <v>0</v>
      </c>
      <c r="AQ119">
        <v>7.8340606881901698E-2</v>
      </c>
      <c r="AR119">
        <v>0.905843355779961</v>
      </c>
      <c r="AS119">
        <v>0</v>
      </c>
      <c r="CF119" s="19">
        <v>0.23418617703151801</v>
      </c>
      <c r="CG119" s="19">
        <v>0.16652089767427</v>
      </c>
      <c r="CI119" s="14">
        <v>0.23471231120465999</v>
      </c>
      <c r="CJ119" s="14">
        <v>0.16839705441212999</v>
      </c>
      <c r="CL119" s="19">
        <v>0.23348523616890501</v>
      </c>
      <c r="CM119" s="19">
        <v>0.16791764822297001</v>
      </c>
      <c r="CX119">
        <v>0.32184735859455599</v>
      </c>
      <c r="CY119" s="13">
        <v>0.202943641047795</v>
      </c>
      <c r="CZ119">
        <v>0.93878857391578197</v>
      </c>
      <c r="DA119">
        <v>0</v>
      </c>
      <c r="DB119">
        <v>6.1211426084592201E-2</v>
      </c>
      <c r="DC119">
        <v>0</v>
      </c>
      <c r="DD119">
        <v>0</v>
      </c>
      <c r="DE119">
        <v>0</v>
      </c>
      <c r="DF119">
        <v>0</v>
      </c>
      <c r="DG119">
        <v>0</v>
      </c>
      <c r="DT119">
        <v>0.32063425775260401</v>
      </c>
      <c r="DU119" s="13">
        <v>0.203041943956351</v>
      </c>
      <c r="DV119">
        <v>0.90039252096992795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9.9607479030048199E-2</v>
      </c>
      <c r="EC119">
        <v>0</v>
      </c>
      <c r="FA119">
        <v>0.32465208583741201</v>
      </c>
      <c r="FB119" s="53">
        <v>0.205949623278357</v>
      </c>
      <c r="FC119">
        <v>0.96279133226821301</v>
      </c>
      <c r="FD119">
        <v>0</v>
      </c>
      <c r="FE119">
        <v>0</v>
      </c>
      <c r="FF119">
        <v>3.7208667731755699E-2</v>
      </c>
      <c r="FG119">
        <v>0</v>
      </c>
      <c r="FH119">
        <v>0</v>
      </c>
      <c r="FI119">
        <v>0</v>
      </c>
      <c r="FJ119">
        <v>0</v>
      </c>
      <c r="FW119">
        <v>0.32184316842274802</v>
      </c>
      <c r="FX119">
        <v>0.20294167622243001</v>
      </c>
      <c r="FY119">
        <v>0.93877551020396099</v>
      </c>
      <c r="FZ119">
        <v>0</v>
      </c>
      <c r="GA119">
        <v>6.1224489796014102E-2</v>
      </c>
      <c r="GB119">
        <v>0</v>
      </c>
      <c r="GC119">
        <v>0</v>
      </c>
      <c r="GD119">
        <v>0</v>
      </c>
      <c r="GE119" s="15">
        <v>7.3170636216701707E-15</v>
      </c>
      <c r="GF119">
        <v>0</v>
      </c>
    </row>
    <row r="120" spans="13:188" x14ac:dyDescent="0.2">
      <c r="T120" s="14">
        <v>0.37736724445883701</v>
      </c>
      <c r="U120" s="14">
        <v>0.151067315980597</v>
      </c>
      <c r="W120">
        <v>0.32737395048349199</v>
      </c>
      <c r="X120">
        <v>0.13452949881373499</v>
      </c>
      <c r="Y120">
        <v>0.90064765486856702</v>
      </c>
      <c r="Z120">
        <v>0</v>
      </c>
      <c r="AA120">
        <v>0</v>
      </c>
      <c r="AB120">
        <v>0</v>
      </c>
      <c r="AC120">
        <v>9.9352345131382802E-2</v>
      </c>
      <c r="AD120">
        <v>0</v>
      </c>
      <c r="AE120">
        <v>0</v>
      </c>
      <c r="AF120">
        <v>0</v>
      </c>
      <c r="AI120">
        <v>0.13671162038934701</v>
      </c>
      <c r="AJ120">
        <v>8.4607045830714003E-2</v>
      </c>
      <c r="AK120">
        <v>0</v>
      </c>
      <c r="AL120" s="15">
        <v>1.106840313847E-14</v>
      </c>
      <c r="AM120">
        <v>0</v>
      </c>
      <c r="AN120">
        <v>4.9196277507980802E-3</v>
      </c>
      <c r="AO120">
        <v>0</v>
      </c>
      <c r="AP120">
        <v>0</v>
      </c>
      <c r="AQ120">
        <v>7.76331631444582E-2</v>
      </c>
      <c r="AR120">
        <v>0.91744720910474398</v>
      </c>
      <c r="AS120">
        <v>0</v>
      </c>
      <c r="CF120" s="19">
        <v>0.23916443903911699</v>
      </c>
      <c r="CG120" s="19">
        <v>0.16957028598486401</v>
      </c>
      <c r="CI120" s="14">
        <v>0.239633551535476</v>
      </c>
      <c r="CJ120" s="14">
        <v>0.17097740353825999</v>
      </c>
      <c r="CL120" s="19">
        <v>0.23871461390285401</v>
      </c>
      <c r="CM120" s="19">
        <v>0.17061784889635501</v>
      </c>
      <c r="CX120">
        <v>0.328392555801858</v>
      </c>
      <c r="CY120" s="13">
        <v>0.20601244116511999</v>
      </c>
      <c r="CZ120">
        <v>0.95919238260995798</v>
      </c>
      <c r="DA120">
        <v>0</v>
      </c>
      <c r="DB120">
        <v>4.0807617390425002E-2</v>
      </c>
      <c r="DC120">
        <v>0</v>
      </c>
      <c r="DD120">
        <v>0</v>
      </c>
      <c r="DE120">
        <v>0</v>
      </c>
      <c r="DF120">
        <v>0</v>
      </c>
      <c r="DG120">
        <v>0</v>
      </c>
      <c r="DT120">
        <v>0.327452002507025</v>
      </c>
      <c r="DU120" s="13">
        <v>0.20607797643756701</v>
      </c>
      <c r="DV120">
        <v>0.93359501397996203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6.6404986020009701E-2</v>
      </c>
      <c r="EC120">
        <v>0</v>
      </c>
      <c r="FA120">
        <v>0.33023989183914898</v>
      </c>
      <c r="FB120" s="53">
        <v>0.20801642931886599</v>
      </c>
      <c r="FC120">
        <v>0.97519422151191504</v>
      </c>
      <c r="FD120">
        <v>0</v>
      </c>
      <c r="FE120">
        <v>0</v>
      </c>
      <c r="FF120">
        <v>2.4805778488052699E-2</v>
      </c>
      <c r="FG120">
        <v>0</v>
      </c>
      <c r="FH120">
        <v>0</v>
      </c>
      <c r="FI120">
        <v>0</v>
      </c>
      <c r="FJ120">
        <v>0</v>
      </c>
      <c r="FW120">
        <v>0.32838976176531898</v>
      </c>
      <c r="FX120">
        <v>0.206011131281613</v>
      </c>
      <c r="FY120">
        <v>0.95918367346926303</v>
      </c>
      <c r="FZ120">
        <v>0</v>
      </c>
      <c r="GA120">
        <v>4.0816326530711398E-2</v>
      </c>
      <c r="GB120">
        <v>0</v>
      </c>
      <c r="GC120">
        <v>0</v>
      </c>
      <c r="GD120">
        <v>0</v>
      </c>
      <c r="GE120" s="15">
        <v>7.5495165674510597E-15</v>
      </c>
      <c r="GF120">
        <v>0</v>
      </c>
    </row>
    <row r="121" spans="13:188" x14ac:dyDescent="0.2">
      <c r="T121" s="14">
        <v>0.387009304552278</v>
      </c>
      <c r="U121" s="14">
        <v>0.15294699253195701</v>
      </c>
      <c r="W121">
        <v>0.34092239808924202</v>
      </c>
      <c r="X121">
        <v>0.136716367656816</v>
      </c>
      <c r="Y121">
        <v>0.95032382743317001</v>
      </c>
      <c r="Z121" s="15">
        <v>8.6736173798840404E-17</v>
      </c>
      <c r="AA121">
        <v>0</v>
      </c>
      <c r="AB121">
        <v>0</v>
      </c>
      <c r="AC121">
        <v>4.9676172566780898E-2</v>
      </c>
      <c r="AD121">
        <v>0</v>
      </c>
      <c r="AE121">
        <v>0</v>
      </c>
      <c r="AF121">
        <v>0</v>
      </c>
      <c r="AI121">
        <v>0.13900900785385201</v>
      </c>
      <c r="AJ121">
        <v>8.5820997915351999E-2</v>
      </c>
      <c r="AK121">
        <v>0</v>
      </c>
      <c r="AL121" s="15">
        <v>1.19006367260699E-14</v>
      </c>
      <c r="AM121">
        <v>0</v>
      </c>
      <c r="AN121">
        <v>0</v>
      </c>
      <c r="AO121">
        <v>0</v>
      </c>
      <c r="AP121">
        <v>0</v>
      </c>
      <c r="AQ121">
        <v>4.9927862618249497E-2</v>
      </c>
      <c r="AR121">
        <v>0.950072137381751</v>
      </c>
      <c r="AS121">
        <v>0</v>
      </c>
      <c r="CF121" s="19">
        <v>0.244195834162756</v>
      </c>
      <c r="CG121" s="19">
        <v>0.17261967429545699</v>
      </c>
      <c r="CI121" s="14">
        <v>0.244556197680738</v>
      </c>
      <c r="CJ121" s="14">
        <v>0.17355775266439</v>
      </c>
      <c r="CL121" s="19">
        <v>0.24394444943642299</v>
      </c>
      <c r="CM121" s="19">
        <v>0.17331804956974001</v>
      </c>
      <c r="CX121">
        <v>0.33493909178461201</v>
      </c>
      <c r="CY121" s="13">
        <v>0.20908124128244501</v>
      </c>
      <c r="CZ121">
        <v>0.979596191304134</v>
      </c>
      <c r="DA121">
        <v>0</v>
      </c>
      <c r="DB121">
        <v>2.0403808696257301E-2</v>
      </c>
      <c r="DC121">
        <v>0</v>
      </c>
      <c r="DD121">
        <v>0</v>
      </c>
      <c r="DE121">
        <v>0</v>
      </c>
      <c r="DF121">
        <v>0</v>
      </c>
      <c r="DG121">
        <v>0</v>
      </c>
      <c r="DT121">
        <v>0.33440564704459902</v>
      </c>
      <c r="DU121" s="13">
        <v>0.20911400891878301</v>
      </c>
      <c r="DV121">
        <v>0.966797506989996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3.3202493009971697E-2</v>
      </c>
      <c r="EC121">
        <v>0</v>
      </c>
      <c r="FA121">
        <v>0.335851890660123</v>
      </c>
      <c r="FB121" s="53">
        <v>0.21008323535937601</v>
      </c>
      <c r="FC121">
        <v>0.98759711075561696</v>
      </c>
      <c r="FD121">
        <v>0</v>
      </c>
      <c r="FE121">
        <v>0</v>
      </c>
      <c r="FF121">
        <v>1.24028892443497E-2</v>
      </c>
      <c r="FG121">
        <v>0</v>
      </c>
      <c r="FH121">
        <v>0</v>
      </c>
      <c r="FI121">
        <v>0</v>
      </c>
      <c r="FJ121">
        <v>0</v>
      </c>
      <c r="FW121">
        <v>0.33493769448926802</v>
      </c>
      <c r="FX121">
        <v>0.20908058634079699</v>
      </c>
      <c r="FY121">
        <v>0.97959183673456596</v>
      </c>
      <c r="FZ121">
        <v>0</v>
      </c>
      <c r="GA121">
        <v>2.0408163265406998E-2</v>
      </c>
      <c r="GB121">
        <v>0</v>
      </c>
      <c r="GC121">
        <v>0</v>
      </c>
      <c r="GD121">
        <v>0</v>
      </c>
      <c r="GE121" s="15">
        <v>7.6362527412499096E-15</v>
      </c>
      <c r="GF121">
        <v>0</v>
      </c>
    </row>
    <row r="122" spans="13:188" x14ac:dyDescent="0.2">
      <c r="T122" s="14">
        <v>0.39667279411209</v>
      </c>
      <c r="U122" s="14">
        <v>0.15482666908333301</v>
      </c>
      <c r="W122">
        <v>0.35454498700421</v>
      </c>
      <c r="X122">
        <v>0.1389032365</v>
      </c>
      <c r="Y122">
        <v>1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I122">
        <v>0.14162227769636701</v>
      </c>
      <c r="AJ122">
        <v>8.703495E-2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1</v>
      </c>
      <c r="AS122">
        <v>0</v>
      </c>
      <c r="CF122" s="19">
        <v>0.249277145116203</v>
      </c>
      <c r="CG122" s="19">
        <v>0.17566906260605</v>
      </c>
      <c r="CI122" s="14">
        <v>0.24948016642350199</v>
      </c>
      <c r="CJ122" s="14">
        <v>0.17613810179052</v>
      </c>
      <c r="CL122" s="19">
        <v>0.24917471394385499</v>
      </c>
      <c r="CM122" s="19">
        <v>0.17601825024312601</v>
      </c>
      <c r="CX122">
        <v>0.34148688954765199</v>
      </c>
      <c r="CY122" s="13">
        <v>0.21215004139999999</v>
      </c>
      <c r="CZ122">
        <v>1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T122">
        <v>0.34148688954765199</v>
      </c>
      <c r="DU122" s="13">
        <v>0.21215004139999999</v>
      </c>
      <c r="DV122">
        <v>1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FA122">
        <v>0.34148688954765199</v>
      </c>
      <c r="FB122" s="53">
        <v>0.21215004139999999</v>
      </c>
      <c r="FC122">
        <v>1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W122">
        <v>0.34148688954765199</v>
      </c>
      <c r="FX122">
        <v>0.21215004139999999</v>
      </c>
      <c r="FY122">
        <v>1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0</v>
      </c>
    </row>
    <row r="123" spans="13:188" x14ac:dyDescent="0.2">
      <c r="W123" t="s">
        <v>185</v>
      </c>
      <c r="AI123" t="s">
        <v>186</v>
      </c>
      <c r="CF123" s="19">
        <v>0.25440538096792598</v>
      </c>
      <c r="CG123" s="19">
        <v>0.17871845091666699</v>
      </c>
      <c r="CI123" s="14">
        <v>0.25440538096792598</v>
      </c>
      <c r="CJ123" s="14">
        <v>0.17871845091666699</v>
      </c>
      <c r="CL123" s="19">
        <v>0.25440538096792598</v>
      </c>
      <c r="CM123" s="19">
        <v>0.17871845091666699</v>
      </c>
      <c r="CY123" t="s">
        <v>179</v>
      </c>
      <c r="DU123" t="s">
        <v>179</v>
      </c>
      <c r="FB123" t="s">
        <v>187</v>
      </c>
      <c r="FX123" t="s">
        <v>188</v>
      </c>
    </row>
    <row r="124" spans="13:188" ht="96" x14ac:dyDescent="0.2">
      <c r="M124" s="15"/>
      <c r="Y124" s="10" t="s">
        <v>50</v>
      </c>
      <c r="Z124" s="10" t="s">
        <v>52</v>
      </c>
      <c r="AA124" s="10" t="s">
        <v>53</v>
      </c>
      <c r="AB124" s="10" t="s">
        <v>160</v>
      </c>
      <c r="AC124" t="s">
        <v>3</v>
      </c>
      <c r="AD124" t="s">
        <v>4</v>
      </c>
      <c r="AE124" t="s">
        <v>5</v>
      </c>
      <c r="AF124" t="s">
        <v>6</v>
      </c>
      <c r="AK124" s="10" t="s">
        <v>79</v>
      </c>
      <c r="AL124" s="10" t="s">
        <v>80</v>
      </c>
      <c r="AM124" s="10" t="s">
        <v>81</v>
      </c>
      <c r="AN124" t="s">
        <v>160</v>
      </c>
      <c r="AO124" s="1" t="s">
        <v>3</v>
      </c>
      <c r="AP124" s="1" t="s">
        <v>4</v>
      </c>
      <c r="AQ124" s="1" t="s">
        <v>5</v>
      </c>
      <c r="AR124" s="1" t="s">
        <v>82</v>
      </c>
      <c r="AS124" s="1" t="s">
        <v>6</v>
      </c>
      <c r="CZ124" t="s">
        <v>162</v>
      </c>
      <c r="DA124" t="s">
        <v>163</v>
      </c>
      <c r="DB124" t="s">
        <v>164</v>
      </c>
      <c r="DC124" s="10" t="s">
        <v>160</v>
      </c>
      <c r="DD124" t="s">
        <v>3</v>
      </c>
      <c r="DE124" t="s">
        <v>4</v>
      </c>
      <c r="DF124" t="s">
        <v>5</v>
      </c>
      <c r="DG124" t="s">
        <v>6</v>
      </c>
      <c r="DV124" t="s">
        <v>162</v>
      </c>
      <c r="DW124" t="s">
        <v>163</v>
      </c>
      <c r="DX124" t="s">
        <v>164</v>
      </c>
      <c r="DY124" s="10" t="s">
        <v>160</v>
      </c>
      <c r="DZ124" t="s">
        <v>3</v>
      </c>
      <c r="EA124" t="s">
        <v>4</v>
      </c>
      <c r="EB124" t="s">
        <v>5</v>
      </c>
      <c r="EC124" t="s">
        <v>6</v>
      </c>
      <c r="FC124" t="s">
        <v>71</v>
      </c>
      <c r="FD124" t="s">
        <v>72</v>
      </c>
      <c r="FE124" t="s">
        <v>175</v>
      </c>
      <c r="FF124" s="10" t="s">
        <v>176</v>
      </c>
      <c r="FG124" t="s">
        <v>74</v>
      </c>
      <c r="FH124" t="s">
        <v>75</v>
      </c>
      <c r="FI124" t="s">
        <v>76</v>
      </c>
      <c r="FJ124" t="s">
        <v>47</v>
      </c>
      <c r="FY124" t="s">
        <v>71</v>
      </c>
      <c r="FZ124" t="s">
        <v>72</v>
      </c>
      <c r="GA124" t="s">
        <v>175</v>
      </c>
      <c r="GB124" s="10" t="s">
        <v>176</v>
      </c>
      <c r="GC124" t="s">
        <v>74</v>
      </c>
      <c r="GD124" t="s">
        <v>75</v>
      </c>
      <c r="GE124" t="s">
        <v>76</v>
      </c>
      <c r="GF124" t="s">
        <v>47</v>
      </c>
    </row>
    <row r="125" spans="13:188" x14ac:dyDescent="0.2">
      <c r="M125" s="15"/>
      <c r="W125">
        <v>8.5273048176550501E-2</v>
      </c>
      <c r="X125">
        <v>1.1424618969049101E-2</v>
      </c>
      <c r="Y125">
        <v>0</v>
      </c>
      <c r="Z125">
        <v>0.21718191878295201</v>
      </c>
      <c r="AA125" s="15">
        <v>2.2759572004815701E-15</v>
      </c>
      <c r="AB125">
        <v>0.78281808121704499</v>
      </c>
      <c r="AC125">
        <v>0</v>
      </c>
      <c r="AD125">
        <v>0</v>
      </c>
      <c r="AE125">
        <v>0</v>
      </c>
      <c r="AF125">
        <v>0</v>
      </c>
      <c r="AI125">
        <v>8.3957524046021595E-2</v>
      </c>
      <c r="AJ125">
        <v>3.6540112716814697E-2</v>
      </c>
      <c r="AK125">
        <v>0</v>
      </c>
      <c r="AL125">
        <v>0.29444711333576401</v>
      </c>
      <c r="AM125">
        <v>0</v>
      </c>
      <c r="AN125">
        <v>0.70555288666423199</v>
      </c>
      <c r="AO125">
        <v>0</v>
      </c>
      <c r="AP125">
        <v>0</v>
      </c>
      <c r="AQ125">
        <v>0</v>
      </c>
      <c r="AR125" s="15">
        <v>9.1246454836380093E-16</v>
      </c>
      <c r="AS125">
        <v>0</v>
      </c>
      <c r="CX125">
        <v>0.14878702097458299</v>
      </c>
      <c r="CY125" s="13">
        <v>0.11087654541488599</v>
      </c>
      <c r="CZ125">
        <v>0.39225842705769198</v>
      </c>
      <c r="DA125" s="15">
        <v>3.1419311596891899E-14</v>
      </c>
      <c r="DB125" s="15">
        <v>0</v>
      </c>
      <c r="DC125">
        <v>0.60774157294224596</v>
      </c>
      <c r="DD125">
        <v>0</v>
      </c>
      <c r="DE125" s="15">
        <v>0</v>
      </c>
      <c r="DF125">
        <v>0</v>
      </c>
      <c r="DG125" s="15">
        <v>9.0483176506950305E-15</v>
      </c>
      <c r="DT125">
        <v>0.14878702097458199</v>
      </c>
      <c r="DU125" s="13">
        <v>0.11087654541488701</v>
      </c>
      <c r="DV125">
        <v>0.39225842705770197</v>
      </c>
      <c r="DW125" s="15">
        <v>1.9928503292021601E-14</v>
      </c>
      <c r="DX125">
        <v>0</v>
      </c>
      <c r="DY125">
        <v>0.60774157294224196</v>
      </c>
      <c r="DZ125">
        <v>0</v>
      </c>
      <c r="EA125" s="15">
        <v>2.09693373776076E-14</v>
      </c>
      <c r="EB125">
        <v>0</v>
      </c>
      <c r="EC125">
        <v>0</v>
      </c>
      <c r="FA125">
        <v>9.3424715118689897E-2</v>
      </c>
      <c r="FB125" s="53">
        <v>7.1823342842510796E-2</v>
      </c>
      <c r="FC125">
        <v>0</v>
      </c>
      <c r="FD125">
        <v>0</v>
      </c>
      <c r="FE125">
        <v>0</v>
      </c>
      <c r="FF125">
        <v>0.400195178059502</v>
      </c>
      <c r="FG125">
        <v>0</v>
      </c>
      <c r="FH125">
        <v>0</v>
      </c>
      <c r="FI125">
        <v>0</v>
      </c>
      <c r="FJ125">
        <v>0.59980482194049001</v>
      </c>
      <c r="FW125">
        <v>3.7044799855032201E-2</v>
      </c>
      <c r="FX125">
        <v>6.2758611841872702E-2</v>
      </c>
      <c r="FY125">
        <v>0</v>
      </c>
      <c r="FZ125">
        <v>0</v>
      </c>
      <c r="GA125">
        <v>0.96304375442377799</v>
      </c>
      <c r="GB125">
        <v>0</v>
      </c>
      <c r="GC125">
        <v>3.6956245576217898E-2</v>
      </c>
      <c r="GD125">
        <v>0</v>
      </c>
      <c r="GE125">
        <v>0</v>
      </c>
      <c r="GF125">
        <v>0</v>
      </c>
    </row>
    <row r="126" spans="13:188" x14ac:dyDescent="0.2">
      <c r="M126" s="15"/>
      <c r="W126">
        <v>8.5638771143766196E-2</v>
      </c>
      <c r="X126">
        <v>1.4351191420361301E-2</v>
      </c>
      <c r="Y126">
        <v>0</v>
      </c>
      <c r="Z126">
        <v>0.23315779799146499</v>
      </c>
      <c r="AA126" s="15">
        <v>1.4376520807157801E-15</v>
      </c>
      <c r="AB126">
        <v>0.76684220200853304</v>
      </c>
      <c r="AC126">
        <v>0</v>
      </c>
      <c r="AD126">
        <v>0</v>
      </c>
      <c r="AE126">
        <v>0</v>
      </c>
      <c r="AF126">
        <v>0</v>
      </c>
      <c r="AI126">
        <v>8.4100453915165199E-2</v>
      </c>
      <c r="AJ126">
        <v>3.9441711455582402E-2</v>
      </c>
      <c r="AK126">
        <v>0</v>
      </c>
      <c r="AL126">
        <v>0.30884615183909098</v>
      </c>
      <c r="AM126">
        <v>0</v>
      </c>
      <c r="AN126">
        <v>0.69115384816090297</v>
      </c>
      <c r="AO126">
        <v>0</v>
      </c>
      <c r="AP126">
        <v>0</v>
      </c>
      <c r="AQ126">
        <v>0</v>
      </c>
      <c r="AR126" s="15">
        <v>1.570792107497E-15</v>
      </c>
      <c r="AS126">
        <v>0</v>
      </c>
      <c r="CX126">
        <v>0.14891919318152599</v>
      </c>
      <c r="CY126" s="13">
        <v>0.112943351455337</v>
      </c>
      <c r="CZ126">
        <v>0.40466131630104102</v>
      </c>
      <c r="DA126" s="15">
        <v>2.6830968002933301E-14</v>
      </c>
      <c r="DB126" s="15">
        <v>0</v>
      </c>
      <c r="DC126">
        <v>0.59533868369890597</v>
      </c>
      <c r="DD126">
        <v>0</v>
      </c>
      <c r="DE126" s="15">
        <v>0</v>
      </c>
      <c r="DF126">
        <v>0</v>
      </c>
      <c r="DG126" s="15">
        <v>7.1847909566269408E-15</v>
      </c>
      <c r="DT126">
        <v>0.14891919318153199</v>
      </c>
      <c r="DU126" s="13">
        <v>0.112943351455387</v>
      </c>
      <c r="DV126">
        <v>0.40466131630134899</v>
      </c>
      <c r="DW126" s="15">
        <v>1.8765371201379101E-14</v>
      </c>
      <c r="DX126">
        <v>0</v>
      </c>
      <c r="DY126">
        <v>0.59533868369859799</v>
      </c>
      <c r="DZ126">
        <v>0</v>
      </c>
      <c r="EA126" s="15">
        <v>1.9970570336314001E-14</v>
      </c>
      <c r="EB126">
        <v>0</v>
      </c>
      <c r="EC126">
        <v>0</v>
      </c>
      <c r="FA126">
        <v>9.4875543633511403E-2</v>
      </c>
      <c r="FB126" s="53">
        <v>7.4687153017149899E-2</v>
      </c>
      <c r="FC126">
        <v>1.8502915145326999E-2</v>
      </c>
      <c r="FD126" s="15">
        <v>5.3980257763708303E-15</v>
      </c>
      <c r="FE126">
        <v>0</v>
      </c>
      <c r="FF126">
        <v>0.386695850384349</v>
      </c>
      <c r="FG126">
        <v>0</v>
      </c>
      <c r="FH126">
        <v>0</v>
      </c>
      <c r="FI126">
        <v>0</v>
      </c>
      <c r="FJ126">
        <v>0.59480123447031197</v>
      </c>
      <c r="FW126">
        <v>3.9380389168122899E-2</v>
      </c>
      <c r="FX126">
        <v>6.5807416526729806E-2</v>
      </c>
      <c r="FY126">
        <v>0</v>
      </c>
      <c r="FZ126">
        <v>0</v>
      </c>
      <c r="GA126">
        <v>0.88119441074386995</v>
      </c>
      <c r="GB126">
        <v>0</v>
      </c>
      <c r="GC126">
        <v>9.4117523427295804E-2</v>
      </c>
      <c r="GD126">
        <v>0</v>
      </c>
      <c r="GE126">
        <v>2.4688065828834E-2</v>
      </c>
      <c r="GF126">
        <v>0</v>
      </c>
    </row>
    <row r="127" spans="13:188" x14ac:dyDescent="0.2">
      <c r="M127" s="15"/>
      <c r="W127">
        <v>8.6726687104353301E-2</v>
      </c>
      <c r="X127">
        <v>1.7277763871672701E-2</v>
      </c>
      <c r="Y127">
        <v>0</v>
      </c>
      <c r="Z127">
        <v>0.24913367719997201</v>
      </c>
      <c r="AA127" s="15">
        <v>1.77202003071031E-15</v>
      </c>
      <c r="AB127">
        <v>0.75086632280002397</v>
      </c>
      <c r="AC127" s="15">
        <v>1.17267306976032E-15</v>
      </c>
      <c r="AD127">
        <v>0</v>
      </c>
      <c r="AE127">
        <v>0</v>
      </c>
      <c r="AF127">
        <v>0</v>
      </c>
      <c r="AI127">
        <v>8.4527793435843296E-2</v>
      </c>
      <c r="AJ127">
        <v>4.23433101943545E-2</v>
      </c>
      <c r="AK127">
        <v>0</v>
      </c>
      <c r="AL127">
        <v>0.32324519034244098</v>
      </c>
      <c r="AM127">
        <v>0</v>
      </c>
      <c r="AN127">
        <v>0.67675480965755197</v>
      </c>
      <c r="AO127">
        <v>0</v>
      </c>
      <c r="AP127">
        <v>0</v>
      </c>
      <c r="AQ127">
        <v>0</v>
      </c>
      <c r="AR127" s="15">
        <v>2.2282523048922099E-15</v>
      </c>
      <c r="AS127">
        <v>0</v>
      </c>
      <c r="CX127">
        <v>0.14931500781863499</v>
      </c>
      <c r="CY127" s="13">
        <v>0.115010157495857</v>
      </c>
      <c r="CZ127">
        <v>0.417064205544811</v>
      </c>
      <c r="DA127" s="15">
        <v>2.2214868833359001E-14</v>
      </c>
      <c r="DB127" s="15">
        <v>0</v>
      </c>
      <c r="DC127">
        <v>0.58293579445514598</v>
      </c>
      <c r="DD127">
        <v>0</v>
      </c>
      <c r="DE127">
        <v>0</v>
      </c>
      <c r="DF127">
        <v>0</v>
      </c>
      <c r="DG127" s="15">
        <v>5.2657531113276003E-15</v>
      </c>
      <c r="DT127">
        <v>0.14931500781864401</v>
      </c>
      <c r="DU127" s="13">
        <v>0.1150101574959</v>
      </c>
      <c r="DV127">
        <v>0.41706420554507301</v>
      </c>
      <c r="DW127" s="15">
        <v>1.7885541138407099E-14</v>
      </c>
      <c r="DX127">
        <v>0</v>
      </c>
      <c r="DY127">
        <v>0.58293579445487698</v>
      </c>
      <c r="DZ127">
        <v>0</v>
      </c>
      <c r="EA127">
        <v>0</v>
      </c>
      <c r="EB127">
        <v>0</v>
      </c>
      <c r="EC127" s="15">
        <v>1.9162514457160602E-14</v>
      </c>
      <c r="FA127">
        <v>9.6740700420222397E-2</v>
      </c>
      <c r="FB127" s="53">
        <v>7.7550963191792305E-2</v>
      </c>
      <c r="FC127">
        <v>4.2650966818549303E-2</v>
      </c>
      <c r="FD127">
        <v>0</v>
      </c>
      <c r="FE127">
        <v>0</v>
      </c>
      <c r="FF127">
        <v>0.38899515514258898</v>
      </c>
      <c r="FG127">
        <v>0</v>
      </c>
      <c r="FH127">
        <v>0</v>
      </c>
      <c r="FI127">
        <v>0</v>
      </c>
      <c r="FJ127">
        <v>0.56835387803885595</v>
      </c>
      <c r="FW127">
        <v>4.4430961613552103E-2</v>
      </c>
      <c r="FX127">
        <v>6.8856221211589394E-2</v>
      </c>
      <c r="FY127">
        <v>1.51976154723979E-2</v>
      </c>
      <c r="FZ127">
        <v>0</v>
      </c>
      <c r="GA127">
        <v>0.85270226121216097</v>
      </c>
      <c r="GB127">
        <v>0</v>
      </c>
      <c r="GC127">
        <v>9.5216296620733498E-2</v>
      </c>
      <c r="GD127">
        <v>0</v>
      </c>
      <c r="GE127">
        <v>3.6883826694707099E-2</v>
      </c>
      <c r="GF127">
        <v>0</v>
      </c>
    </row>
    <row r="128" spans="13:188" x14ac:dyDescent="0.2">
      <c r="M128" s="15"/>
      <c r="W128">
        <v>8.8510169723972604E-2</v>
      </c>
      <c r="X128">
        <v>2.0204336322984101E-2</v>
      </c>
      <c r="Y128">
        <v>0</v>
      </c>
      <c r="Z128">
        <v>0.265109556408479</v>
      </c>
      <c r="AA128" s="15">
        <v>2.1371793224034299E-15</v>
      </c>
      <c r="AB128">
        <v>0.73489044359151401</v>
      </c>
      <c r="AC128" s="15">
        <v>2.3626933742804101E-15</v>
      </c>
      <c r="AD128">
        <v>0</v>
      </c>
      <c r="AE128">
        <v>0</v>
      </c>
      <c r="AF128">
        <v>0</v>
      </c>
      <c r="AI128">
        <v>8.5235264926704996E-2</v>
      </c>
      <c r="AJ128">
        <v>4.52449089331265E-2</v>
      </c>
      <c r="AK128">
        <v>0</v>
      </c>
      <c r="AL128">
        <v>0.33764422884578998</v>
      </c>
      <c r="AM128">
        <v>0</v>
      </c>
      <c r="AN128">
        <v>0.66235577115420197</v>
      </c>
      <c r="AO128">
        <v>0</v>
      </c>
      <c r="AP128">
        <v>0</v>
      </c>
      <c r="AQ128">
        <v>0</v>
      </c>
      <c r="AR128" s="15">
        <v>2.8865798640254102E-15</v>
      </c>
      <c r="AS128">
        <v>0</v>
      </c>
      <c r="CX128">
        <v>0.14997237744537401</v>
      </c>
      <c r="CY128" s="13">
        <v>0.117076963536377</v>
      </c>
      <c r="CZ128">
        <v>0.42946709478858103</v>
      </c>
      <c r="DA128" s="15">
        <v>1.7626525239400299E-14</v>
      </c>
      <c r="DB128" s="15">
        <v>0</v>
      </c>
      <c r="DC128">
        <v>0.570532905211386</v>
      </c>
      <c r="DD128">
        <v>0</v>
      </c>
      <c r="DE128">
        <v>0</v>
      </c>
      <c r="DF128">
        <v>0</v>
      </c>
      <c r="DG128" s="15">
        <v>3.3740371607748902E-15</v>
      </c>
      <c r="DT128">
        <v>0.149972377445385</v>
      </c>
      <c r="DU128" s="13">
        <v>0.117076963536413</v>
      </c>
      <c r="DV128">
        <v>0.42946709478879302</v>
      </c>
      <c r="DW128" s="15">
        <v>1.76213210689724E-14</v>
      </c>
      <c r="DX128">
        <v>0</v>
      </c>
      <c r="DY128">
        <v>0.57053290521115596</v>
      </c>
      <c r="DZ128">
        <v>0</v>
      </c>
      <c r="EA128">
        <v>0</v>
      </c>
      <c r="EB128">
        <v>0</v>
      </c>
      <c r="EC128" s="15">
        <v>1.8712462135361799E-14</v>
      </c>
      <c r="FA128">
        <v>9.8831202268416699E-2</v>
      </c>
      <c r="FB128" s="53">
        <v>8.04147733664346E-2</v>
      </c>
      <c r="FC128">
        <v>6.6799018491766796E-2</v>
      </c>
      <c r="FD128">
        <v>0</v>
      </c>
      <c r="FE128">
        <v>0</v>
      </c>
      <c r="FF128">
        <v>0.39129445990082901</v>
      </c>
      <c r="FG128">
        <v>0</v>
      </c>
      <c r="FH128">
        <v>0</v>
      </c>
      <c r="FI128">
        <v>0</v>
      </c>
      <c r="FJ128">
        <v>0.54190652160739805</v>
      </c>
      <c r="FW128">
        <v>4.9856214153657E-2</v>
      </c>
      <c r="FX128">
        <v>7.1905025896448496E-2</v>
      </c>
      <c r="FY128">
        <v>3.9152297709889802E-2</v>
      </c>
      <c r="FZ128">
        <v>0</v>
      </c>
      <c r="GA128">
        <v>0.85014220462427503</v>
      </c>
      <c r="GB128">
        <v>0</v>
      </c>
      <c r="GC128">
        <v>7.2851882331647799E-2</v>
      </c>
      <c r="GD128">
        <v>0</v>
      </c>
      <c r="GE128">
        <v>3.7853615334186699E-2</v>
      </c>
      <c r="GF128">
        <v>0</v>
      </c>
    </row>
    <row r="129" spans="13:188" x14ac:dyDescent="0.2">
      <c r="M129" s="15"/>
      <c r="W129">
        <v>9.0948308331845806E-2</v>
      </c>
      <c r="X129">
        <v>2.3130908774295501E-2</v>
      </c>
      <c r="Y129">
        <v>0</v>
      </c>
      <c r="Z129">
        <v>0.28108543561698701</v>
      </c>
      <c r="AA129" s="15">
        <v>2.4893281880267202E-15</v>
      </c>
      <c r="AB129">
        <v>0.71891456438300505</v>
      </c>
      <c r="AC129" s="15">
        <v>3.5527136788005001E-15</v>
      </c>
      <c r="AD129">
        <v>0</v>
      </c>
      <c r="AE129">
        <v>0</v>
      </c>
      <c r="AF129">
        <v>0</v>
      </c>
      <c r="AI129">
        <v>8.6215972538247407E-2</v>
      </c>
      <c r="AJ129">
        <v>4.8146507671898597E-2</v>
      </c>
      <c r="AK129">
        <v>0</v>
      </c>
      <c r="AL129">
        <v>0.35204326734913899</v>
      </c>
      <c r="AM129">
        <v>0</v>
      </c>
      <c r="AN129">
        <v>0.64795673265085096</v>
      </c>
      <c r="AO129">
        <v>0</v>
      </c>
      <c r="AP129">
        <v>0</v>
      </c>
      <c r="AQ129">
        <v>0</v>
      </c>
      <c r="AR129" s="15">
        <v>3.54404006142062E-15</v>
      </c>
      <c r="AS129">
        <v>0</v>
      </c>
      <c r="CX129">
        <v>0.1508878835694</v>
      </c>
      <c r="CY129" s="13">
        <v>0.119143769576897</v>
      </c>
      <c r="CZ129">
        <v>0.441869984032351</v>
      </c>
      <c r="DA129" s="15">
        <v>1.3024303857633899E-14</v>
      </c>
      <c r="DB129" s="15">
        <v>0</v>
      </c>
      <c r="DC129">
        <v>0.55813001596762601</v>
      </c>
      <c r="DD129">
        <v>0</v>
      </c>
      <c r="DE129">
        <v>0</v>
      </c>
      <c r="DF129">
        <v>0</v>
      </c>
      <c r="DG129" s="15">
        <v>1.46757606067638E-15</v>
      </c>
      <c r="DT129">
        <v>0.15088788356941199</v>
      </c>
      <c r="DU129" s="13">
        <v>0.119143769576925</v>
      </c>
      <c r="DV129">
        <v>0.44186998403251299</v>
      </c>
      <c r="DW129" s="15">
        <v>1.7343765312816102E-14</v>
      </c>
      <c r="DX129">
        <v>0</v>
      </c>
      <c r="DY129">
        <v>0.55813001596743705</v>
      </c>
      <c r="DZ129">
        <v>0</v>
      </c>
      <c r="EA129">
        <v>0</v>
      </c>
      <c r="EB129">
        <v>0</v>
      </c>
      <c r="EC129" s="15">
        <v>1.8247556243799999E-14</v>
      </c>
      <c r="FA129">
        <v>0.101133075953571</v>
      </c>
      <c r="FB129" s="53">
        <v>8.3278583541077006E-2</v>
      </c>
      <c r="FC129">
        <v>9.0947070164985599E-2</v>
      </c>
      <c r="FD129">
        <v>0</v>
      </c>
      <c r="FE129">
        <v>0</v>
      </c>
      <c r="FF129">
        <v>0.39359376465906998</v>
      </c>
      <c r="FG129">
        <v>0</v>
      </c>
      <c r="FH129">
        <v>0</v>
      </c>
      <c r="FI129">
        <v>0</v>
      </c>
      <c r="FJ129">
        <v>0.51545916517593804</v>
      </c>
      <c r="FW129">
        <v>5.5421497301535103E-2</v>
      </c>
      <c r="FX129">
        <v>7.4953830581307598E-2</v>
      </c>
      <c r="FY129">
        <v>6.3106979947382694E-2</v>
      </c>
      <c r="FZ129">
        <v>0</v>
      </c>
      <c r="GA129">
        <v>0.84758214803638898</v>
      </c>
      <c r="GB129">
        <v>0</v>
      </c>
      <c r="GC129">
        <v>5.0487468042561198E-2</v>
      </c>
      <c r="GD129">
        <v>0</v>
      </c>
      <c r="GE129">
        <v>3.8823403973666203E-2</v>
      </c>
      <c r="GF129">
        <v>0</v>
      </c>
    </row>
    <row r="130" spans="13:188" x14ac:dyDescent="0.2">
      <c r="M130" s="15"/>
      <c r="W130">
        <v>9.3990170697102998E-2</v>
      </c>
      <c r="X130">
        <v>2.6057481225606902E-2</v>
      </c>
      <c r="Y130">
        <v>0</v>
      </c>
      <c r="Z130">
        <v>0.29706131482549403</v>
      </c>
      <c r="AA130" s="15">
        <v>2.84147705365001E-15</v>
      </c>
      <c r="AB130">
        <v>0.70293868517449498</v>
      </c>
      <c r="AC130" s="15">
        <v>4.7427339833205898E-15</v>
      </c>
      <c r="AD130">
        <v>0</v>
      </c>
      <c r="AE130">
        <v>0</v>
      </c>
      <c r="AF130">
        <v>0</v>
      </c>
      <c r="AI130">
        <v>8.7460725265134306E-2</v>
      </c>
      <c r="AJ130">
        <v>5.1048106410670702E-2</v>
      </c>
      <c r="AK130">
        <v>0</v>
      </c>
      <c r="AL130">
        <v>0.36644230585248799</v>
      </c>
      <c r="AM130">
        <v>0</v>
      </c>
      <c r="AN130">
        <v>0.63355769414749996</v>
      </c>
      <c r="AO130">
        <v>0</v>
      </c>
      <c r="AP130">
        <v>0</v>
      </c>
      <c r="AQ130">
        <v>0</v>
      </c>
      <c r="AR130" s="15">
        <v>4.2032349822917996E-15</v>
      </c>
      <c r="AS130">
        <v>0</v>
      </c>
      <c r="CX130">
        <v>0.15205686368653101</v>
      </c>
      <c r="CY130" s="13">
        <v>0.12121057561741699</v>
      </c>
      <c r="CZ130">
        <v>0.45427287327612498</v>
      </c>
      <c r="DA130">
        <v>0</v>
      </c>
      <c r="DB130" s="15">
        <v>4.2327252813834098E-16</v>
      </c>
      <c r="DC130">
        <v>0.54572712672386803</v>
      </c>
      <c r="DD130">
        <v>0</v>
      </c>
      <c r="DE130">
        <v>0</v>
      </c>
      <c r="DF130">
        <v>0</v>
      </c>
      <c r="DG130" s="15">
        <v>0</v>
      </c>
      <c r="DT130">
        <v>0.152056863686542</v>
      </c>
      <c r="DU130" s="13">
        <v>0.121210575617438</v>
      </c>
      <c r="DV130">
        <v>0.45427287327624899</v>
      </c>
      <c r="DW130">
        <v>0</v>
      </c>
      <c r="DX130">
        <v>0</v>
      </c>
      <c r="DY130">
        <v>0.54572712672371904</v>
      </c>
      <c r="DZ130">
        <v>0</v>
      </c>
      <c r="EA130">
        <v>0</v>
      </c>
      <c r="EB130">
        <v>0</v>
      </c>
      <c r="EC130" s="15">
        <v>1.7795443937873601E-14</v>
      </c>
      <c r="FA130">
        <v>0.103632237493096</v>
      </c>
      <c r="FB130" s="53">
        <v>8.6142393715719301E-2</v>
      </c>
      <c r="FC130">
        <v>0.115095121838204</v>
      </c>
      <c r="FD130">
        <v>0</v>
      </c>
      <c r="FE130">
        <v>0</v>
      </c>
      <c r="FF130">
        <v>0.39589306941731101</v>
      </c>
      <c r="FG130">
        <v>0</v>
      </c>
      <c r="FH130">
        <v>0</v>
      </c>
      <c r="FI130">
        <v>0</v>
      </c>
      <c r="FJ130">
        <v>0.48901180874447803</v>
      </c>
      <c r="FW130">
        <v>6.1088551874562899E-2</v>
      </c>
      <c r="FX130">
        <v>7.8002635266166701E-2</v>
      </c>
      <c r="FY130">
        <v>8.70616621848746E-2</v>
      </c>
      <c r="FZ130">
        <v>0</v>
      </c>
      <c r="GA130">
        <v>0.84502209144850404</v>
      </c>
      <c r="GB130">
        <v>0</v>
      </c>
      <c r="GC130">
        <v>2.8123053753475499E-2</v>
      </c>
      <c r="GD130">
        <v>0</v>
      </c>
      <c r="GE130">
        <v>3.9793192613145699E-2</v>
      </c>
      <c r="GF130">
        <v>0</v>
      </c>
    </row>
    <row r="131" spans="13:188" x14ac:dyDescent="0.2">
      <c r="M131" s="15"/>
      <c r="W131">
        <v>9.7579313085841293E-2</v>
      </c>
      <c r="X131">
        <v>2.8984053676918298E-2</v>
      </c>
      <c r="Y131">
        <v>0</v>
      </c>
      <c r="Z131">
        <v>0.31303719403400099</v>
      </c>
      <c r="AA131" s="15">
        <v>3.2057689836051399E-15</v>
      </c>
      <c r="AB131">
        <v>0.68696280596598602</v>
      </c>
      <c r="AC131" s="15">
        <v>5.9327542878406803E-15</v>
      </c>
      <c r="AD131">
        <v>0</v>
      </c>
      <c r="AE131">
        <v>0</v>
      </c>
      <c r="AF131">
        <v>0</v>
      </c>
      <c r="AI131">
        <v>8.8958439828315403E-2</v>
      </c>
      <c r="AJ131">
        <v>5.3949705149442799E-2</v>
      </c>
      <c r="AK131">
        <v>0</v>
      </c>
      <c r="AL131">
        <v>0.380841344355838</v>
      </c>
      <c r="AM131">
        <v>0</v>
      </c>
      <c r="AN131">
        <v>0.61915865564414896</v>
      </c>
      <c r="AO131">
        <v>0</v>
      </c>
      <c r="AP131">
        <v>0</v>
      </c>
      <c r="AQ131">
        <v>0</v>
      </c>
      <c r="AR131" s="15">
        <v>4.8641646266389702E-15</v>
      </c>
      <c r="AS131">
        <v>0</v>
      </c>
      <c r="CX131">
        <v>0.15347352590923199</v>
      </c>
      <c r="CY131" s="13">
        <v>0.123277381657935</v>
      </c>
      <c r="CZ131">
        <v>0.46667576251987902</v>
      </c>
      <c r="DA131">
        <v>0</v>
      </c>
      <c r="DB131" s="15">
        <v>2.32973362823685E-15</v>
      </c>
      <c r="DC131">
        <v>0.53332423748011404</v>
      </c>
      <c r="DD131">
        <v>0</v>
      </c>
      <c r="DE131">
        <v>0</v>
      </c>
      <c r="DF131">
        <v>0</v>
      </c>
      <c r="DG131" s="15">
        <v>0</v>
      </c>
      <c r="DT131">
        <v>0.15347352590924099</v>
      </c>
      <c r="DU131" s="13">
        <v>0.12327738165795001</v>
      </c>
      <c r="DV131">
        <v>0.46667576251996901</v>
      </c>
      <c r="DW131">
        <v>0</v>
      </c>
      <c r="DX131">
        <v>0</v>
      </c>
      <c r="DY131">
        <v>0.53332423747999902</v>
      </c>
      <c r="DZ131">
        <v>0</v>
      </c>
      <c r="EA131">
        <v>0</v>
      </c>
      <c r="EB131">
        <v>0</v>
      </c>
      <c r="EC131" s="15">
        <v>1.7348535802375101E-14</v>
      </c>
      <c r="FA131">
        <v>0.106308200408986</v>
      </c>
      <c r="FB131" s="53">
        <v>8.9006203890361693E-2</v>
      </c>
      <c r="FC131">
        <v>0.13662048530280799</v>
      </c>
      <c r="FD131">
        <v>0</v>
      </c>
      <c r="FE131">
        <v>0</v>
      </c>
      <c r="FF131">
        <v>0.39058723172506998</v>
      </c>
      <c r="FG131">
        <v>4.61167247284721E-2</v>
      </c>
      <c r="FH131">
        <v>0</v>
      </c>
      <c r="FI131">
        <v>0</v>
      </c>
      <c r="FJ131">
        <v>0.426675558243643</v>
      </c>
      <c r="FW131">
        <v>6.6831493404656495E-2</v>
      </c>
      <c r="FX131">
        <v>8.1051439951025803E-2</v>
      </c>
      <c r="FY131">
        <v>0.11101634442236701</v>
      </c>
      <c r="FZ131">
        <v>0</v>
      </c>
      <c r="GA131">
        <v>0.84246203486061799</v>
      </c>
      <c r="GB131">
        <v>0</v>
      </c>
      <c r="GC131">
        <v>5.7586394643890197E-3</v>
      </c>
      <c r="GD131">
        <v>0</v>
      </c>
      <c r="GE131">
        <v>4.0762981252625299E-2</v>
      </c>
      <c r="GF131">
        <v>0</v>
      </c>
    </row>
    <row r="132" spans="13:188" x14ac:dyDescent="0.2">
      <c r="W132">
        <v>0.101657785006003</v>
      </c>
      <c r="X132">
        <v>3.1910626128229702E-2</v>
      </c>
      <c r="Y132">
        <v>0</v>
      </c>
      <c r="Z132">
        <v>0.329013073242509</v>
      </c>
      <c r="AA132" s="15">
        <v>3.5561831257524498E-15</v>
      </c>
      <c r="AB132">
        <v>0.67098692675747595</v>
      </c>
      <c r="AC132" s="15">
        <v>7.1227745923607699E-15</v>
      </c>
      <c r="AD132">
        <v>0</v>
      </c>
      <c r="AE132">
        <v>0</v>
      </c>
      <c r="AF132">
        <v>0</v>
      </c>
      <c r="AI132">
        <v>9.0696585266866303E-2</v>
      </c>
      <c r="AJ132">
        <v>5.6851303888214903E-2</v>
      </c>
      <c r="AK132">
        <v>0</v>
      </c>
      <c r="AL132">
        <v>0.395240382859187</v>
      </c>
      <c r="AM132">
        <v>0</v>
      </c>
      <c r="AN132">
        <v>0.60475961714079896</v>
      </c>
      <c r="AO132">
        <v>0</v>
      </c>
      <c r="AP132">
        <v>0</v>
      </c>
      <c r="AQ132">
        <v>0</v>
      </c>
      <c r="AR132" s="15">
        <v>5.5198901005582002E-15</v>
      </c>
      <c r="AS132">
        <v>0</v>
      </c>
      <c r="CX132">
        <v>0.15513108486224</v>
      </c>
      <c r="CY132" s="13">
        <v>0.12534418769845401</v>
      </c>
      <c r="CZ132">
        <v>0.47907865176363401</v>
      </c>
      <c r="DA132">
        <v>0</v>
      </c>
      <c r="DB132" s="15">
        <v>4.2214495787895601E-15</v>
      </c>
      <c r="DC132">
        <v>0.52092134823635905</v>
      </c>
      <c r="DD132">
        <v>0</v>
      </c>
      <c r="DE132">
        <v>0</v>
      </c>
      <c r="DF132">
        <v>0</v>
      </c>
      <c r="DG132" s="15">
        <v>0</v>
      </c>
      <c r="DT132">
        <v>0.155131084862246</v>
      </c>
      <c r="DU132" s="13">
        <v>0.12534418769846301</v>
      </c>
      <c r="DV132">
        <v>0.47907865176368802</v>
      </c>
      <c r="DW132">
        <v>0</v>
      </c>
      <c r="DX132">
        <v>0</v>
      </c>
      <c r="DY132">
        <v>0.52092134823628</v>
      </c>
      <c r="DZ132">
        <v>0</v>
      </c>
      <c r="EA132">
        <v>0</v>
      </c>
      <c r="EB132">
        <v>0</v>
      </c>
      <c r="EC132" s="15">
        <v>1.6913553890773901E-14</v>
      </c>
      <c r="FA132">
        <v>0.109132052325633</v>
      </c>
      <c r="FB132" s="53">
        <v>9.1870014065004002E-2</v>
      </c>
      <c r="FC132">
        <v>0.157249263823136</v>
      </c>
      <c r="FD132">
        <v>0</v>
      </c>
      <c r="FE132">
        <v>0</v>
      </c>
      <c r="FF132">
        <v>0.38268152104839298</v>
      </c>
      <c r="FG132">
        <v>0.107998785548002</v>
      </c>
      <c r="FH132">
        <v>0</v>
      </c>
      <c r="FI132">
        <v>0</v>
      </c>
      <c r="FJ132">
        <v>0.35207042958046098</v>
      </c>
      <c r="FW132">
        <v>7.2653351479722003E-2</v>
      </c>
      <c r="FX132">
        <v>8.4100244635884405E-2</v>
      </c>
      <c r="FY132">
        <v>0.13224518570420599</v>
      </c>
      <c r="FZ132">
        <v>0</v>
      </c>
      <c r="GA132">
        <v>0.82676571341038796</v>
      </c>
      <c r="GB132">
        <v>0</v>
      </c>
      <c r="GC132">
        <v>0</v>
      </c>
      <c r="GD132">
        <v>0</v>
      </c>
      <c r="GE132">
        <v>4.0989100885405999E-2</v>
      </c>
      <c r="GF132">
        <v>0</v>
      </c>
    </row>
    <row r="133" spans="13:188" x14ac:dyDescent="0.2">
      <c r="W133">
        <v>0.106169208896633</v>
      </c>
      <c r="X133">
        <v>3.48371985795412E-2</v>
      </c>
      <c r="Y133">
        <v>0</v>
      </c>
      <c r="Z133">
        <v>0.34498895245101602</v>
      </c>
      <c r="AA133" s="15">
        <v>3.91006671485172E-15</v>
      </c>
      <c r="AB133">
        <v>0.655011047548967</v>
      </c>
      <c r="AC133" s="15">
        <v>8.2989171090730499E-15</v>
      </c>
      <c r="AD133">
        <v>0</v>
      </c>
      <c r="AE133">
        <v>0</v>
      </c>
      <c r="AF133">
        <v>0</v>
      </c>
      <c r="AI133">
        <v>9.2661632572759806E-2</v>
      </c>
      <c r="AJ133">
        <v>5.9752902626987001E-2</v>
      </c>
      <c r="AK133">
        <v>0</v>
      </c>
      <c r="AL133">
        <v>0.409639421362536</v>
      </c>
      <c r="AM133">
        <v>0</v>
      </c>
      <c r="AN133">
        <v>0.59036057863744795</v>
      </c>
      <c r="AO133">
        <v>0</v>
      </c>
      <c r="AP133">
        <v>0</v>
      </c>
      <c r="AQ133">
        <v>0</v>
      </c>
      <c r="AR133" s="15">
        <v>6.17908502142939E-15</v>
      </c>
      <c r="AS133">
        <v>0</v>
      </c>
      <c r="CX133">
        <v>0.157021911849129</v>
      </c>
      <c r="CY133" s="13">
        <v>0.12741099373897199</v>
      </c>
      <c r="CZ133">
        <v>0.491481541007388</v>
      </c>
      <c r="DA133">
        <v>0</v>
      </c>
      <c r="DB133" s="15">
        <v>6.1114308058662898E-15</v>
      </c>
      <c r="DC133">
        <v>0.50851845899260495</v>
      </c>
      <c r="DD133">
        <v>0</v>
      </c>
      <c r="DE133">
        <v>0</v>
      </c>
      <c r="DF133">
        <v>0</v>
      </c>
      <c r="DG133" s="15">
        <v>0</v>
      </c>
      <c r="DT133">
        <v>0.157021911849131</v>
      </c>
      <c r="DU133" s="13">
        <v>0.12741099373897499</v>
      </c>
      <c r="DV133">
        <v>0.49148154100740898</v>
      </c>
      <c r="DW133">
        <v>0</v>
      </c>
      <c r="DX133">
        <v>0</v>
      </c>
      <c r="DY133">
        <v>0.50851845899255899</v>
      </c>
      <c r="DZ133">
        <v>0</v>
      </c>
      <c r="EA133">
        <v>0</v>
      </c>
      <c r="EB133">
        <v>0</v>
      </c>
      <c r="EC133" s="15">
        <v>1.6467729957447801E-14</v>
      </c>
      <c r="FA133">
        <v>0.11209188818704301</v>
      </c>
      <c r="FB133" s="53">
        <v>9.47338242396462E-2</v>
      </c>
      <c r="FC133">
        <v>0.17787804234346299</v>
      </c>
      <c r="FD133">
        <v>0</v>
      </c>
      <c r="FE133">
        <v>0</v>
      </c>
      <c r="FF133">
        <v>0.37477581037171698</v>
      </c>
      <c r="FG133">
        <v>0.16988084636753001</v>
      </c>
      <c r="FH133">
        <v>0</v>
      </c>
      <c r="FI133">
        <v>0</v>
      </c>
      <c r="FJ133">
        <v>0.277465300917282</v>
      </c>
      <c r="FW133">
        <v>7.8585332187349102E-2</v>
      </c>
      <c r="FX133">
        <v>8.7149049320742605E-2</v>
      </c>
      <c r="FY133">
        <v>0.152528745271303</v>
      </c>
      <c r="FZ133">
        <v>0</v>
      </c>
      <c r="GA133">
        <v>0.80651392772861696</v>
      </c>
      <c r="GB133">
        <v>0</v>
      </c>
      <c r="GC133">
        <v>0</v>
      </c>
      <c r="GD133">
        <v>0</v>
      </c>
      <c r="GE133">
        <v>4.0957327000080701E-2</v>
      </c>
      <c r="GF133">
        <v>0</v>
      </c>
    </row>
    <row r="134" spans="13:188" x14ac:dyDescent="0.2">
      <c r="W134">
        <v>0.111060836204915</v>
      </c>
      <c r="X134">
        <v>3.77637710308526E-2</v>
      </c>
      <c r="Y134">
        <v>0</v>
      </c>
      <c r="Z134">
        <v>0.36096483165952298</v>
      </c>
      <c r="AA134" s="15">
        <v>4.2639503039509903E-15</v>
      </c>
      <c r="AB134">
        <v>0.63903516834045704</v>
      </c>
      <c r="AC134" s="15">
        <v>9.5028152014009493E-15</v>
      </c>
      <c r="AD134">
        <v>0</v>
      </c>
      <c r="AE134">
        <v>0</v>
      </c>
      <c r="AF134">
        <v>0</v>
      </c>
      <c r="AI134">
        <v>9.4839478766100105E-2</v>
      </c>
      <c r="AJ134">
        <v>6.2654501365759105E-2</v>
      </c>
      <c r="AK134">
        <v>0</v>
      </c>
      <c r="AL134">
        <v>0.42403845986588501</v>
      </c>
      <c r="AM134">
        <v>0</v>
      </c>
      <c r="AN134">
        <v>0.57596154013409695</v>
      </c>
      <c r="AO134">
        <v>0</v>
      </c>
      <c r="AP134">
        <v>0</v>
      </c>
      <c r="AQ134">
        <v>0</v>
      </c>
      <c r="AR134" s="15">
        <v>6.8382799423005696E-15</v>
      </c>
      <c r="AS134">
        <v>0</v>
      </c>
      <c r="CX134">
        <v>0.15913769222176399</v>
      </c>
      <c r="CY134" s="13">
        <v>0.12947779977948001</v>
      </c>
      <c r="CZ134">
        <v>0.50388443025108498</v>
      </c>
      <c r="DA134">
        <v>0</v>
      </c>
      <c r="DB134" s="15">
        <v>6.5639767926617402E-15</v>
      </c>
      <c r="DC134">
        <v>0.49611556974890397</v>
      </c>
      <c r="DD134">
        <v>0</v>
      </c>
      <c r="DE134">
        <v>0</v>
      </c>
      <c r="DF134">
        <v>0</v>
      </c>
      <c r="DG134" s="15">
        <v>0</v>
      </c>
      <c r="DT134">
        <v>0.15913769222177099</v>
      </c>
      <c r="DU134" s="13">
        <v>0.12947779977948801</v>
      </c>
      <c r="DV134">
        <v>0.50388443025112895</v>
      </c>
      <c r="DW134">
        <v>0</v>
      </c>
      <c r="DX134">
        <v>0</v>
      </c>
      <c r="DY134">
        <v>0.49611556974883902</v>
      </c>
      <c r="DZ134">
        <v>0</v>
      </c>
      <c r="EA134">
        <v>0</v>
      </c>
      <c r="EB134">
        <v>0</v>
      </c>
      <c r="EC134" s="15">
        <v>1.6011497683265901E-14</v>
      </c>
      <c r="FA134">
        <v>0.115177224883191</v>
      </c>
      <c r="FB134" s="53">
        <v>9.7597634414288495E-2</v>
      </c>
      <c r="FC134">
        <v>0.19850682086379101</v>
      </c>
      <c r="FD134">
        <v>0</v>
      </c>
      <c r="FE134">
        <v>0</v>
      </c>
      <c r="FF134">
        <v>0.36687009969504097</v>
      </c>
      <c r="FG134">
        <v>0.231762907187062</v>
      </c>
      <c r="FH134">
        <v>0</v>
      </c>
      <c r="FI134">
        <v>0</v>
      </c>
      <c r="FJ134">
        <v>0.202860172254099</v>
      </c>
      <c r="FW134">
        <v>8.4606446433556706E-2</v>
      </c>
      <c r="FX134">
        <v>9.0197854005600805E-2</v>
      </c>
      <c r="FY134">
        <v>0.17281230483840099</v>
      </c>
      <c r="FZ134">
        <v>0</v>
      </c>
      <c r="GA134">
        <v>0.78626214204684497</v>
      </c>
      <c r="GB134">
        <v>0</v>
      </c>
      <c r="GC134">
        <v>0</v>
      </c>
      <c r="GD134">
        <v>0</v>
      </c>
      <c r="GE134">
        <v>4.0925553114755299E-2</v>
      </c>
      <c r="GF134">
        <v>0</v>
      </c>
    </row>
    <row r="135" spans="13:188" x14ac:dyDescent="0.2">
      <c r="W135">
        <v>0.116284695960909</v>
      </c>
      <c r="X135">
        <v>4.0690343482163903E-2</v>
      </c>
      <c r="Y135">
        <v>0</v>
      </c>
      <c r="Z135">
        <v>0.37694071086802999</v>
      </c>
      <c r="AA135" s="15">
        <v>4.6247727869541701E-15</v>
      </c>
      <c r="AB135">
        <v>0.62305928913194797</v>
      </c>
      <c r="AC135" s="15">
        <v>1.06893660589691E-14</v>
      </c>
      <c r="AD135">
        <v>0</v>
      </c>
      <c r="AE135">
        <v>0</v>
      </c>
      <c r="AF135">
        <v>0</v>
      </c>
      <c r="AI135">
        <v>9.7215823422934694E-2</v>
      </c>
      <c r="AJ135">
        <v>6.5556100104531098E-2</v>
      </c>
      <c r="AK135">
        <v>0</v>
      </c>
      <c r="AL135">
        <v>0.43843749836923501</v>
      </c>
      <c r="AM135">
        <v>0</v>
      </c>
      <c r="AN135">
        <v>0.56156250163074595</v>
      </c>
      <c r="AO135">
        <v>0</v>
      </c>
      <c r="AP135">
        <v>0</v>
      </c>
      <c r="AQ135">
        <v>0</v>
      </c>
      <c r="AR135" s="15">
        <v>7.4940054162198098E-15</v>
      </c>
      <c r="AS135">
        <v>0</v>
      </c>
      <c r="CX135">
        <v>0.16146958334397299</v>
      </c>
      <c r="CY135" s="13">
        <v>0.13154460581998501</v>
      </c>
      <c r="CZ135">
        <v>0.51628731949475903</v>
      </c>
      <c r="DA135">
        <v>0</v>
      </c>
      <c r="DB135" s="15">
        <v>6.4202115845901599E-15</v>
      </c>
      <c r="DC135">
        <v>0.48371268050522498</v>
      </c>
      <c r="DD135">
        <v>0</v>
      </c>
      <c r="DE135">
        <v>0</v>
      </c>
      <c r="DF135" s="15">
        <v>0</v>
      </c>
      <c r="DG135" s="15">
        <v>0</v>
      </c>
      <c r="DT135">
        <v>0.16146958334399</v>
      </c>
      <c r="DU135" s="13">
        <v>0.13154460581999999</v>
      </c>
      <c r="DV135">
        <v>0.51628731949484896</v>
      </c>
      <c r="DW135">
        <v>0</v>
      </c>
      <c r="DX135">
        <v>0</v>
      </c>
      <c r="DY135">
        <v>0.48371268050511901</v>
      </c>
      <c r="DZ135">
        <v>0</v>
      </c>
      <c r="EA135">
        <v>0</v>
      </c>
      <c r="EB135">
        <v>0</v>
      </c>
      <c r="EC135" s="15">
        <v>1.5563939026463901E-14</v>
      </c>
      <c r="FA135">
        <v>0.118378249894878</v>
      </c>
      <c r="FB135" s="53">
        <v>0.100461444588931</v>
      </c>
      <c r="FC135">
        <v>0.219135599384119</v>
      </c>
      <c r="FD135">
        <v>0</v>
      </c>
      <c r="FE135">
        <v>0</v>
      </c>
      <c r="FF135">
        <v>0.35896438901836403</v>
      </c>
      <c r="FG135">
        <v>0.29364496800659201</v>
      </c>
      <c r="FH135">
        <v>0</v>
      </c>
      <c r="FI135">
        <v>0</v>
      </c>
      <c r="FJ135">
        <v>0.128255043590917</v>
      </c>
      <c r="FW135">
        <v>9.06989443741818E-2</v>
      </c>
      <c r="FX135">
        <v>9.3246658690459103E-2</v>
      </c>
      <c r="FY135">
        <v>0.193095864405499</v>
      </c>
      <c r="FZ135">
        <v>0</v>
      </c>
      <c r="GA135">
        <v>0.76601035636507298</v>
      </c>
      <c r="GB135">
        <v>0</v>
      </c>
      <c r="GC135">
        <v>0</v>
      </c>
      <c r="GD135">
        <v>0</v>
      </c>
      <c r="GE135">
        <v>4.0893779229430001E-2</v>
      </c>
      <c r="GF135">
        <v>0</v>
      </c>
    </row>
    <row r="136" spans="13:188" x14ac:dyDescent="0.2">
      <c r="W136">
        <v>0.12179804779344899</v>
      </c>
      <c r="X136">
        <v>4.36169159334754E-2</v>
      </c>
      <c r="Y136">
        <v>0</v>
      </c>
      <c r="Z136">
        <v>0.39291659007653801</v>
      </c>
      <c r="AA136" s="15">
        <v>4.9786563760534403E-15</v>
      </c>
      <c r="AB136">
        <v>0.60708340992343801</v>
      </c>
      <c r="AC136" s="15">
        <v>1.18828558104411E-14</v>
      </c>
      <c r="AD136">
        <v>0</v>
      </c>
      <c r="AE136">
        <v>0</v>
      </c>
      <c r="AF136">
        <v>0</v>
      </c>
      <c r="AI136">
        <v>9.9776484827689305E-2</v>
      </c>
      <c r="AJ136">
        <v>6.8457698843303202E-2</v>
      </c>
      <c r="AK136">
        <v>0</v>
      </c>
      <c r="AL136">
        <v>0.45283653687258402</v>
      </c>
      <c r="AM136">
        <v>0</v>
      </c>
      <c r="AN136">
        <v>0.54716346312739605</v>
      </c>
      <c r="AO136">
        <v>0</v>
      </c>
      <c r="AP136">
        <v>0</v>
      </c>
      <c r="AQ136">
        <v>0</v>
      </c>
      <c r="AR136" s="15">
        <v>8.1670781248988094E-15</v>
      </c>
      <c r="AS136">
        <v>0</v>
      </c>
      <c r="CX136">
        <v>0.16400836740721</v>
      </c>
      <c r="CY136" s="13">
        <v>0.13361141186049</v>
      </c>
      <c r="CZ136">
        <v>0.528690208738407</v>
      </c>
      <c r="DA136">
        <v>0</v>
      </c>
      <c r="DB136" s="15">
        <v>6.2671222378352098E-15</v>
      </c>
      <c r="DC136">
        <v>0.471309791261665</v>
      </c>
      <c r="DD136">
        <v>0</v>
      </c>
      <c r="DE136">
        <v>0</v>
      </c>
      <c r="DF136" s="15">
        <v>0</v>
      </c>
      <c r="DG136" s="15">
        <v>0</v>
      </c>
      <c r="DT136">
        <v>0.16400836740724001</v>
      </c>
      <c r="DU136" s="13">
        <v>0.13361141186051301</v>
      </c>
      <c r="DV136">
        <v>0.52869020873856298</v>
      </c>
      <c r="DW136">
        <v>0</v>
      </c>
      <c r="DX136">
        <v>0</v>
      </c>
      <c r="DY136">
        <v>0.47130979126142802</v>
      </c>
      <c r="DZ136">
        <v>0</v>
      </c>
      <c r="EA136">
        <v>0</v>
      </c>
      <c r="EB136">
        <v>0</v>
      </c>
      <c r="EC136" s="15">
        <v>1.51147540664032E-14</v>
      </c>
      <c r="FA136">
        <v>0.121685833795392</v>
      </c>
      <c r="FB136" s="53">
        <v>0.103325254763573</v>
      </c>
      <c r="FC136">
        <v>0.23976437790444699</v>
      </c>
      <c r="FD136">
        <v>0</v>
      </c>
      <c r="FE136">
        <v>0</v>
      </c>
      <c r="FF136">
        <v>0.35105867834168702</v>
      </c>
      <c r="FG136">
        <v>0.35552702882612403</v>
      </c>
      <c r="FH136">
        <v>0</v>
      </c>
      <c r="FI136">
        <v>0</v>
      </c>
      <c r="FJ136">
        <v>5.3649914927732398E-2</v>
      </c>
      <c r="FW136">
        <v>9.6849355353693004E-2</v>
      </c>
      <c r="FX136">
        <v>9.6295463375317497E-2</v>
      </c>
      <c r="FY136">
        <v>0.21337942397259799</v>
      </c>
      <c r="FZ136">
        <v>0</v>
      </c>
      <c r="GA136">
        <v>0.74575857068329998</v>
      </c>
      <c r="GB136">
        <v>0</v>
      </c>
      <c r="GC136">
        <v>0</v>
      </c>
      <c r="GD136">
        <v>0</v>
      </c>
      <c r="GE136">
        <v>4.0862005344104599E-2</v>
      </c>
      <c r="GF136">
        <v>0</v>
      </c>
    </row>
    <row r="137" spans="13:188" x14ac:dyDescent="0.2">
      <c r="W137">
        <v>0.127563361249449</v>
      </c>
      <c r="X137">
        <v>4.6543488384786801E-2</v>
      </c>
      <c r="Y137">
        <v>0</v>
      </c>
      <c r="Z137">
        <v>0.40889246928504502</v>
      </c>
      <c r="AA137" s="15">
        <v>5.3290705182007498E-15</v>
      </c>
      <c r="AB137">
        <v>0.59110753071492905</v>
      </c>
      <c r="AC137" s="15">
        <v>1.3072876114961199E-14</v>
      </c>
      <c r="AD137">
        <v>0</v>
      </c>
      <c r="AE137">
        <v>0</v>
      </c>
      <c r="AF137">
        <v>0</v>
      </c>
      <c r="AI137">
        <v>0.10250765110438401</v>
      </c>
      <c r="AJ137">
        <v>7.1359297582075196E-2</v>
      </c>
      <c r="AK137">
        <v>0</v>
      </c>
      <c r="AL137">
        <v>0.46723557537593302</v>
      </c>
      <c r="AM137">
        <v>0</v>
      </c>
      <c r="AN137">
        <v>0.53276442462404605</v>
      </c>
      <c r="AO137">
        <v>0</v>
      </c>
      <c r="AP137">
        <v>0</v>
      </c>
      <c r="AQ137">
        <v>0</v>
      </c>
      <c r="AR137" s="15">
        <v>8.8193341518660904E-15</v>
      </c>
      <c r="AS137">
        <v>0</v>
      </c>
      <c r="CX137">
        <v>0.16674459448082901</v>
      </c>
      <c r="CY137" s="13">
        <v>0.13567821790099399</v>
      </c>
      <c r="CZ137">
        <v>0.54109309798207506</v>
      </c>
      <c r="DA137">
        <v>0</v>
      </c>
      <c r="DB137" s="15">
        <v>6.1328980088814996E-15</v>
      </c>
      <c r="DC137">
        <v>0.45890690201801398</v>
      </c>
      <c r="DD137" s="15">
        <v>0</v>
      </c>
      <c r="DE137">
        <v>0</v>
      </c>
      <c r="DF137" s="15">
        <v>0</v>
      </c>
      <c r="DG137">
        <v>0</v>
      </c>
      <c r="DT137">
        <v>0.166744594480873</v>
      </c>
      <c r="DU137" s="13">
        <v>0.13567821790102499</v>
      </c>
      <c r="DV137">
        <v>0.541093097982281</v>
      </c>
      <c r="DW137">
        <v>0</v>
      </c>
      <c r="DX137">
        <v>0</v>
      </c>
      <c r="DY137">
        <v>0.458906902017711</v>
      </c>
      <c r="DZ137" s="15">
        <v>1.4851835039575399E-14</v>
      </c>
      <c r="EA137">
        <v>0</v>
      </c>
      <c r="EB137">
        <v>0</v>
      </c>
      <c r="EC137">
        <v>0</v>
      </c>
      <c r="FA137">
        <v>0.12509340048182099</v>
      </c>
      <c r="FB137" s="53">
        <v>0.10618906493821501</v>
      </c>
      <c r="FC137">
        <v>0.26181874859708698</v>
      </c>
      <c r="FD137">
        <v>0</v>
      </c>
      <c r="FE137">
        <v>0</v>
      </c>
      <c r="FF137">
        <v>0.34729520190128599</v>
      </c>
      <c r="FG137">
        <v>0.39088604950162797</v>
      </c>
      <c r="FH137">
        <v>0</v>
      </c>
      <c r="FI137">
        <v>0</v>
      </c>
      <c r="FJ137">
        <v>0</v>
      </c>
      <c r="FW137">
        <v>0.103047310220205</v>
      </c>
      <c r="FX137">
        <v>9.9344268060175794E-2</v>
      </c>
      <c r="FY137">
        <v>0.233662983539695</v>
      </c>
      <c r="FZ137">
        <v>0</v>
      </c>
      <c r="GA137">
        <v>0.72550678500152799</v>
      </c>
      <c r="GB137">
        <v>0</v>
      </c>
      <c r="GC137">
        <v>0</v>
      </c>
      <c r="GD137">
        <v>0</v>
      </c>
      <c r="GE137">
        <v>4.0830231458779301E-2</v>
      </c>
      <c r="GF137">
        <v>0</v>
      </c>
    </row>
    <row r="138" spans="13:188" x14ac:dyDescent="0.2">
      <c r="W138">
        <v>0.133530245971478</v>
      </c>
      <c r="X138">
        <v>4.9470060836098402E-2</v>
      </c>
      <c r="Y138">
        <v>1.4839366538917299E-2</v>
      </c>
      <c r="Z138">
        <v>0.41131888641299702</v>
      </c>
      <c r="AA138" s="15">
        <v>5.4760883327897897E-15</v>
      </c>
      <c r="AB138">
        <v>0.57384174704805802</v>
      </c>
      <c r="AC138" s="15">
        <v>1.4380423934978699E-14</v>
      </c>
      <c r="AD138">
        <v>0</v>
      </c>
      <c r="AE138">
        <v>0</v>
      </c>
      <c r="AF138">
        <v>0</v>
      </c>
      <c r="AI138">
        <v>0.105396068023924</v>
      </c>
      <c r="AJ138">
        <v>7.4260896320847397E-2</v>
      </c>
      <c r="AK138">
        <v>0</v>
      </c>
      <c r="AL138">
        <v>0.48163461387928302</v>
      </c>
      <c r="AM138">
        <v>0</v>
      </c>
      <c r="AN138">
        <v>0.51836538612069405</v>
      </c>
      <c r="AO138">
        <v>0</v>
      </c>
      <c r="AP138">
        <v>0</v>
      </c>
      <c r="AQ138">
        <v>0</v>
      </c>
      <c r="AR138" s="15">
        <v>9.49240686054509E-15</v>
      </c>
      <c r="AS138">
        <v>0</v>
      </c>
      <c r="CX138">
        <v>0.16966871241413001</v>
      </c>
      <c r="CY138" s="13">
        <v>0.13774502394149901</v>
      </c>
      <c r="CZ138">
        <v>0.553495987225743</v>
      </c>
      <c r="DA138">
        <v>0</v>
      </c>
      <c r="DB138" s="15">
        <v>5.9795918216920501E-15</v>
      </c>
      <c r="DC138">
        <v>0.44650401277436202</v>
      </c>
      <c r="DD138" s="15">
        <v>0</v>
      </c>
      <c r="DE138">
        <v>0</v>
      </c>
      <c r="DF138" s="15">
        <v>0</v>
      </c>
      <c r="DG138">
        <v>0</v>
      </c>
      <c r="DT138">
        <v>0.16966871241418699</v>
      </c>
      <c r="DU138" s="13">
        <v>0.13774502394153601</v>
      </c>
      <c r="DV138">
        <v>0.55349598722598903</v>
      </c>
      <c r="DW138">
        <v>0</v>
      </c>
      <c r="DX138">
        <v>0</v>
      </c>
      <c r="DY138">
        <v>0.44650401277400498</v>
      </c>
      <c r="DZ138" s="15">
        <v>1.54637587457263E-14</v>
      </c>
      <c r="EA138">
        <v>0</v>
      </c>
      <c r="EB138">
        <v>0</v>
      </c>
      <c r="EC138">
        <v>0</v>
      </c>
      <c r="FA138">
        <v>0.12862547842328301</v>
      </c>
      <c r="FB138" s="53">
        <v>0.10905287511285799</v>
      </c>
      <c r="FC138">
        <v>0.28752294599788503</v>
      </c>
      <c r="FD138">
        <v>0</v>
      </c>
      <c r="FE138">
        <v>0</v>
      </c>
      <c r="FF138">
        <v>0.354136748019588</v>
      </c>
      <c r="FG138">
        <v>0.35834030598252797</v>
      </c>
      <c r="FH138">
        <v>0</v>
      </c>
      <c r="FI138">
        <v>0</v>
      </c>
      <c r="FJ138">
        <v>0</v>
      </c>
      <c r="FW138">
        <v>0.10928472008552099</v>
      </c>
      <c r="FX138">
        <v>0.10239307274503399</v>
      </c>
      <c r="FY138">
        <v>0.25394654310679299</v>
      </c>
      <c r="FZ138">
        <v>0</v>
      </c>
      <c r="GA138">
        <v>0.70525499931975599</v>
      </c>
      <c r="GB138">
        <v>0</v>
      </c>
      <c r="GC138">
        <v>0</v>
      </c>
      <c r="GD138">
        <v>0</v>
      </c>
      <c r="GE138">
        <v>4.0798457573453899E-2</v>
      </c>
      <c r="GF138">
        <v>0</v>
      </c>
    </row>
    <row r="139" spans="13:188" x14ac:dyDescent="0.2">
      <c r="W139">
        <v>0.13965045085769001</v>
      </c>
      <c r="X139">
        <v>5.2396633287409899E-2</v>
      </c>
      <c r="Y139">
        <v>3.08432904633449E-2</v>
      </c>
      <c r="Z139">
        <v>0.412681974719316</v>
      </c>
      <c r="AA139" s="15">
        <v>5.6161672534749098E-15</v>
      </c>
      <c r="AB139">
        <v>0.55647473481730902</v>
      </c>
      <c r="AC139" s="15">
        <v>1.5700114819328099E-14</v>
      </c>
      <c r="AD139">
        <v>0</v>
      </c>
      <c r="AE139">
        <v>0</v>
      </c>
      <c r="AF139">
        <v>0</v>
      </c>
      <c r="AI139">
        <v>0.108429169435471</v>
      </c>
      <c r="AJ139">
        <v>7.7162495059619404E-2</v>
      </c>
      <c r="AK139">
        <v>0</v>
      </c>
      <c r="AL139">
        <v>0.49603365238263097</v>
      </c>
      <c r="AM139">
        <v>0</v>
      </c>
      <c r="AN139">
        <v>0.50396634761734405</v>
      </c>
      <c r="AO139">
        <v>0</v>
      </c>
      <c r="AP139">
        <v>0</v>
      </c>
      <c r="AQ139">
        <v>0</v>
      </c>
      <c r="AR139" s="15">
        <v>1.01516017814163E-14</v>
      </c>
      <c r="AS139">
        <v>0</v>
      </c>
      <c r="CX139">
        <v>0.172771181424034</v>
      </c>
      <c r="CY139" s="13">
        <v>0.13981182998200301</v>
      </c>
      <c r="CZ139">
        <v>0.56589887646941095</v>
      </c>
      <c r="DA139">
        <v>0</v>
      </c>
      <c r="DB139" s="15">
        <v>5.8325740071030197E-15</v>
      </c>
      <c r="DC139">
        <v>0.43410112353071201</v>
      </c>
      <c r="DD139" s="15">
        <v>0</v>
      </c>
      <c r="DE139">
        <v>0</v>
      </c>
      <c r="DF139" s="15">
        <v>0</v>
      </c>
      <c r="DG139">
        <v>0</v>
      </c>
      <c r="DT139">
        <v>0.172771181424105</v>
      </c>
      <c r="DU139" s="13">
        <v>0.139811829982046</v>
      </c>
      <c r="DV139">
        <v>0.56589887646969805</v>
      </c>
      <c r="DW139">
        <v>0</v>
      </c>
      <c r="DX139">
        <v>0</v>
      </c>
      <c r="DY139">
        <v>0.43410112353029801</v>
      </c>
      <c r="DZ139" s="15">
        <v>1.6065274111021201E-14</v>
      </c>
      <c r="EA139">
        <v>0</v>
      </c>
      <c r="EB139">
        <v>0</v>
      </c>
      <c r="EC139">
        <v>0</v>
      </c>
      <c r="FA139">
        <v>0.132283723907271</v>
      </c>
      <c r="FB139" s="53">
        <v>0.1119166852875</v>
      </c>
      <c r="FC139">
        <v>0.31322714339868102</v>
      </c>
      <c r="FD139">
        <v>0</v>
      </c>
      <c r="FE139">
        <v>0</v>
      </c>
      <c r="FF139">
        <v>0.36097829413788901</v>
      </c>
      <c r="FG139">
        <v>0.32579456246343103</v>
      </c>
      <c r="FH139">
        <v>0</v>
      </c>
      <c r="FI139">
        <v>0</v>
      </c>
      <c r="FJ139">
        <v>0</v>
      </c>
      <c r="FW139">
        <v>0.11555519604968301</v>
      </c>
      <c r="FX139">
        <v>0.105441877429892</v>
      </c>
      <c r="FY139">
        <v>0.27423010267389097</v>
      </c>
      <c r="FZ139">
        <v>0</v>
      </c>
      <c r="GA139">
        <v>0.685003213637983</v>
      </c>
      <c r="GB139">
        <v>0</v>
      </c>
      <c r="GC139">
        <v>0</v>
      </c>
      <c r="GD139">
        <v>0</v>
      </c>
      <c r="GE139">
        <v>4.0766683688128399E-2</v>
      </c>
      <c r="GF139">
        <v>0</v>
      </c>
    </row>
    <row r="140" spans="13:188" x14ac:dyDescent="0.2">
      <c r="W140">
        <v>0.145904583283016</v>
      </c>
      <c r="X140">
        <v>5.5323205738721598E-2</v>
      </c>
      <c r="Y140">
        <v>4.6847214387773201E-2</v>
      </c>
      <c r="Z140">
        <v>0.41404506302563399</v>
      </c>
      <c r="AA140" s="15">
        <v>5.7419347054832299E-15</v>
      </c>
      <c r="AB140">
        <v>0.53910772258656003</v>
      </c>
      <c r="AC140" s="15">
        <v>1.70124331289045E-14</v>
      </c>
      <c r="AD140">
        <v>0</v>
      </c>
      <c r="AE140">
        <v>0</v>
      </c>
      <c r="AF140">
        <v>0</v>
      </c>
      <c r="AI140">
        <v>0.11159515860298801</v>
      </c>
      <c r="AJ140">
        <v>8.0064093798391606E-2</v>
      </c>
      <c r="AK140">
        <v>0</v>
      </c>
      <c r="AL140">
        <v>0.51043269088598098</v>
      </c>
      <c r="AM140">
        <v>0</v>
      </c>
      <c r="AN140">
        <v>0.48956730911399299</v>
      </c>
      <c r="AO140">
        <v>0</v>
      </c>
      <c r="AP140">
        <v>0</v>
      </c>
      <c r="AQ140">
        <v>0</v>
      </c>
      <c r="AR140" s="15">
        <v>1.07969189144796E-14</v>
      </c>
      <c r="AS140">
        <v>0</v>
      </c>
      <c r="CX140">
        <v>0.176042572304939</v>
      </c>
      <c r="CY140" s="13">
        <v>0.141878636022508</v>
      </c>
      <c r="CZ140">
        <v>0.57830176571307901</v>
      </c>
      <c r="DA140">
        <v>0</v>
      </c>
      <c r="DB140" s="15">
        <v>5.6812193838240401E-15</v>
      </c>
      <c r="DC140">
        <v>0.42169823428706099</v>
      </c>
      <c r="DD140">
        <v>0</v>
      </c>
      <c r="DE140">
        <v>0</v>
      </c>
      <c r="DF140" s="15">
        <v>0</v>
      </c>
      <c r="DG140">
        <v>0</v>
      </c>
      <c r="DT140">
        <v>0.17604257230502501</v>
      </c>
      <c r="DU140" s="13">
        <v>0.14187863602255699</v>
      </c>
      <c r="DV140">
        <v>0.57830176571340497</v>
      </c>
      <c r="DW140">
        <v>0</v>
      </c>
      <c r="DX140">
        <v>0</v>
      </c>
      <c r="DY140">
        <v>0.42169823428659198</v>
      </c>
      <c r="DZ140" s="15">
        <v>1.66576821780673E-14</v>
      </c>
      <c r="EA140">
        <v>0</v>
      </c>
      <c r="EB140">
        <v>0</v>
      </c>
      <c r="EC140">
        <v>0</v>
      </c>
      <c r="FA140">
        <v>0.13605796036092399</v>
      </c>
      <c r="FB140" s="53">
        <v>0.114780495462142</v>
      </c>
      <c r="FC140">
        <v>0.33893134079947801</v>
      </c>
      <c r="FD140">
        <v>0</v>
      </c>
      <c r="FE140">
        <v>0</v>
      </c>
      <c r="FF140">
        <v>0.36781984025619002</v>
      </c>
      <c r="FG140">
        <v>0.29324881894433402</v>
      </c>
      <c r="FH140">
        <v>0</v>
      </c>
      <c r="FI140">
        <v>0</v>
      </c>
      <c r="FJ140">
        <v>0</v>
      </c>
      <c r="FW140">
        <v>0.12185363356645899</v>
      </c>
      <c r="FX140">
        <v>0.10849068211475101</v>
      </c>
      <c r="FY140">
        <v>0.29451366224099002</v>
      </c>
      <c r="FZ140">
        <v>0</v>
      </c>
      <c r="GA140">
        <v>0.66475142795621101</v>
      </c>
      <c r="GB140">
        <v>0</v>
      </c>
      <c r="GC140">
        <v>0</v>
      </c>
      <c r="GD140">
        <v>0</v>
      </c>
      <c r="GE140">
        <v>4.0734909802802997E-2</v>
      </c>
      <c r="GF140">
        <v>0</v>
      </c>
    </row>
    <row r="141" spans="13:188" x14ac:dyDescent="0.2">
      <c r="W141">
        <v>0.152276142530297</v>
      </c>
      <c r="X141">
        <v>5.8249778190033102E-2</v>
      </c>
      <c r="Y141">
        <v>6.2851138312200905E-2</v>
      </c>
      <c r="Z141">
        <v>0.41540815133195302</v>
      </c>
      <c r="AA141" s="15">
        <v>5.8703042427055199E-15</v>
      </c>
      <c r="AB141">
        <v>0.52174071035581204</v>
      </c>
      <c r="AC141" s="15">
        <v>1.8334292417598899E-14</v>
      </c>
      <c r="AD141">
        <v>0</v>
      </c>
      <c r="AE141">
        <v>0</v>
      </c>
      <c r="AF141">
        <v>0</v>
      </c>
      <c r="AI141">
        <v>0.11488304954336399</v>
      </c>
      <c r="AJ141">
        <v>8.2965692537163502E-2</v>
      </c>
      <c r="AK141">
        <v>0</v>
      </c>
      <c r="AL141">
        <v>0.52483172938932998</v>
      </c>
      <c r="AM141">
        <v>0</v>
      </c>
      <c r="AN141">
        <v>0.47516827061064298</v>
      </c>
      <c r="AO141">
        <v>0</v>
      </c>
      <c r="AP141">
        <v>0</v>
      </c>
      <c r="AQ141">
        <v>0</v>
      </c>
      <c r="AR141" s="15">
        <v>1.14630527292547E-14</v>
      </c>
      <c r="AS141">
        <v>0</v>
      </c>
      <c r="CX141">
        <v>0.179473648125617</v>
      </c>
      <c r="CY141" s="13">
        <v>0.14394544206301299</v>
      </c>
      <c r="CZ141">
        <v>0.59070465495674696</v>
      </c>
      <c r="DA141">
        <v>0</v>
      </c>
      <c r="DB141" s="15">
        <v>5.5363699735799798E-15</v>
      </c>
      <c r="DC141">
        <v>0.40929534504341097</v>
      </c>
      <c r="DD141">
        <v>0</v>
      </c>
      <c r="DE141">
        <v>0</v>
      </c>
      <c r="DF141" s="15">
        <v>0</v>
      </c>
      <c r="DG141">
        <v>0</v>
      </c>
      <c r="DT141">
        <v>0.17947364812572</v>
      </c>
      <c r="DU141" s="13">
        <v>0.143945442063068</v>
      </c>
      <c r="DV141">
        <v>0.59070465495711399</v>
      </c>
      <c r="DW141">
        <v>0</v>
      </c>
      <c r="DX141">
        <v>0</v>
      </c>
      <c r="DY141">
        <v>0.40929534504288501</v>
      </c>
      <c r="DZ141" s="15">
        <v>1.7257029139017299E-14</v>
      </c>
      <c r="EA141">
        <v>0</v>
      </c>
      <c r="EB141">
        <v>0</v>
      </c>
      <c r="EC141">
        <v>0</v>
      </c>
      <c r="FA141">
        <v>0.13993880305339701</v>
      </c>
      <c r="FB141" s="53">
        <v>0.11764430563678401</v>
      </c>
      <c r="FC141">
        <v>0.364635538200275</v>
      </c>
      <c r="FD141">
        <v>0</v>
      </c>
      <c r="FE141">
        <v>0</v>
      </c>
      <c r="FF141">
        <v>0.37466138637449098</v>
      </c>
      <c r="FG141">
        <v>0.26070307542523502</v>
      </c>
      <c r="FH141">
        <v>0</v>
      </c>
      <c r="FI141">
        <v>0</v>
      </c>
      <c r="FJ141">
        <v>0</v>
      </c>
      <c r="FW141">
        <v>0.12817591069298201</v>
      </c>
      <c r="FX141">
        <v>0.111539486799609</v>
      </c>
      <c r="FY141">
        <v>0.314797221808087</v>
      </c>
      <c r="FZ141">
        <v>0</v>
      </c>
      <c r="GA141">
        <v>0.64449964227443901</v>
      </c>
      <c r="GB141">
        <v>0</v>
      </c>
      <c r="GC141">
        <v>0</v>
      </c>
      <c r="GD141">
        <v>0</v>
      </c>
      <c r="GE141">
        <v>4.0703135917477602E-2</v>
      </c>
      <c r="GF141">
        <v>0</v>
      </c>
    </row>
    <row r="142" spans="13:188" x14ac:dyDescent="0.2">
      <c r="W142">
        <v>0.158750990256772</v>
      </c>
      <c r="X142">
        <v>6.1176350641344697E-2</v>
      </c>
      <c r="Y142">
        <v>7.8855062236628595E-2</v>
      </c>
      <c r="Z142">
        <v>0.41677123963827201</v>
      </c>
      <c r="AA142" s="15">
        <v>6.0021432268797502E-15</v>
      </c>
      <c r="AB142">
        <v>0.50437369812506305</v>
      </c>
      <c r="AC142" s="15">
        <v>1.9647478088913301E-14</v>
      </c>
      <c r="AD142">
        <v>0</v>
      </c>
      <c r="AE142">
        <v>0</v>
      </c>
      <c r="AF142">
        <v>0</v>
      </c>
      <c r="AI142">
        <v>0.11828267722171899</v>
      </c>
      <c r="AJ142">
        <v>8.5867291275935703E-2</v>
      </c>
      <c r="AK142">
        <v>0</v>
      </c>
      <c r="AL142">
        <v>0.53923076789267999</v>
      </c>
      <c r="AM142">
        <v>0</v>
      </c>
      <c r="AN142">
        <v>0.46076923210729198</v>
      </c>
      <c r="AO142">
        <v>0</v>
      </c>
      <c r="AP142">
        <v>0</v>
      </c>
      <c r="AQ142">
        <v>0</v>
      </c>
      <c r="AR142" s="15">
        <v>1.21291865440298E-14</v>
      </c>
      <c r="AS142">
        <v>0</v>
      </c>
      <c r="CX142">
        <v>0.18305543000411401</v>
      </c>
      <c r="CY142" s="13">
        <v>0.14601224810351701</v>
      </c>
      <c r="CZ142">
        <v>0.60310754420041501</v>
      </c>
      <c r="DA142">
        <v>0</v>
      </c>
      <c r="DB142" s="15">
        <v>5.3889184781219497E-15</v>
      </c>
      <c r="DC142">
        <v>0.39689245579975901</v>
      </c>
      <c r="DD142">
        <v>0</v>
      </c>
      <c r="DE142">
        <v>0</v>
      </c>
      <c r="DF142" s="15">
        <v>0</v>
      </c>
      <c r="DG142">
        <v>0</v>
      </c>
      <c r="DT142">
        <v>0.18305543000423399</v>
      </c>
      <c r="DU142" s="13">
        <v>0.14601224810357899</v>
      </c>
      <c r="DV142">
        <v>0.60310754420082202</v>
      </c>
      <c r="DW142">
        <v>0</v>
      </c>
      <c r="DX142">
        <v>0</v>
      </c>
      <c r="DY142">
        <v>0.39689245579917898</v>
      </c>
      <c r="DZ142" s="15">
        <v>1.7866784440823099E-14</v>
      </c>
      <c r="EA142">
        <v>0</v>
      </c>
      <c r="EB142">
        <v>0</v>
      </c>
      <c r="EC142">
        <v>0</v>
      </c>
      <c r="FA142">
        <v>0.14391762810060299</v>
      </c>
      <c r="FB142" s="53">
        <v>0.12050811581142699</v>
      </c>
      <c r="FC142">
        <v>0.39033973560107099</v>
      </c>
      <c r="FD142">
        <v>0</v>
      </c>
      <c r="FE142">
        <v>0</v>
      </c>
      <c r="FF142">
        <v>0.38150293249279199</v>
      </c>
      <c r="FG142">
        <v>0.22815733190613699</v>
      </c>
      <c r="FH142">
        <v>0</v>
      </c>
      <c r="FI142">
        <v>0</v>
      </c>
      <c r="FJ142">
        <v>0</v>
      </c>
      <c r="FW142">
        <v>0.134518666139536</v>
      </c>
      <c r="FX142">
        <v>0.114588291484467</v>
      </c>
      <c r="FY142">
        <v>0.33508078137518499</v>
      </c>
      <c r="FZ142">
        <v>0</v>
      </c>
      <c r="GA142">
        <v>0.62424785659266802</v>
      </c>
      <c r="GB142">
        <v>0</v>
      </c>
      <c r="GC142">
        <v>0</v>
      </c>
      <c r="GD142">
        <v>0</v>
      </c>
      <c r="GE142">
        <v>4.0671362032152401E-2</v>
      </c>
      <c r="GF142">
        <v>0</v>
      </c>
    </row>
    <row r="143" spans="13:188" x14ac:dyDescent="0.2">
      <c r="W143">
        <v>0.16531699063854999</v>
      </c>
      <c r="X143">
        <v>6.4102923092656403E-2</v>
      </c>
      <c r="Y143">
        <v>9.4858986161056896E-2</v>
      </c>
      <c r="Z143">
        <v>0.41813432794459099</v>
      </c>
      <c r="AA143" s="15">
        <v>6.1339822110539899E-15</v>
      </c>
      <c r="AB143">
        <v>0.48700668589431401</v>
      </c>
      <c r="AC143" s="15">
        <v>2.09693373776076E-14</v>
      </c>
      <c r="AD143">
        <v>0</v>
      </c>
      <c r="AE143">
        <v>0</v>
      </c>
      <c r="AF143">
        <v>0</v>
      </c>
      <c r="AI143">
        <v>0.121784684581802</v>
      </c>
      <c r="AJ143">
        <v>8.8768890014707696E-2</v>
      </c>
      <c r="AK143">
        <v>0</v>
      </c>
      <c r="AL143">
        <v>0.55362980639602799</v>
      </c>
      <c r="AM143">
        <v>0</v>
      </c>
      <c r="AN143">
        <v>0.44637019360394098</v>
      </c>
      <c r="AO143">
        <v>0</v>
      </c>
      <c r="AP143">
        <v>0</v>
      </c>
      <c r="AQ143">
        <v>0</v>
      </c>
      <c r="AR143" s="15">
        <v>1.27814425709971E-14</v>
      </c>
      <c r="AS143">
        <v>0</v>
      </c>
      <c r="CX143">
        <v>0.186779248074189</v>
      </c>
      <c r="CY143" s="13">
        <v>0.148079054144022</v>
      </c>
      <c r="CZ143">
        <v>0.61551043344408296</v>
      </c>
      <c r="DA143">
        <v>0</v>
      </c>
      <c r="DB143" s="15">
        <v>5.2267218331181198E-15</v>
      </c>
      <c r="DC143">
        <v>0.384489566556109</v>
      </c>
      <c r="DD143">
        <v>0</v>
      </c>
      <c r="DE143">
        <v>0</v>
      </c>
      <c r="DF143" s="15">
        <v>0</v>
      </c>
      <c r="DG143">
        <v>0</v>
      </c>
      <c r="DT143">
        <v>0.18677924807431801</v>
      </c>
      <c r="DU143" s="13">
        <v>0.14807905414408401</v>
      </c>
      <c r="DV143">
        <v>0.61551043344450396</v>
      </c>
      <c r="DW143">
        <v>0</v>
      </c>
      <c r="DX143">
        <v>0</v>
      </c>
      <c r="DY143">
        <v>0.38448956655552102</v>
      </c>
      <c r="DZ143">
        <v>0</v>
      </c>
      <c r="EA143">
        <v>0</v>
      </c>
      <c r="EB143">
        <v>0</v>
      </c>
      <c r="EC143">
        <v>0</v>
      </c>
      <c r="FA143">
        <v>0.147986532535338</v>
      </c>
      <c r="FB143" s="53">
        <v>0.123371925986069</v>
      </c>
      <c r="FC143">
        <v>0.41604393300186898</v>
      </c>
      <c r="FD143">
        <v>0</v>
      </c>
      <c r="FE143">
        <v>0</v>
      </c>
      <c r="FF143">
        <v>0.388344478611093</v>
      </c>
      <c r="FG143">
        <v>0.19561158838703899</v>
      </c>
      <c r="FH143">
        <v>0</v>
      </c>
      <c r="FI143">
        <v>0</v>
      </c>
      <c r="FJ143">
        <v>0</v>
      </c>
      <c r="FW143">
        <v>0.14087913396703999</v>
      </c>
      <c r="FX143">
        <v>0.11763709616932599</v>
      </c>
      <c r="FY143">
        <v>0.35536434094228297</v>
      </c>
      <c r="FZ143">
        <v>0</v>
      </c>
      <c r="GA143">
        <v>0.60399607091089502</v>
      </c>
      <c r="GB143">
        <v>0</v>
      </c>
      <c r="GC143">
        <v>0</v>
      </c>
      <c r="GD143">
        <v>0</v>
      </c>
      <c r="GE143">
        <v>4.0639588146826999E-2</v>
      </c>
      <c r="GF143">
        <v>0</v>
      </c>
    </row>
    <row r="144" spans="13:188" x14ac:dyDescent="0.2">
      <c r="W144">
        <v>0.17196370268969299</v>
      </c>
      <c r="X144">
        <v>6.7029495543967907E-2</v>
      </c>
      <c r="Y144">
        <v>0.110862910085485</v>
      </c>
      <c r="Z144">
        <v>0.41949741625091003</v>
      </c>
      <c r="AA144" s="15">
        <v>6.2727600891321297E-15</v>
      </c>
      <c r="AB144">
        <v>0.46963967366356502</v>
      </c>
      <c r="AC144" s="15">
        <v>2.2284257772398099E-14</v>
      </c>
      <c r="AD144">
        <v>0</v>
      </c>
      <c r="AE144">
        <v>0</v>
      </c>
      <c r="AF144">
        <v>0</v>
      </c>
      <c r="AI144">
        <v>0.12538049320463601</v>
      </c>
      <c r="AJ144">
        <v>9.1670488753479801E-2</v>
      </c>
      <c r="AK144">
        <v>0</v>
      </c>
      <c r="AL144">
        <v>0.56802884489937799</v>
      </c>
      <c r="AM144">
        <v>0</v>
      </c>
      <c r="AN144">
        <v>0.43197115510059098</v>
      </c>
      <c r="AO144">
        <v>0</v>
      </c>
      <c r="AP144">
        <v>0</v>
      </c>
      <c r="AQ144">
        <v>0</v>
      </c>
      <c r="AR144" s="15">
        <v>1.34406374918683E-14</v>
      </c>
      <c r="AS144">
        <v>0</v>
      </c>
      <c r="CX144">
        <v>0.190636779093183</v>
      </c>
      <c r="CY144" s="13">
        <v>0.150145860184526</v>
      </c>
      <c r="CZ144">
        <v>0.62791332268775102</v>
      </c>
      <c r="DA144">
        <v>0</v>
      </c>
      <c r="DB144" s="15">
        <v>5.1000870193718097E-15</v>
      </c>
      <c r="DC144">
        <v>0.37208667731245798</v>
      </c>
      <c r="DD144">
        <v>0</v>
      </c>
      <c r="DE144">
        <v>0</v>
      </c>
      <c r="DF144" s="15">
        <v>0</v>
      </c>
      <c r="DG144">
        <v>0</v>
      </c>
      <c r="DT144">
        <v>0.19063677909332</v>
      </c>
      <c r="DU144" s="13">
        <v>0.15014586018459</v>
      </c>
      <c r="DV144">
        <v>0.62791332268818001</v>
      </c>
      <c r="DW144">
        <v>0</v>
      </c>
      <c r="DX144">
        <v>0</v>
      </c>
      <c r="DY144">
        <v>0.37208667731185302</v>
      </c>
      <c r="DZ144">
        <v>0</v>
      </c>
      <c r="EA144">
        <v>0</v>
      </c>
      <c r="EB144">
        <v>0</v>
      </c>
      <c r="EC144">
        <v>0</v>
      </c>
      <c r="FA144">
        <v>0.15213828907019</v>
      </c>
      <c r="FB144" s="53">
        <v>0.12623573616071099</v>
      </c>
      <c r="FC144">
        <v>0.44174813040266497</v>
      </c>
      <c r="FD144">
        <v>0</v>
      </c>
      <c r="FE144">
        <v>0</v>
      </c>
      <c r="FF144">
        <v>0.39518602472939401</v>
      </c>
      <c r="FG144">
        <v>0.16306584486794101</v>
      </c>
      <c r="FH144">
        <v>0</v>
      </c>
      <c r="FI144">
        <v>0</v>
      </c>
      <c r="FJ144">
        <v>0</v>
      </c>
      <c r="FW144">
        <v>0.14725501901125401</v>
      </c>
      <c r="FX144">
        <v>0.120685900854184</v>
      </c>
      <c r="FY144">
        <v>0.37564790050938102</v>
      </c>
      <c r="FZ144">
        <v>0</v>
      </c>
      <c r="GA144">
        <v>0.58374428522912303</v>
      </c>
      <c r="GB144">
        <v>0</v>
      </c>
      <c r="GC144">
        <v>0</v>
      </c>
      <c r="GD144">
        <v>0</v>
      </c>
      <c r="GE144">
        <v>4.0607814261501597E-2</v>
      </c>
      <c r="GF144">
        <v>0</v>
      </c>
    </row>
    <row r="145" spans="23:188" x14ac:dyDescent="0.2">
      <c r="W145">
        <v>0.17868211957102401</v>
      </c>
      <c r="X145">
        <v>6.9956067995279494E-2</v>
      </c>
      <c r="Y145">
        <v>0.126866834009912</v>
      </c>
      <c r="Z145">
        <v>0.42086050455722801</v>
      </c>
      <c r="AA145" s="15">
        <v>6.4011296263544198E-15</v>
      </c>
      <c r="AB145">
        <v>0.45227266143281603</v>
      </c>
      <c r="AC145" s="15">
        <v>2.3602647614140399E-14</v>
      </c>
      <c r="AD145">
        <v>0</v>
      </c>
      <c r="AE145">
        <v>0</v>
      </c>
      <c r="AF145">
        <v>0</v>
      </c>
      <c r="AI145">
        <v>0.129062263126693</v>
      </c>
      <c r="AJ145">
        <v>9.4572087492251905E-2</v>
      </c>
      <c r="AK145">
        <v>0</v>
      </c>
      <c r="AL145">
        <v>0.582427883402727</v>
      </c>
      <c r="AM145">
        <v>0</v>
      </c>
      <c r="AN145">
        <v>0.41757211659723997</v>
      </c>
      <c r="AO145">
        <v>0</v>
      </c>
      <c r="AP145">
        <v>0</v>
      </c>
      <c r="AQ145">
        <v>0</v>
      </c>
      <c r="AR145" s="15">
        <v>1.40928935188356E-14</v>
      </c>
      <c r="AS145">
        <v>0</v>
      </c>
      <c r="CX145">
        <v>0.19462007231933201</v>
      </c>
      <c r="CY145" s="13">
        <v>0.15221266622503099</v>
      </c>
      <c r="CZ145">
        <v>0.64031621193141897</v>
      </c>
      <c r="DA145">
        <v>0</v>
      </c>
      <c r="DB145">
        <v>0</v>
      </c>
      <c r="DC145">
        <v>0.35968378806881102</v>
      </c>
      <c r="DD145">
        <v>0</v>
      </c>
      <c r="DE145">
        <v>0</v>
      </c>
      <c r="DF145" s="15">
        <v>0</v>
      </c>
      <c r="DG145">
        <v>0</v>
      </c>
      <c r="DT145">
        <v>0.19462007231947601</v>
      </c>
      <c r="DU145" s="13">
        <v>0.15221266622509499</v>
      </c>
      <c r="DV145">
        <v>0.64031621193185395</v>
      </c>
      <c r="DW145">
        <v>0</v>
      </c>
      <c r="DX145">
        <v>0</v>
      </c>
      <c r="DY145">
        <v>0.35968378806818602</v>
      </c>
      <c r="DZ145">
        <v>0</v>
      </c>
      <c r="EA145">
        <v>0</v>
      </c>
      <c r="EB145">
        <v>0</v>
      </c>
      <c r="EC145">
        <v>0</v>
      </c>
      <c r="FA145">
        <v>0.156366298306957</v>
      </c>
      <c r="FB145" s="53">
        <v>0.129099546335353</v>
      </c>
      <c r="FC145">
        <v>0.46745232780346202</v>
      </c>
      <c r="FD145">
        <v>0</v>
      </c>
      <c r="FE145">
        <v>0</v>
      </c>
      <c r="FF145">
        <v>0.40202757084769503</v>
      </c>
      <c r="FG145">
        <v>0.13052010134884301</v>
      </c>
      <c r="FH145">
        <v>0</v>
      </c>
      <c r="FI145">
        <v>0</v>
      </c>
      <c r="FJ145">
        <v>0</v>
      </c>
      <c r="FW145">
        <v>0.153644401948344</v>
      </c>
      <c r="FX145">
        <v>0.12373470553904201</v>
      </c>
      <c r="FY145">
        <v>0.395931460076479</v>
      </c>
      <c r="FZ145">
        <v>0</v>
      </c>
      <c r="GA145">
        <v>0.56349249954735103</v>
      </c>
      <c r="GB145">
        <v>0</v>
      </c>
      <c r="GC145">
        <v>0</v>
      </c>
      <c r="GD145">
        <v>0</v>
      </c>
      <c r="GE145">
        <v>4.0576040376176299E-2</v>
      </c>
      <c r="GF145">
        <v>0</v>
      </c>
    </row>
    <row r="146" spans="23:188" x14ac:dyDescent="0.2">
      <c r="W146">
        <v>0.185464448961843</v>
      </c>
      <c r="X146">
        <v>7.2882640446591096E-2</v>
      </c>
      <c r="Y146">
        <v>0.14287075793434001</v>
      </c>
      <c r="Z146">
        <v>0.42222359286354699</v>
      </c>
      <c r="AA146" s="15">
        <v>6.5260297166247499E-15</v>
      </c>
      <c r="AB146">
        <v>0.43490564920206798</v>
      </c>
      <c r="AC146" s="15">
        <v>2.4917568008930901E-14</v>
      </c>
      <c r="AD146">
        <v>0</v>
      </c>
      <c r="AE146">
        <v>0</v>
      </c>
      <c r="AF146">
        <v>0</v>
      </c>
      <c r="AI146">
        <v>0.132822846152787</v>
      </c>
      <c r="AJ146">
        <v>9.7473686231023898E-2</v>
      </c>
      <c r="AK146">
        <v>0</v>
      </c>
      <c r="AL146">
        <v>0.596826921906076</v>
      </c>
      <c r="AM146">
        <v>0</v>
      </c>
      <c r="AN146">
        <v>0.40317307809388903</v>
      </c>
      <c r="AO146">
        <v>0</v>
      </c>
      <c r="AP146">
        <v>0</v>
      </c>
      <c r="AQ146">
        <v>0</v>
      </c>
      <c r="AR146" s="15">
        <v>1.4765966227514601E-14</v>
      </c>
      <c r="AS146">
        <v>0</v>
      </c>
      <c r="CX146">
        <v>0.19872156533913499</v>
      </c>
      <c r="CY146" s="13">
        <v>0.15427947226553601</v>
      </c>
      <c r="CZ146">
        <v>0.65271910117508702</v>
      </c>
      <c r="DA146">
        <v>0</v>
      </c>
      <c r="DB146">
        <v>0</v>
      </c>
      <c r="DC146">
        <v>0.347280898825161</v>
      </c>
      <c r="DD146">
        <v>0</v>
      </c>
      <c r="DE146">
        <v>0</v>
      </c>
      <c r="DF146" s="15">
        <v>0</v>
      </c>
      <c r="DG146">
        <v>0</v>
      </c>
      <c r="DT146">
        <v>0.198721565339287</v>
      </c>
      <c r="DU146" s="13">
        <v>0.15427947226559999</v>
      </c>
      <c r="DV146">
        <v>0.652719101175529</v>
      </c>
      <c r="DW146">
        <v>0</v>
      </c>
      <c r="DX146">
        <v>0</v>
      </c>
      <c r="DY146">
        <v>0.34728089882451801</v>
      </c>
      <c r="DZ146">
        <v>0</v>
      </c>
      <c r="EA146">
        <v>0</v>
      </c>
      <c r="EB146">
        <v>0</v>
      </c>
      <c r="EC146">
        <v>0</v>
      </c>
      <c r="FA146">
        <v>0.16066454041535999</v>
      </c>
      <c r="FB146" s="53">
        <v>0.13196335650999599</v>
      </c>
      <c r="FC146">
        <v>0.49315652520426001</v>
      </c>
      <c r="FD146">
        <v>0</v>
      </c>
      <c r="FE146">
        <v>0</v>
      </c>
      <c r="FF146">
        <v>0.40886911696599698</v>
      </c>
      <c r="FG146">
        <v>9.7974357829744202E-2</v>
      </c>
      <c r="FH146">
        <v>0</v>
      </c>
      <c r="FI146">
        <v>0</v>
      </c>
      <c r="FJ146">
        <v>0</v>
      </c>
      <c r="FW146">
        <v>0.16004566618775501</v>
      </c>
      <c r="FX146">
        <v>0.1267835102239</v>
      </c>
      <c r="FY146">
        <v>0.41621501964357599</v>
      </c>
      <c r="FZ146">
        <v>0</v>
      </c>
      <c r="GA146">
        <v>0.54324071386557904</v>
      </c>
      <c r="GB146">
        <v>0</v>
      </c>
      <c r="GC146">
        <v>0</v>
      </c>
      <c r="GD146">
        <v>0</v>
      </c>
      <c r="GE146">
        <v>4.0544266490850897E-2</v>
      </c>
      <c r="GF146">
        <v>0</v>
      </c>
    </row>
    <row r="147" spans="23:188" x14ac:dyDescent="0.2">
      <c r="W147">
        <v>0.19230392862791101</v>
      </c>
      <c r="X147">
        <v>7.5809212897902697E-2</v>
      </c>
      <c r="Y147">
        <v>0.15887468185876799</v>
      </c>
      <c r="Z147">
        <v>0.42358668116986598</v>
      </c>
      <c r="AA147" s="15">
        <v>6.6474603599431303E-15</v>
      </c>
      <c r="AB147">
        <v>0.41753863697131899</v>
      </c>
      <c r="AC147" s="15">
        <v>2.6229018956769301E-14</v>
      </c>
      <c r="AD147">
        <v>0</v>
      </c>
      <c r="AE147">
        <v>0</v>
      </c>
      <c r="AF147">
        <v>0</v>
      </c>
      <c r="AI147">
        <v>0.136655735944261</v>
      </c>
      <c r="AJ147">
        <v>0.100375284969796</v>
      </c>
      <c r="AK147">
        <v>0</v>
      </c>
      <c r="AL147">
        <v>0.61122596040942601</v>
      </c>
      <c r="AM147">
        <v>0</v>
      </c>
      <c r="AN147">
        <v>0.38877403959053802</v>
      </c>
      <c r="AO147">
        <v>0</v>
      </c>
      <c r="AP147">
        <v>0</v>
      </c>
      <c r="AQ147">
        <v>0</v>
      </c>
      <c r="AR147" s="15">
        <v>1.5404344466674E-14</v>
      </c>
      <c r="AS147">
        <v>0</v>
      </c>
      <c r="CX147">
        <v>0.202934091484859</v>
      </c>
      <c r="CY147" s="13">
        <v>0.15634627830604</v>
      </c>
      <c r="CZ147">
        <v>0.66512199041875497</v>
      </c>
      <c r="DA147">
        <v>0</v>
      </c>
      <c r="DB147">
        <v>0</v>
      </c>
      <c r="DC147">
        <v>0.33487800958150898</v>
      </c>
      <c r="DD147">
        <v>0</v>
      </c>
      <c r="DE147">
        <v>0</v>
      </c>
      <c r="DF147" s="15">
        <v>0</v>
      </c>
      <c r="DG147">
        <v>0</v>
      </c>
      <c r="DT147">
        <v>0.20293409148501901</v>
      </c>
      <c r="DU147" s="13">
        <v>0.15634627830610501</v>
      </c>
      <c r="DV147">
        <v>0.66512199041920395</v>
      </c>
      <c r="DW147">
        <v>0</v>
      </c>
      <c r="DX147">
        <v>0</v>
      </c>
      <c r="DY147">
        <v>0.33487800958085001</v>
      </c>
      <c r="DZ147">
        <v>0</v>
      </c>
      <c r="EA147">
        <v>0</v>
      </c>
      <c r="EB147">
        <v>0</v>
      </c>
      <c r="EC147">
        <v>0</v>
      </c>
      <c r="FA147">
        <v>0.165027527713349</v>
      </c>
      <c r="FB147" s="53">
        <v>0.13482716668463801</v>
      </c>
      <c r="FC147">
        <v>0.518860722605056</v>
      </c>
      <c r="FD147">
        <v>0</v>
      </c>
      <c r="FE147">
        <v>0</v>
      </c>
      <c r="FF147">
        <v>0.41571066308429699</v>
      </c>
      <c r="FG147">
        <v>6.5428614310647407E-2</v>
      </c>
      <c r="FH147">
        <v>0</v>
      </c>
      <c r="FI147">
        <v>0</v>
      </c>
      <c r="FJ147">
        <v>0</v>
      </c>
      <c r="FW147">
        <v>0.16645744101799401</v>
      </c>
      <c r="FX147">
        <v>0.12983231490875899</v>
      </c>
      <c r="FY147">
        <v>0.43649857921067498</v>
      </c>
      <c r="FZ147">
        <v>0</v>
      </c>
      <c r="GA147">
        <v>0.52298892818380704</v>
      </c>
      <c r="GB147">
        <v>0</v>
      </c>
      <c r="GC147">
        <v>0</v>
      </c>
      <c r="GD147">
        <v>0</v>
      </c>
      <c r="GE147">
        <v>4.0512492605525599E-2</v>
      </c>
      <c r="GF147">
        <v>0</v>
      </c>
    </row>
    <row r="148" spans="23:188" x14ac:dyDescent="0.2">
      <c r="W148">
        <v>0.199194671779692</v>
      </c>
      <c r="X148">
        <v>7.8735785349214299E-2</v>
      </c>
      <c r="Y148">
        <v>0.174878605783196</v>
      </c>
      <c r="Z148">
        <v>0.42494976947618501</v>
      </c>
      <c r="AA148" s="15">
        <v>6.7723604502134596E-15</v>
      </c>
      <c r="AB148">
        <v>0.40017162474057</v>
      </c>
      <c r="AC148" s="15">
        <v>2.75474087985117E-14</v>
      </c>
      <c r="AD148">
        <v>0</v>
      </c>
      <c r="AE148">
        <v>0</v>
      </c>
      <c r="AF148">
        <v>0</v>
      </c>
      <c r="AI148">
        <v>0.140555017279374</v>
      </c>
      <c r="AJ148">
        <v>0.103276883708568</v>
      </c>
      <c r="AK148">
        <v>0</v>
      </c>
      <c r="AL148">
        <v>0.62562499891277501</v>
      </c>
      <c r="AM148">
        <v>0</v>
      </c>
      <c r="AN148">
        <v>0.37437500108718802</v>
      </c>
      <c r="AO148">
        <v>0</v>
      </c>
      <c r="AP148">
        <v>0</v>
      </c>
      <c r="AQ148">
        <v>0</v>
      </c>
      <c r="AR148" s="15">
        <v>1.60704782814491E-14</v>
      </c>
      <c r="AS148">
        <v>0</v>
      </c>
      <c r="CX148">
        <v>0.20725088037793599</v>
      </c>
      <c r="CY148" s="13">
        <v>0.158413084346545</v>
      </c>
      <c r="CZ148">
        <v>0.67752487966242303</v>
      </c>
      <c r="DA148">
        <v>0</v>
      </c>
      <c r="DB148">
        <v>0</v>
      </c>
      <c r="DC148">
        <v>0.32247512033785802</v>
      </c>
      <c r="DD148">
        <v>0</v>
      </c>
      <c r="DE148">
        <v>0</v>
      </c>
      <c r="DF148" s="15">
        <v>0</v>
      </c>
      <c r="DG148">
        <v>0</v>
      </c>
      <c r="DT148">
        <v>0.20725088037810299</v>
      </c>
      <c r="DU148" s="13">
        <v>0.158413084346611</v>
      </c>
      <c r="DV148">
        <v>0.677524879662879</v>
      </c>
      <c r="DW148">
        <v>0</v>
      </c>
      <c r="DX148">
        <v>0</v>
      </c>
      <c r="DY148">
        <v>0.32247512033718301</v>
      </c>
      <c r="DZ148">
        <v>0</v>
      </c>
      <c r="EA148">
        <v>0</v>
      </c>
      <c r="EB148">
        <v>0</v>
      </c>
      <c r="EC148">
        <v>0</v>
      </c>
      <c r="FA148">
        <v>0.16945025911790501</v>
      </c>
      <c r="FB148" s="53">
        <v>0.13769097685928</v>
      </c>
      <c r="FC148">
        <v>0.54456492000585199</v>
      </c>
      <c r="FD148">
        <v>0</v>
      </c>
      <c r="FE148">
        <v>0</v>
      </c>
      <c r="FF148">
        <v>0.42255220920259801</v>
      </c>
      <c r="FG148">
        <v>3.2882870791549799E-2</v>
      </c>
      <c r="FH148">
        <v>0</v>
      </c>
      <c r="FI148">
        <v>0</v>
      </c>
      <c r="FJ148">
        <v>0</v>
      </c>
      <c r="FW148">
        <v>0.17287855698266899</v>
      </c>
      <c r="FX148">
        <v>0.13288111959363899</v>
      </c>
      <c r="FY148">
        <v>0.45678213877792501</v>
      </c>
      <c r="FZ148">
        <v>0</v>
      </c>
      <c r="GA148">
        <v>0.50273714250185897</v>
      </c>
      <c r="GB148">
        <v>0</v>
      </c>
      <c r="GC148">
        <v>0</v>
      </c>
      <c r="GD148">
        <v>0</v>
      </c>
      <c r="GE148">
        <v>4.0480718720201099E-2</v>
      </c>
      <c r="GF148">
        <v>0</v>
      </c>
    </row>
    <row r="149" spans="23:188" x14ac:dyDescent="0.2">
      <c r="W149">
        <v>0.20613153744100399</v>
      </c>
      <c r="X149">
        <v>8.1662357800525803E-2</v>
      </c>
      <c r="Y149">
        <v>0.19088252970762401</v>
      </c>
      <c r="Z149">
        <v>0.426312857782504</v>
      </c>
      <c r="AA149" s="15">
        <v>6.9111383282916003E-15</v>
      </c>
      <c r="AB149">
        <v>0.38280461250982201</v>
      </c>
      <c r="AC149" s="15">
        <v>2.8879676428061897E-14</v>
      </c>
      <c r="AD149">
        <v>0</v>
      </c>
      <c r="AE149">
        <v>0</v>
      </c>
      <c r="AF149">
        <v>0</v>
      </c>
      <c r="AI149">
        <v>0.14451531617077901</v>
      </c>
      <c r="AJ149">
        <v>0.10617848244734</v>
      </c>
      <c r="AK149">
        <v>0</v>
      </c>
      <c r="AL149">
        <v>0.64002403741612801</v>
      </c>
      <c r="AM149">
        <v>0</v>
      </c>
      <c r="AN149">
        <v>0.35997596258386599</v>
      </c>
      <c r="AO149">
        <v>0</v>
      </c>
      <c r="AP149">
        <v>0</v>
      </c>
      <c r="AQ149">
        <v>0</v>
      </c>
      <c r="AR149" s="15">
        <v>1.67278029535728E-14</v>
      </c>
      <c r="AS149">
        <v>0</v>
      </c>
      <c r="CX149">
        <v>0.211665552990488</v>
      </c>
      <c r="CY149" s="13">
        <v>0.16047989038704899</v>
      </c>
      <c r="CZ149">
        <v>0.68992776890609098</v>
      </c>
      <c r="DA149">
        <v>0</v>
      </c>
      <c r="DB149">
        <v>0</v>
      </c>
      <c r="DC149">
        <v>0.31007223109420801</v>
      </c>
      <c r="DD149">
        <v>0</v>
      </c>
      <c r="DE149">
        <v>0</v>
      </c>
      <c r="DF149" s="15">
        <v>0</v>
      </c>
      <c r="DG149">
        <v>0</v>
      </c>
      <c r="DT149">
        <v>0.211665552990663</v>
      </c>
      <c r="DU149" s="13">
        <v>0.16047989038711599</v>
      </c>
      <c r="DV149">
        <v>0.68992776890655405</v>
      </c>
      <c r="DW149">
        <v>0</v>
      </c>
      <c r="DX149">
        <v>0</v>
      </c>
      <c r="DY149">
        <v>0.31007223109351501</v>
      </c>
      <c r="DZ149">
        <v>0</v>
      </c>
      <c r="EA149">
        <v>0</v>
      </c>
      <c r="EB149">
        <v>0</v>
      </c>
      <c r="EC149">
        <v>0</v>
      </c>
      <c r="FA149">
        <v>0.17392817708098099</v>
      </c>
      <c r="FB149" s="53">
        <v>0.14055478703392199</v>
      </c>
      <c r="FC149">
        <v>0.57026911740664998</v>
      </c>
      <c r="FD149">
        <v>0</v>
      </c>
      <c r="FE149">
        <v>0</v>
      </c>
      <c r="FF149">
        <v>0.42939375532090002</v>
      </c>
      <c r="FG149">
        <v>3.3712727245134599E-4</v>
      </c>
      <c r="FH149">
        <v>0</v>
      </c>
      <c r="FI149">
        <v>0</v>
      </c>
      <c r="FJ149">
        <v>0</v>
      </c>
      <c r="FW149">
        <v>0.17930801055140699</v>
      </c>
      <c r="FX149">
        <v>0.13592992427849701</v>
      </c>
      <c r="FY149">
        <v>0.47706569834502299</v>
      </c>
      <c r="FZ149">
        <v>0</v>
      </c>
      <c r="GA149">
        <v>0.48248535682008897</v>
      </c>
      <c r="GB149">
        <v>0</v>
      </c>
      <c r="GC149">
        <v>0</v>
      </c>
      <c r="GD149">
        <v>0</v>
      </c>
      <c r="GE149">
        <v>4.0448944834874101E-2</v>
      </c>
      <c r="GF149">
        <v>0</v>
      </c>
    </row>
    <row r="150" spans="23:188" x14ac:dyDescent="0.2">
      <c r="W150">
        <v>0.213110021709085</v>
      </c>
      <c r="X150">
        <v>8.4588930251837502E-2</v>
      </c>
      <c r="Y150">
        <v>0.20688645363205199</v>
      </c>
      <c r="Z150">
        <v>0.42767594608882198</v>
      </c>
      <c r="AA150" s="15">
        <v>7.0360384185619304E-15</v>
      </c>
      <c r="AB150">
        <v>0.36543760027907202</v>
      </c>
      <c r="AC150" s="15">
        <v>3.0177249588092498E-14</v>
      </c>
      <c r="AD150">
        <v>0</v>
      </c>
      <c r="AE150">
        <v>0</v>
      </c>
      <c r="AF150">
        <v>0</v>
      </c>
      <c r="AI150">
        <v>0.14853175196930901</v>
      </c>
      <c r="AJ150">
        <v>0.109080081186112</v>
      </c>
      <c r="AK150">
        <v>0</v>
      </c>
      <c r="AL150">
        <v>0.65442307591947702</v>
      </c>
      <c r="AM150">
        <v>0</v>
      </c>
      <c r="AN150">
        <v>0.34557692408051599</v>
      </c>
      <c r="AO150">
        <v>0</v>
      </c>
      <c r="AP150">
        <v>0</v>
      </c>
      <c r="AQ150">
        <v>0</v>
      </c>
      <c r="AR150" s="15">
        <v>1.7391524418514101E-14</v>
      </c>
      <c r="AS150">
        <v>0</v>
      </c>
      <c r="CX150">
        <v>0.21617211245395099</v>
      </c>
      <c r="CY150" s="13">
        <v>0.16254669642755401</v>
      </c>
      <c r="CZ150">
        <v>0.70233065814975904</v>
      </c>
      <c r="DA150">
        <v>0</v>
      </c>
      <c r="DB150">
        <v>0</v>
      </c>
      <c r="DC150">
        <v>0.29766934185055699</v>
      </c>
      <c r="DD150">
        <v>0</v>
      </c>
      <c r="DE150">
        <v>0</v>
      </c>
      <c r="DF150" s="15">
        <v>0</v>
      </c>
      <c r="DG150">
        <v>0</v>
      </c>
      <c r="DT150">
        <v>0.21617211245413301</v>
      </c>
      <c r="DU150" s="13">
        <v>0.16254669642762101</v>
      </c>
      <c r="DV150">
        <v>0.70233065815022799</v>
      </c>
      <c r="DW150">
        <v>0</v>
      </c>
      <c r="DX150">
        <v>0</v>
      </c>
      <c r="DY150">
        <v>0.297669341849848</v>
      </c>
      <c r="DZ150">
        <v>0</v>
      </c>
      <c r="EA150">
        <v>0</v>
      </c>
      <c r="EB150">
        <v>0</v>
      </c>
      <c r="EC150">
        <v>0</v>
      </c>
      <c r="FA150">
        <v>0.178584376891643</v>
      </c>
      <c r="FB150" s="53">
        <v>0.14341859720856101</v>
      </c>
      <c r="FC150">
        <v>0.58754306250432997</v>
      </c>
      <c r="FD150">
        <v>0</v>
      </c>
      <c r="FE150">
        <v>0</v>
      </c>
      <c r="FF150">
        <v>0.41245693749566897</v>
      </c>
      <c r="FG150">
        <v>0</v>
      </c>
      <c r="FH150">
        <v>0</v>
      </c>
      <c r="FI150">
        <v>0</v>
      </c>
      <c r="FJ150">
        <v>0</v>
      </c>
      <c r="FW150">
        <v>0.18574493592223901</v>
      </c>
      <c r="FX150">
        <v>0.138978728963357</v>
      </c>
      <c r="FY150">
        <v>0.49734925791212897</v>
      </c>
      <c r="FZ150">
        <v>0</v>
      </c>
      <c r="GA150">
        <v>0.46223357113831198</v>
      </c>
      <c r="GB150">
        <v>0</v>
      </c>
      <c r="GC150">
        <v>0</v>
      </c>
      <c r="GD150">
        <v>0</v>
      </c>
      <c r="GE150">
        <v>4.0417170949549198E-2</v>
      </c>
      <c r="GF150">
        <v>0</v>
      </c>
    </row>
    <row r="151" spans="23:188" x14ac:dyDescent="0.2">
      <c r="W151">
        <v>0.22012616641504301</v>
      </c>
      <c r="X151">
        <v>8.7515502703149103E-2</v>
      </c>
      <c r="Y151">
        <v>0.22289037755648</v>
      </c>
      <c r="Z151">
        <v>0.42903903439514102</v>
      </c>
      <c r="AA151" s="15">
        <v>7.1609385088322597E-15</v>
      </c>
      <c r="AB151">
        <v>0.34807058804832403</v>
      </c>
      <c r="AC151" s="15">
        <v>3.1502578323738798E-14</v>
      </c>
      <c r="AD151">
        <v>0</v>
      </c>
      <c r="AE151">
        <v>0</v>
      </c>
      <c r="AF151">
        <v>0</v>
      </c>
      <c r="AI151">
        <v>0.15259989216182901</v>
      </c>
      <c r="AJ151">
        <v>0.111981679924884</v>
      </c>
      <c r="AK151">
        <v>0</v>
      </c>
      <c r="AL151">
        <v>0.66882211442282702</v>
      </c>
      <c r="AM151">
        <v>0</v>
      </c>
      <c r="AN151">
        <v>0.33117788557716599</v>
      </c>
      <c r="AO151">
        <v>0</v>
      </c>
      <c r="AP151">
        <v>0</v>
      </c>
      <c r="AQ151">
        <v>0</v>
      </c>
      <c r="AR151" s="15">
        <v>1.8041449410810502E-14</v>
      </c>
      <c r="AS151">
        <v>0</v>
      </c>
      <c r="CX151">
        <v>0.22076493167514999</v>
      </c>
      <c r="CY151" s="13">
        <v>0.164613502468059</v>
      </c>
      <c r="CZ151">
        <v>0.71473354739342598</v>
      </c>
      <c r="DA151">
        <v>0</v>
      </c>
      <c r="DB151">
        <v>0</v>
      </c>
      <c r="DC151">
        <v>0.28526645260690597</v>
      </c>
      <c r="DD151">
        <v>0</v>
      </c>
      <c r="DE151">
        <v>0</v>
      </c>
      <c r="DF151" s="15">
        <v>0</v>
      </c>
      <c r="DG151">
        <v>0</v>
      </c>
      <c r="DT151">
        <v>0.220764931675339</v>
      </c>
      <c r="DU151" s="13">
        <v>0.164613502468127</v>
      </c>
      <c r="DV151">
        <v>0.71473354739390305</v>
      </c>
      <c r="DW151">
        <v>0</v>
      </c>
      <c r="DX151">
        <v>0</v>
      </c>
      <c r="DY151">
        <v>0.28526645260618</v>
      </c>
      <c r="DZ151">
        <v>0</v>
      </c>
      <c r="EA151">
        <v>0</v>
      </c>
      <c r="EB151">
        <v>0</v>
      </c>
      <c r="EC151">
        <v>0</v>
      </c>
      <c r="FA151">
        <v>0.18353429521493</v>
      </c>
      <c r="FB151" s="53">
        <v>0.146282407383199</v>
      </c>
      <c r="FC151">
        <v>0.60472876823328803</v>
      </c>
      <c r="FD151">
        <v>0</v>
      </c>
      <c r="FE151">
        <v>0</v>
      </c>
      <c r="FF151">
        <v>0.39527123176670997</v>
      </c>
      <c r="FG151">
        <v>0</v>
      </c>
      <c r="FH151">
        <v>0</v>
      </c>
      <c r="FI151">
        <v>0</v>
      </c>
      <c r="FJ151">
        <v>0</v>
      </c>
      <c r="FW151">
        <v>0.19218858234288499</v>
      </c>
      <c r="FX151">
        <v>0.14202753364821599</v>
      </c>
      <c r="FY151">
        <v>0.51763281747923395</v>
      </c>
      <c r="FZ151">
        <v>0</v>
      </c>
      <c r="GA151">
        <v>0.44198178545653199</v>
      </c>
      <c r="GB151">
        <v>0</v>
      </c>
      <c r="GC151">
        <v>0</v>
      </c>
      <c r="GD151">
        <v>0</v>
      </c>
      <c r="GE151">
        <v>4.0385397064223803E-2</v>
      </c>
      <c r="GF151">
        <v>0</v>
      </c>
    </row>
    <row r="152" spans="23:188" x14ac:dyDescent="0.2">
      <c r="W152">
        <v>0.22717648225774101</v>
      </c>
      <c r="X152">
        <v>9.0442075154460705E-2</v>
      </c>
      <c r="Y152">
        <v>0.23889430148090701</v>
      </c>
      <c r="Z152">
        <v>0.43040212270146</v>
      </c>
      <c r="AA152" s="15">
        <v>7.2997163869103995E-15</v>
      </c>
      <c r="AB152">
        <v>0.33070357581757498</v>
      </c>
      <c r="AC152" s="15">
        <v>3.2820968165481203E-14</v>
      </c>
      <c r="AD152">
        <v>0</v>
      </c>
      <c r="AE152">
        <v>0</v>
      </c>
      <c r="AF152">
        <v>0</v>
      </c>
      <c r="AI152">
        <v>0.15671571025946501</v>
      </c>
      <c r="AJ152">
        <v>0.114883278663656</v>
      </c>
      <c r="AK152">
        <v>0</v>
      </c>
      <c r="AL152">
        <v>0.68322115292617602</v>
      </c>
      <c r="AM152">
        <v>0</v>
      </c>
      <c r="AN152">
        <v>0.31677884707381698</v>
      </c>
      <c r="AO152">
        <v>0</v>
      </c>
      <c r="AP152">
        <v>0</v>
      </c>
      <c r="AQ152">
        <v>0</v>
      </c>
      <c r="AR152" s="15">
        <v>1.8705089560588901E-14</v>
      </c>
      <c r="AS152">
        <v>0</v>
      </c>
      <c r="CX152">
        <v>0.22543873865633299</v>
      </c>
      <c r="CY152" s="13">
        <v>0.166680308508563</v>
      </c>
      <c r="CZ152">
        <v>0.72713643663709504</v>
      </c>
      <c r="DA152">
        <v>0</v>
      </c>
      <c r="DB152">
        <v>0</v>
      </c>
      <c r="DC152">
        <v>0.27286356336325501</v>
      </c>
      <c r="DD152">
        <v>0</v>
      </c>
      <c r="DE152">
        <v>0</v>
      </c>
      <c r="DF152" s="15">
        <v>0</v>
      </c>
      <c r="DG152">
        <v>0</v>
      </c>
      <c r="DT152">
        <v>0.22543873865653</v>
      </c>
      <c r="DU152" s="13">
        <v>0.166680308508632</v>
      </c>
      <c r="DV152">
        <v>0.72713643663757799</v>
      </c>
      <c r="DW152">
        <v>0</v>
      </c>
      <c r="DX152">
        <v>0</v>
      </c>
      <c r="DY152">
        <v>0.272863563362512</v>
      </c>
      <c r="DZ152">
        <v>0</v>
      </c>
      <c r="EA152">
        <v>0</v>
      </c>
      <c r="EB152">
        <v>0</v>
      </c>
      <c r="EC152">
        <v>0</v>
      </c>
      <c r="FA152">
        <v>0.18875483917264399</v>
      </c>
      <c r="FB152" s="53">
        <v>0.149146217557838</v>
      </c>
      <c r="FC152">
        <v>0.62191447396224497</v>
      </c>
      <c r="FD152">
        <v>0</v>
      </c>
      <c r="FE152">
        <v>0</v>
      </c>
      <c r="FF152">
        <v>0.37808552603775097</v>
      </c>
      <c r="FG152">
        <v>0</v>
      </c>
      <c r="FH152">
        <v>0</v>
      </c>
      <c r="FI152">
        <v>0</v>
      </c>
      <c r="FJ152">
        <v>0</v>
      </c>
      <c r="FW152">
        <v>0.19863829574011499</v>
      </c>
      <c r="FX152">
        <v>0.14507633833307501</v>
      </c>
      <c r="FY152">
        <v>0.53791637704633999</v>
      </c>
      <c r="FZ152">
        <v>0</v>
      </c>
      <c r="GA152">
        <v>0.42172999977475101</v>
      </c>
      <c r="GB152">
        <v>0</v>
      </c>
      <c r="GC152">
        <v>0</v>
      </c>
      <c r="GD152">
        <v>0</v>
      </c>
      <c r="GE152">
        <v>4.0353623178898498E-2</v>
      </c>
      <c r="GF152">
        <v>0</v>
      </c>
    </row>
    <row r="153" spans="23:188" x14ac:dyDescent="0.2">
      <c r="W153">
        <v>0.23425788397427</v>
      </c>
      <c r="X153">
        <v>9.3368647605772195E-2</v>
      </c>
      <c r="Y153">
        <v>0.25489822540533502</v>
      </c>
      <c r="Z153">
        <v>0.43176521100777898</v>
      </c>
      <c r="AA153" s="15">
        <v>7.4523720527963601E-15</v>
      </c>
      <c r="AB153">
        <v>0.31333656358682699</v>
      </c>
      <c r="AC153" s="15">
        <v>3.4153235795031397E-14</v>
      </c>
      <c r="AD153">
        <v>0</v>
      </c>
      <c r="AE153">
        <v>0</v>
      </c>
      <c r="AF153">
        <v>0</v>
      </c>
      <c r="AI153">
        <v>0.16087554694872799</v>
      </c>
      <c r="AJ153">
        <v>0.117784877402429</v>
      </c>
      <c r="AK153">
        <v>0</v>
      </c>
      <c r="AL153">
        <v>0.69762019142952603</v>
      </c>
      <c r="AM153">
        <v>0</v>
      </c>
      <c r="AN153">
        <v>0.30237980857046698</v>
      </c>
      <c r="AO153">
        <v>0</v>
      </c>
      <c r="AP153">
        <v>0</v>
      </c>
      <c r="AQ153">
        <v>0</v>
      </c>
      <c r="AR153" s="15">
        <v>1.9368838130584501E-14</v>
      </c>
      <c r="AS153">
        <v>0</v>
      </c>
      <c r="CX153">
        <v>0.23018860026308599</v>
      </c>
      <c r="CY153" s="13">
        <v>0.16874711454906799</v>
      </c>
      <c r="CZ153">
        <v>0.73953932588076199</v>
      </c>
      <c r="DA153">
        <v>0</v>
      </c>
      <c r="DB153">
        <v>0</v>
      </c>
      <c r="DC153">
        <v>0.260460674119604</v>
      </c>
      <c r="DD153">
        <v>0</v>
      </c>
      <c r="DE153">
        <v>0</v>
      </c>
      <c r="DF153" s="15">
        <v>0</v>
      </c>
      <c r="DG153">
        <v>0</v>
      </c>
      <c r="DT153">
        <v>0.23018860026328999</v>
      </c>
      <c r="DU153" s="13">
        <v>0.16874711454913699</v>
      </c>
      <c r="DV153">
        <v>0.73953932588125304</v>
      </c>
      <c r="DW153">
        <v>0</v>
      </c>
      <c r="DX153">
        <v>0</v>
      </c>
      <c r="DY153">
        <v>0.26046067411884399</v>
      </c>
      <c r="DZ153">
        <v>0</v>
      </c>
      <c r="EA153">
        <v>0</v>
      </c>
      <c r="EB153">
        <v>0</v>
      </c>
      <c r="EC153">
        <v>0</v>
      </c>
      <c r="FA153">
        <v>0.19422418758467</v>
      </c>
      <c r="FB153" s="53">
        <v>0.15201002773247599</v>
      </c>
      <c r="FC153">
        <v>0.63910017969120303</v>
      </c>
      <c r="FD153">
        <v>0</v>
      </c>
      <c r="FE153">
        <v>0</v>
      </c>
      <c r="FF153">
        <v>0.36089982030879098</v>
      </c>
      <c r="FG153">
        <v>0</v>
      </c>
      <c r="FH153">
        <v>0</v>
      </c>
      <c r="FI153">
        <v>0</v>
      </c>
      <c r="FJ153">
        <v>0</v>
      </c>
      <c r="FW153">
        <v>0.20509350373784499</v>
      </c>
      <c r="FX153">
        <v>0.148125143017935</v>
      </c>
      <c r="FY153">
        <v>0.55819993661344502</v>
      </c>
      <c r="FZ153">
        <v>0</v>
      </c>
      <c r="GA153">
        <v>0.40147821409297102</v>
      </c>
      <c r="GB153">
        <v>0</v>
      </c>
      <c r="GC153">
        <v>0</v>
      </c>
      <c r="GD153">
        <v>0</v>
      </c>
      <c r="GE153">
        <v>4.0321849293573103E-2</v>
      </c>
      <c r="GF153">
        <v>0</v>
      </c>
    </row>
    <row r="154" spans="23:188" x14ac:dyDescent="0.2">
      <c r="W154">
        <v>0.24136763552698001</v>
      </c>
      <c r="X154">
        <v>9.6295220057083894E-2</v>
      </c>
      <c r="Y154">
        <v>0.27090214932976298</v>
      </c>
      <c r="Z154">
        <v>0.43312829931409802</v>
      </c>
      <c r="AA154" s="15">
        <v>7.5703332491627893E-15</v>
      </c>
      <c r="AB154">
        <v>0.295969551356077</v>
      </c>
      <c r="AC154" s="15">
        <v>3.5478564530677703E-14</v>
      </c>
      <c r="AD154">
        <v>0</v>
      </c>
      <c r="AE154">
        <v>0</v>
      </c>
      <c r="AF154">
        <v>0</v>
      </c>
      <c r="AI154">
        <v>0.16507607452194101</v>
      </c>
      <c r="AJ154">
        <v>0.120686476141201</v>
      </c>
      <c r="AK154">
        <v>0</v>
      </c>
      <c r="AL154">
        <v>0.71201922993287503</v>
      </c>
      <c r="AM154">
        <v>0</v>
      </c>
      <c r="AN154">
        <v>0.28798077006711797</v>
      </c>
      <c r="AO154">
        <v>0</v>
      </c>
      <c r="AP154">
        <v>0</v>
      </c>
      <c r="AQ154">
        <v>0</v>
      </c>
      <c r="AR154" s="15">
        <v>2.0004831124964502E-14</v>
      </c>
      <c r="AS154">
        <v>0</v>
      </c>
      <c r="CX154">
        <v>0.235009905046349</v>
      </c>
      <c r="CY154" s="13">
        <v>0.17081392058957201</v>
      </c>
      <c r="CZ154">
        <v>0.75194221512443005</v>
      </c>
      <c r="DA154">
        <v>0</v>
      </c>
      <c r="DB154">
        <v>0</v>
      </c>
      <c r="DC154">
        <v>0.24805778487595301</v>
      </c>
      <c r="DD154">
        <v>0</v>
      </c>
      <c r="DE154">
        <v>0</v>
      </c>
      <c r="DF154" s="15">
        <v>0</v>
      </c>
      <c r="DG154">
        <v>0</v>
      </c>
      <c r="DT154">
        <v>0.235009905046562</v>
      </c>
      <c r="DU154" s="13">
        <v>0.17081392058964401</v>
      </c>
      <c r="DV154">
        <v>0.75194221512493198</v>
      </c>
      <c r="DW154">
        <v>0</v>
      </c>
      <c r="DX154">
        <v>0</v>
      </c>
      <c r="DY154">
        <v>0.24805778487518099</v>
      </c>
      <c r="DZ154">
        <v>0</v>
      </c>
      <c r="EA154">
        <v>0</v>
      </c>
      <c r="EB154">
        <v>0</v>
      </c>
      <c r="EC154">
        <v>0</v>
      </c>
      <c r="FA154">
        <v>0.199921921548248</v>
      </c>
      <c r="FB154" s="53">
        <v>0.15487383790711501</v>
      </c>
      <c r="FC154">
        <v>0.65628588542016097</v>
      </c>
      <c r="FD154">
        <v>0</v>
      </c>
      <c r="FE154">
        <v>0</v>
      </c>
      <c r="FF154">
        <v>0.34371411457983198</v>
      </c>
      <c r="FG154">
        <v>0</v>
      </c>
      <c r="FH154">
        <v>0</v>
      </c>
      <c r="FI154">
        <v>0</v>
      </c>
      <c r="FJ154">
        <v>0</v>
      </c>
      <c r="FW154">
        <v>0.21155370336099399</v>
      </c>
      <c r="FX154">
        <v>0.15117394770279399</v>
      </c>
      <c r="FY154">
        <v>0.57848349618054895</v>
      </c>
      <c r="FZ154">
        <v>0</v>
      </c>
      <c r="GA154">
        <v>0.38122642841119198</v>
      </c>
      <c r="GB154">
        <v>0</v>
      </c>
      <c r="GC154">
        <v>0</v>
      </c>
      <c r="GD154">
        <v>0</v>
      </c>
      <c r="GE154">
        <v>4.0290075408247701E-2</v>
      </c>
      <c r="GF154">
        <v>0</v>
      </c>
    </row>
    <row r="155" spans="23:188" x14ac:dyDescent="0.2">
      <c r="W155">
        <v>0.24850330363669201</v>
      </c>
      <c r="X155">
        <v>9.9221792508395495E-2</v>
      </c>
      <c r="Y155">
        <v>0.28690607325419099</v>
      </c>
      <c r="Z155">
        <v>0.434491387620416</v>
      </c>
      <c r="AA155" s="15">
        <v>7.6813555516253002E-15</v>
      </c>
      <c r="AB155">
        <v>0.27860253912532901</v>
      </c>
      <c r="AC155" s="15">
        <v>3.6769198796804397E-14</v>
      </c>
      <c r="AD155">
        <v>0</v>
      </c>
      <c r="AE155">
        <v>0</v>
      </c>
      <c r="AF155">
        <v>0</v>
      </c>
      <c r="AI155">
        <v>0.16931426449857001</v>
      </c>
      <c r="AJ155">
        <v>0.123588074879973</v>
      </c>
      <c r="AK155">
        <v>0</v>
      </c>
      <c r="AL155">
        <v>0.72641826843622503</v>
      </c>
      <c r="AM155">
        <v>0</v>
      </c>
      <c r="AN155">
        <v>0.27358173156376803</v>
      </c>
      <c r="AO155">
        <v>0</v>
      </c>
      <c r="AP155">
        <v>0</v>
      </c>
      <c r="AQ155">
        <v>0</v>
      </c>
      <c r="AR155" s="15">
        <v>2.0682674323202499E-14</v>
      </c>
      <c r="AS155">
        <v>0</v>
      </c>
      <c r="CX155">
        <v>0.239898345603726</v>
      </c>
      <c r="CY155" s="13">
        <v>0.172880726630077</v>
      </c>
      <c r="CZ155">
        <v>0.76434510436809899</v>
      </c>
      <c r="DA155">
        <v>0</v>
      </c>
      <c r="DB155">
        <v>0</v>
      </c>
      <c r="DC155">
        <v>0.23565489563230199</v>
      </c>
      <c r="DD155">
        <v>0</v>
      </c>
      <c r="DE155">
        <v>0</v>
      </c>
      <c r="DF155" s="15">
        <v>0</v>
      </c>
      <c r="DG155">
        <v>0</v>
      </c>
      <c r="DT155">
        <v>0.23989834560394499</v>
      </c>
      <c r="DU155" s="13">
        <v>0.172880726630149</v>
      </c>
      <c r="DV155">
        <v>0.76434510436860603</v>
      </c>
      <c r="DW155">
        <v>0</v>
      </c>
      <c r="DX155">
        <v>0</v>
      </c>
      <c r="DY155">
        <v>0.23565489563151401</v>
      </c>
      <c r="DZ155">
        <v>0</v>
      </c>
      <c r="EA155">
        <v>0</v>
      </c>
      <c r="EB155">
        <v>0</v>
      </c>
      <c r="EC155">
        <v>0</v>
      </c>
      <c r="FA155">
        <v>0.20582907551885801</v>
      </c>
      <c r="FB155" s="53">
        <v>0.157737648081753</v>
      </c>
      <c r="FC155">
        <v>0.67347159114911903</v>
      </c>
      <c r="FD155">
        <v>0</v>
      </c>
      <c r="FE155">
        <v>0</v>
      </c>
      <c r="FF155">
        <v>0.32652840885087198</v>
      </c>
      <c r="FG155">
        <v>0</v>
      </c>
      <c r="FH155">
        <v>0</v>
      </c>
      <c r="FI155">
        <v>0</v>
      </c>
      <c r="FJ155">
        <v>0</v>
      </c>
      <c r="FW155">
        <v>0.218018450882938</v>
      </c>
      <c r="FX155">
        <v>0.15422275238765301</v>
      </c>
      <c r="FY155">
        <v>0.59876705574765499</v>
      </c>
      <c r="FZ155">
        <v>0</v>
      </c>
      <c r="GA155">
        <v>0.36097464272941099</v>
      </c>
      <c r="GB155">
        <v>0</v>
      </c>
      <c r="GC155">
        <v>0</v>
      </c>
      <c r="GD155">
        <v>0</v>
      </c>
      <c r="GE155">
        <v>4.0258301522922403E-2</v>
      </c>
      <c r="GF155">
        <v>0</v>
      </c>
    </row>
    <row r="156" spans="23:188" x14ac:dyDescent="0.2">
      <c r="W156">
        <v>0.25566271828230303</v>
      </c>
      <c r="X156">
        <v>0.102148364959707</v>
      </c>
      <c r="Y156">
        <v>0.30290999717861899</v>
      </c>
      <c r="Z156">
        <v>0.43585447592673499</v>
      </c>
      <c r="AA156" s="15">
        <v>7.8340112175112593E-15</v>
      </c>
      <c r="AB156">
        <v>0.26123552689458002</v>
      </c>
      <c r="AC156" s="15">
        <v>3.8101466426354597E-14</v>
      </c>
      <c r="AD156">
        <v>0</v>
      </c>
      <c r="AE156">
        <v>0</v>
      </c>
      <c r="AF156">
        <v>0</v>
      </c>
      <c r="AI156">
        <v>0.173587358282242</v>
      </c>
      <c r="AJ156">
        <v>0.126489673618745</v>
      </c>
      <c r="AK156">
        <v>0</v>
      </c>
      <c r="AL156">
        <v>0.74081730693957404</v>
      </c>
      <c r="AM156">
        <v>0</v>
      </c>
      <c r="AN156">
        <v>0.25918269306041902</v>
      </c>
      <c r="AO156">
        <v>0</v>
      </c>
      <c r="AP156">
        <v>0</v>
      </c>
      <c r="AQ156">
        <v>0</v>
      </c>
      <c r="AR156" s="15">
        <v>2.1332761945824801E-14</v>
      </c>
      <c r="AS156">
        <v>0</v>
      </c>
      <c r="CX156">
        <v>0.244849900860936</v>
      </c>
      <c r="CY156" s="13">
        <v>0.174947532670582</v>
      </c>
      <c r="CZ156">
        <v>0.77674799361176605</v>
      </c>
      <c r="DA156">
        <v>0</v>
      </c>
      <c r="DB156">
        <v>0</v>
      </c>
      <c r="DC156">
        <v>0.223252006388651</v>
      </c>
      <c r="DD156">
        <v>0</v>
      </c>
      <c r="DE156">
        <v>0</v>
      </c>
      <c r="DF156" s="15">
        <v>0</v>
      </c>
      <c r="DG156">
        <v>0</v>
      </c>
      <c r="DT156">
        <v>0.24484990086116301</v>
      </c>
      <c r="DU156" s="13">
        <v>0.17494753267065399</v>
      </c>
      <c r="DV156">
        <v>0.77674799361228197</v>
      </c>
      <c r="DW156">
        <v>0</v>
      </c>
      <c r="DX156">
        <v>0</v>
      </c>
      <c r="DY156">
        <v>0.22325200638784601</v>
      </c>
      <c r="DZ156">
        <v>0</v>
      </c>
      <c r="EA156">
        <v>0</v>
      </c>
      <c r="EB156">
        <v>0</v>
      </c>
      <c r="EC156">
        <v>0</v>
      </c>
      <c r="FA156">
        <v>0.21192813848834799</v>
      </c>
      <c r="FB156" s="53">
        <v>0.16060145825639199</v>
      </c>
      <c r="FC156">
        <v>0.69065729687807698</v>
      </c>
      <c r="FD156">
        <v>0</v>
      </c>
      <c r="FE156">
        <v>0</v>
      </c>
      <c r="FF156">
        <v>0.30934270312191298</v>
      </c>
      <c r="FG156">
        <v>0</v>
      </c>
      <c r="FH156">
        <v>0</v>
      </c>
      <c r="FI156">
        <v>0</v>
      </c>
      <c r="FJ156">
        <v>0</v>
      </c>
      <c r="FW156">
        <v>0.22448735339524001</v>
      </c>
      <c r="FX156">
        <v>0.157271557072513</v>
      </c>
      <c r="FY156">
        <v>0.61905061531476002</v>
      </c>
      <c r="FZ156">
        <v>0</v>
      </c>
      <c r="GA156">
        <v>0.340722857047631</v>
      </c>
      <c r="GB156">
        <v>0</v>
      </c>
      <c r="GC156">
        <v>0</v>
      </c>
      <c r="GD156">
        <v>0</v>
      </c>
      <c r="GE156">
        <v>4.0226527637597001E-2</v>
      </c>
      <c r="GF156">
        <v>0</v>
      </c>
    </row>
    <row r="157" spans="23:188" x14ac:dyDescent="0.2">
      <c r="W157">
        <v>0.26284393902718201</v>
      </c>
      <c r="X157">
        <v>0.105074937411019</v>
      </c>
      <c r="Y157">
        <v>0.318913921103047</v>
      </c>
      <c r="Z157">
        <v>0.43721756423305402</v>
      </c>
      <c r="AA157" s="15">
        <v>7.9519724138776806E-15</v>
      </c>
      <c r="AB157">
        <v>0.243868514663831</v>
      </c>
      <c r="AC157" s="15">
        <v>3.9399039586385199E-14</v>
      </c>
      <c r="AD157">
        <v>0</v>
      </c>
      <c r="AE157">
        <v>0</v>
      </c>
      <c r="AF157">
        <v>0</v>
      </c>
      <c r="AI157">
        <v>0.17789284065897701</v>
      </c>
      <c r="AJ157">
        <v>0.12939127235751699</v>
      </c>
      <c r="AK157">
        <v>0</v>
      </c>
      <c r="AL157">
        <v>0.75521634544292304</v>
      </c>
      <c r="AM157">
        <v>0</v>
      </c>
      <c r="AN157">
        <v>0.24478365455706899</v>
      </c>
      <c r="AO157">
        <v>0</v>
      </c>
      <c r="AP157">
        <v>0</v>
      </c>
      <c r="AQ157">
        <v>0</v>
      </c>
      <c r="AR157" s="15">
        <v>2.2023615570132599E-14</v>
      </c>
      <c r="AS157">
        <v>0</v>
      </c>
      <c r="CX157">
        <v>0.249860818566079</v>
      </c>
      <c r="CY157" s="13">
        <v>0.17701433871108599</v>
      </c>
      <c r="CZ157">
        <v>0.789150882855434</v>
      </c>
      <c r="DA157">
        <v>0</v>
      </c>
      <c r="DB157">
        <v>0</v>
      </c>
      <c r="DC157">
        <v>0.21084911714499999</v>
      </c>
      <c r="DD157">
        <v>0</v>
      </c>
      <c r="DE157">
        <v>0</v>
      </c>
      <c r="DF157" s="15">
        <v>0</v>
      </c>
      <c r="DG157">
        <v>0</v>
      </c>
      <c r="DT157">
        <v>0.24986081856631301</v>
      </c>
      <c r="DU157" s="13">
        <v>0.17701433871116001</v>
      </c>
      <c r="DV157">
        <v>0.78915088285595802</v>
      </c>
      <c r="DW157">
        <v>0</v>
      </c>
      <c r="DX157">
        <v>0</v>
      </c>
      <c r="DY157">
        <v>0.21084911714417801</v>
      </c>
      <c r="DZ157">
        <v>0</v>
      </c>
      <c r="EA157">
        <v>0</v>
      </c>
      <c r="EB157">
        <v>0</v>
      </c>
      <c r="EC157">
        <v>0</v>
      </c>
      <c r="FA157">
        <v>0.21820301871905801</v>
      </c>
      <c r="FB157" s="53">
        <v>0.16346526843102999</v>
      </c>
      <c r="FC157">
        <v>0.70784300260703403</v>
      </c>
      <c r="FD157">
        <v>0</v>
      </c>
      <c r="FE157">
        <v>0</v>
      </c>
      <c r="FF157">
        <v>0.29215699739295298</v>
      </c>
      <c r="FG157">
        <v>0</v>
      </c>
      <c r="FH157">
        <v>0</v>
      </c>
      <c r="FI157">
        <v>0</v>
      </c>
      <c r="FJ157">
        <v>0</v>
      </c>
      <c r="FW157">
        <v>0.23096006176990999</v>
      </c>
      <c r="FX157">
        <v>0.16032036175737199</v>
      </c>
      <c r="FY157">
        <v>0.63933417488186495</v>
      </c>
      <c r="FZ157">
        <v>0</v>
      </c>
      <c r="GA157">
        <v>0.32047107136585101</v>
      </c>
      <c r="GB157">
        <v>0</v>
      </c>
      <c r="GC157">
        <v>0</v>
      </c>
      <c r="GD157">
        <v>0</v>
      </c>
      <c r="GE157">
        <v>4.0194753752271599E-2</v>
      </c>
      <c r="GF157">
        <v>0</v>
      </c>
    </row>
    <row r="158" spans="23:188" x14ac:dyDescent="0.2">
      <c r="W158">
        <v>0.27004522623041499</v>
      </c>
      <c r="X158">
        <v>0.10800150986232999</v>
      </c>
      <c r="Y158">
        <v>0.33491784502747501</v>
      </c>
      <c r="Z158">
        <v>0.43858065253937301</v>
      </c>
      <c r="AA158" s="15">
        <v>8.0838113980519195E-15</v>
      </c>
      <c r="AB158">
        <v>0.22650150243308201</v>
      </c>
      <c r="AC158" s="15">
        <v>4.0724368322031498E-14</v>
      </c>
      <c r="AD158">
        <v>0</v>
      </c>
      <c r="AE158">
        <v>0</v>
      </c>
      <c r="AF158">
        <v>0</v>
      </c>
      <c r="AI158">
        <v>0.18222841592251801</v>
      </c>
      <c r="AJ158">
        <v>0.13229287109628901</v>
      </c>
      <c r="AK158">
        <v>0</v>
      </c>
      <c r="AL158">
        <v>0.76961538394627305</v>
      </c>
      <c r="AM158">
        <v>0</v>
      </c>
      <c r="AN158">
        <v>0.23038461605371899</v>
      </c>
      <c r="AO158">
        <v>0</v>
      </c>
      <c r="AP158">
        <v>0</v>
      </c>
      <c r="AQ158">
        <v>0</v>
      </c>
      <c r="AR158" s="15">
        <v>2.26459476171392E-14</v>
      </c>
      <c r="AS158">
        <v>0</v>
      </c>
      <c r="CX158">
        <v>0.25492759821586097</v>
      </c>
      <c r="CY158" s="13">
        <v>0.17908114475159101</v>
      </c>
      <c r="CZ158">
        <v>0.80155377209910295</v>
      </c>
      <c r="DA158">
        <v>0</v>
      </c>
      <c r="DB158">
        <v>0</v>
      </c>
      <c r="DC158">
        <v>0.198446227901349</v>
      </c>
      <c r="DD158">
        <v>0</v>
      </c>
      <c r="DE158">
        <v>0</v>
      </c>
      <c r="DF158" s="15">
        <v>0</v>
      </c>
      <c r="DG158">
        <v>0</v>
      </c>
      <c r="DT158">
        <v>0.254927598216101</v>
      </c>
      <c r="DU158" s="13">
        <v>0.17908114475166501</v>
      </c>
      <c r="DV158">
        <v>0.80155377209963197</v>
      </c>
      <c r="DW158">
        <v>0</v>
      </c>
      <c r="DX158">
        <v>0</v>
      </c>
      <c r="DY158">
        <v>0.198446227900511</v>
      </c>
      <c r="DZ158">
        <v>0</v>
      </c>
      <c r="EA158">
        <v>0</v>
      </c>
      <c r="EB158">
        <v>0</v>
      </c>
      <c r="EC158">
        <v>0</v>
      </c>
      <c r="FA158">
        <v>0.224638983290674</v>
      </c>
      <c r="FB158" s="53">
        <v>0.16632907860566901</v>
      </c>
      <c r="FC158">
        <v>0.72502870833599298</v>
      </c>
      <c r="FD158">
        <v>0</v>
      </c>
      <c r="FE158">
        <v>0</v>
      </c>
      <c r="FF158">
        <v>0.27497129166399298</v>
      </c>
      <c r="FG158">
        <v>0</v>
      </c>
      <c r="FH158">
        <v>0</v>
      </c>
      <c r="FI158">
        <v>0</v>
      </c>
      <c r="FJ158">
        <v>0</v>
      </c>
      <c r="FW158">
        <v>0.23743626475431301</v>
      </c>
      <c r="FX158">
        <v>0.16336916644223101</v>
      </c>
      <c r="FY158">
        <v>0.65961773444896998</v>
      </c>
      <c r="FZ158">
        <v>0</v>
      </c>
      <c r="GA158">
        <v>0.30021928568407102</v>
      </c>
      <c r="GB158">
        <v>0</v>
      </c>
      <c r="GC158">
        <v>0</v>
      </c>
      <c r="GD158">
        <v>0</v>
      </c>
      <c r="GE158">
        <v>4.0162979866946197E-2</v>
      </c>
      <c r="GF158">
        <v>0</v>
      </c>
    </row>
    <row r="159" spans="23:188" x14ac:dyDescent="0.2">
      <c r="W159">
        <v>0.27726501636345802</v>
      </c>
      <c r="X159">
        <v>0.110928082313642</v>
      </c>
      <c r="Y159">
        <v>0.35092176895190202</v>
      </c>
      <c r="Z159">
        <v>0.43994374084569199</v>
      </c>
      <c r="AA159" s="15">
        <v>8.21565038222616E-15</v>
      </c>
      <c r="AB159">
        <v>0.20913449020233399</v>
      </c>
      <c r="AC159" s="15">
        <v>4.2049697057677798E-14</v>
      </c>
      <c r="AD159">
        <v>0</v>
      </c>
      <c r="AE159">
        <v>0</v>
      </c>
      <c r="AF159">
        <v>0</v>
      </c>
      <c r="AI159">
        <v>0.18659198640653801</v>
      </c>
      <c r="AJ159">
        <v>0.135194469835061</v>
      </c>
      <c r="AK159">
        <v>0</v>
      </c>
      <c r="AL159">
        <v>0.78401442244962205</v>
      </c>
      <c r="AM159">
        <v>0</v>
      </c>
      <c r="AN159">
        <v>0.21598557755037001</v>
      </c>
      <c r="AO159">
        <v>0</v>
      </c>
      <c r="AP159">
        <v>0</v>
      </c>
      <c r="AQ159">
        <v>0</v>
      </c>
      <c r="AR159" s="15">
        <v>2.33233571345082E-14</v>
      </c>
      <c r="AS159">
        <v>0</v>
      </c>
      <c r="CX159">
        <v>0.26004697457266901</v>
      </c>
      <c r="CY159" s="13">
        <v>0.181147950792095</v>
      </c>
      <c r="CZ159">
        <v>0.81395666134277</v>
      </c>
      <c r="DA159">
        <v>0</v>
      </c>
      <c r="DB159">
        <v>0</v>
      </c>
      <c r="DC159">
        <v>0.18604333865769801</v>
      </c>
      <c r="DD159">
        <v>0</v>
      </c>
      <c r="DE159">
        <v>0</v>
      </c>
      <c r="DF159" s="15">
        <v>0</v>
      </c>
      <c r="DG159">
        <v>0</v>
      </c>
      <c r="DT159">
        <v>0.26004697457291698</v>
      </c>
      <c r="DU159" s="13">
        <v>0.181147950792171</v>
      </c>
      <c r="DV159">
        <v>0.81395666134330702</v>
      </c>
      <c r="DW159">
        <v>0</v>
      </c>
      <c r="DX159">
        <v>0</v>
      </c>
      <c r="DY159">
        <v>0.186043338656844</v>
      </c>
      <c r="DZ159">
        <v>0</v>
      </c>
      <c r="EA159">
        <v>0</v>
      </c>
      <c r="EB159">
        <v>0</v>
      </c>
      <c r="EC159">
        <v>0</v>
      </c>
      <c r="FA159">
        <v>0.23122258148894201</v>
      </c>
      <c r="FB159" s="53">
        <v>0.169192888780307</v>
      </c>
      <c r="FC159">
        <v>0.74221441406495003</v>
      </c>
      <c r="FD159">
        <v>0</v>
      </c>
      <c r="FE159">
        <v>0</v>
      </c>
      <c r="FF159">
        <v>0.25778558593503398</v>
      </c>
      <c r="FG159">
        <v>0</v>
      </c>
      <c r="FH159">
        <v>0</v>
      </c>
      <c r="FI159">
        <v>0</v>
      </c>
      <c r="FJ159">
        <v>0</v>
      </c>
      <c r="FW159">
        <v>0.24391568399256</v>
      </c>
      <c r="FX159">
        <v>0.16641797112709</v>
      </c>
      <c r="FY159">
        <v>0.67990129401607502</v>
      </c>
      <c r="FZ159">
        <v>0</v>
      </c>
      <c r="GA159">
        <v>0.27996750000229098</v>
      </c>
      <c r="GB159">
        <v>0</v>
      </c>
      <c r="GC159">
        <v>0</v>
      </c>
      <c r="GD159">
        <v>0</v>
      </c>
      <c r="GE159">
        <v>4.0131205981620802E-2</v>
      </c>
      <c r="GF159">
        <v>0</v>
      </c>
    </row>
    <row r="160" spans="23:188" x14ac:dyDescent="0.2">
      <c r="W160">
        <v>0.28450190078609899</v>
      </c>
      <c r="X160">
        <v>0.113854654764953</v>
      </c>
      <c r="Y160">
        <v>0.36692569287632998</v>
      </c>
      <c r="Z160">
        <v>0.44130682915201003</v>
      </c>
      <c r="AA160" s="15">
        <v>8.3544282603042998E-15</v>
      </c>
      <c r="AB160">
        <v>0.191767477971585</v>
      </c>
      <c r="AC160" s="15">
        <v>4.3368086899420203E-14</v>
      </c>
      <c r="AD160">
        <v>0</v>
      </c>
      <c r="AE160">
        <v>0</v>
      </c>
      <c r="AF160">
        <v>0</v>
      </c>
      <c r="AI160">
        <v>0.19098163320655201</v>
      </c>
      <c r="AJ160">
        <v>0.138096068573833</v>
      </c>
      <c r="AK160">
        <v>0</v>
      </c>
      <c r="AL160">
        <v>0.79841346095297205</v>
      </c>
      <c r="AM160">
        <v>0</v>
      </c>
      <c r="AN160">
        <v>0.20158653904702001</v>
      </c>
      <c r="AO160">
        <v>0</v>
      </c>
      <c r="AP160">
        <v>0</v>
      </c>
      <c r="AQ160">
        <v>0</v>
      </c>
      <c r="AR160" s="15">
        <v>2.3973011076261501E-14</v>
      </c>
      <c r="AS160">
        <v>0</v>
      </c>
      <c r="CX160">
        <v>0.26521590188256899</v>
      </c>
      <c r="CY160" s="13">
        <v>0.1832147568326</v>
      </c>
      <c r="CZ160">
        <v>0.82635955058643695</v>
      </c>
      <c r="DA160">
        <v>0</v>
      </c>
      <c r="DB160">
        <v>0</v>
      </c>
      <c r="DC160">
        <v>0.17364044941404699</v>
      </c>
      <c r="DD160">
        <v>0</v>
      </c>
      <c r="DE160">
        <v>0</v>
      </c>
      <c r="DF160" s="15">
        <v>0</v>
      </c>
      <c r="DG160">
        <v>0</v>
      </c>
      <c r="DT160">
        <v>0.26521590188282401</v>
      </c>
      <c r="DU160" s="13">
        <v>0.18321475683267599</v>
      </c>
      <c r="DV160">
        <v>0.82635955058698196</v>
      </c>
      <c r="DW160">
        <v>0</v>
      </c>
      <c r="DX160">
        <v>0</v>
      </c>
      <c r="DY160">
        <v>0.17364044941317699</v>
      </c>
      <c r="DZ160">
        <v>0</v>
      </c>
      <c r="EA160">
        <v>0</v>
      </c>
      <c r="EB160">
        <v>0</v>
      </c>
      <c r="EC160">
        <v>0</v>
      </c>
      <c r="FA160">
        <v>0.23794155901762501</v>
      </c>
      <c r="FB160" s="53">
        <v>0.17205669895494599</v>
      </c>
      <c r="FC160">
        <v>0.75940011979390798</v>
      </c>
      <c r="FD160">
        <v>0</v>
      </c>
      <c r="FE160">
        <v>0</v>
      </c>
      <c r="FF160">
        <v>0.24059988020607501</v>
      </c>
      <c r="FG160">
        <v>0</v>
      </c>
      <c r="FH160">
        <v>0</v>
      </c>
      <c r="FI160">
        <v>0</v>
      </c>
      <c r="FJ160">
        <v>0</v>
      </c>
      <c r="FW160">
        <v>0.25039806980884399</v>
      </c>
      <c r="FX160">
        <v>0.16946677581194999</v>
      </c>
      <c r="FY160">
        <v>0.70018485358317994</v>
      </c>
      <c r="FZ160">
        <v>0</v>
      </c>
      <c r="GA160">
        <v>0.25971571432051099</v>
      </c>
      <c r="GB160">
        <v>0</v>
      </c>
      <c r="GC160">
        <v>0</v>
      </c>
      <c r="GD160">
        <v>0</v>
      </c>
      <c r="GE160">
        <v>4.0099432096295497E-2</v>
      </c>
      <c r="GF160">
        <v>0</v>
      </c>
    </row>
    <row r="161" spans="23:188" x14ac:dyDescent="0.2">
      <c r="W161">
        <v>0.29175460744512599</v>
      </c>
      <c r="X161">
        <v>0.11678122721626499</v>
      </c>
      <c r="Y161">
        <v>0.38292961680075799</v>
      </c>
      <c r="Z161">
        <v>0.44266991745832901</v>
      </c>
      <c r="AA161" s="15">
        <v>8.4793283505746299E-15</v>
      </c>
      <c r="AB161">
        <v>0.17440046574083601</v>
      </c>
      <c r="AC161" s="15">
        <v>4.4672598953354698E-14</v>
      </c>
      <c r="AD161">
        <v>0</v>
      </c>
      <c r="AE161">
        <v>0</v>
      </c>
      <c r="AF161">
        <v>0</v>
      </c>
      <c r="AI161">
        <v>0.19539559888325</v>
      </c>
      <c r="AJ161">
        <v>0.14099766731260499</v>
      </c>
      <c r="AK161">
        <v>0</v>
      </c>
      <c r="AL161">
        <v>0.81281249945632095</v>
      </c>
      <c r="AM161">
        <v>0</v>
      </c>
      <c r="AN161">
        <v>0.187187500543671</v>
      </c>
      <c r="AO161">
        <v>0</v>
      </c>
      <c r="AP161">
        <v>0</v>
      </c>
      <c r="AQ161">
        <v>0</v>
      </c>
      <c r="AR161" s="15">
        <v>2.46374101675606E-14</v>
      </c>
      <c r="AS161">
        <v>0</v>
      </c>
      <c r="CX161">
        <v>0.27043153886532201</v>
      </c>
      <c r="CY161" s="13">
        <v>0.18528156287310499</v>
      </c>
      <c r="CZ161">
        <v>0.83876243983010601</v>
      </c>
      <c r="DA161">
        <v>0</v>
      </c>
      <c r="DB161">
        <v>0</v>
      </c>
      <c r="DC161">
        <v>0.161237560170396</v>
      </c>
      <c r="DD161">
        <v>0</v>
      </c>
      <c r="DE161">
        <v>0</v>
      </c>
      <c r="DF161" s="15">
        <v>0</v>
      </c>
      <c r="DG161">
        <v>0</v>
      </c>
      <c r="DT161">
        <v>0.27043153886558302</v>
      </c>
      <c r="DU161" s="13">
        <v>0.18528156287318101</v>
      </c>
      <c r="DV161">
        <v>0.83876243983065801</v>
      </c>
      <c r="DW161">
        <v>0</v>
      </c>
      <c r="DX161">
        <v>0</v>
      </c>
      <c r="DY161">
        <v>0.16123756016950899</v>
      </c>
      <c r="DZ161">
        <v>0</v>
      </c>
      <c r="EA161">
        <v>0</v>
      </c>
      <c r="EB161">
        <v>0</v>
      </c>
      <c r="EC161">
        <v>0</v>
      </c>
      <c r="FA161">
        <v>0.24478476824723</v>
      </c>
      <c r="FB161" s="53">
        <v>0.17492050912958401</v>
      </c>
      <c r="FC161">
        <v>0.77658582552286604</v>
      </c>
      <c r="FD161">
        <v>0</v>
      </c>
      <c r="FE161">
        <v>0</v>
      </c>
      <c r="FF161">
        <v>0.22341417447711501</v>
      </c>
      <c r="FG161">
        <v>0</v>
      </c>
      <c r="FH161">
        <v>0</v>
      </c>
      <c r="FI161">
        <v>0</v>
      </c>
      <c r="FJ161">
        <v>0</v>
      </c>
      <c r="FW161">
        <v>0.25688319762061101</v>
      </c>
      <c r="FX161">
        <v>0.17251558049680901</v>
      </c>
      <c r="FY161">
        <v>0.72046841315028498</v>
      </c>
      <c r="FZ161">
        <v>0</v>
      </c>
      <c r="GA161">
        <v>0.23946392863873101</v>
      </c>
      <c r="GB161">
        <v>0</v>
      </c>
      <c r="GC161">
        <v>0</v>
      </c>
      <c r="GD161">
        <v>0</v>
      </c>
      <c r="GE161">
        <v>4.0067658210970102E-2</v>
      </c>
      <c r="GF161">
        <v>0</v>
      </c>
    </row>
    <row r="162" spans="23:188" x14ac:dyDescent="0.2">
      <c r="W162">
        <v>0.29902198504909</v>
      </c>
      <c r="X162">
        <v>0.119707799667577</v>
      </c>
      <c r="Y162">
        <v>0.398933540725186</v>
      </c>
      <c r="Z162">
        <v>0.44403300576464799</v>
      </c>
      <c r="AA162" s="15">
        <v>8.6181062286527792E-15</v>
      </c>
      <c r="AB162">
        <v>0.15703345351008799</v>
      </c>
      <c r="AC162" s="15">
        <v>4.6004866582904899E-14</v>
      </c>
      <c r="AD162">
        <v>0</v>
      </c>
      <c r="AE162">
        <v>0</v>
      </c>
      <c r="AF162">
        <v>0</v>
      </c>
      <c r="AI162">
        <v>0.19983227195136199</v>
      </c>
      <c r="AJ162">
        <v>0.14389926605137701</v>
      </c>
      <c r="AK162">
        <v>0</v>
      </c>
      <c r="AL162">
        <v>0.82721153795967095</v>
      </c>
      <c r="AM162">
        <v>0</v>
      </c>
      <c r="AN162">
        <v>0.172788462040321</v>
      </c>
      <c r="AO162">
        <v>0</v>
      </c>
      <c r="AP162">
        <v>0</v>
      </c>
      <c r="AQ162">
        <v>0</v>
      </c>
      <c r="AR162" s="15">
        <v>2.5314819684929499E-14</v>
      </c>
      <c r="AS162">
        <v>0</v>
      </c>
      <c r="CX162">
        <v>0.27569123451688299</v>
      </c>
      <c r="CY162" s="13">
        <v>0.18734836891360901</v>
      </c>
      <c r="CZ162">
        <v>0.85116532907377396</v>
      </c>
      <c r="DA162">
        <v>0</v>
      </c>
      <c r="DB162">
        <v>0</v>
      </c>
      <c r="DC162">
        <v>0.14883467092674499</v>
      </c>
      <c r="DD162">
        <v>0</v>
      </c>
      <c r="DE162">
        <v>0</v>
      </c>
      <c r="DF162" s="15">
        <v>0</v>
      </c>
      <c r="DG162">
        <v>0</v>
      </c>
      <c r="DT162">
        <v>0.275691234517151</v>
      </c>
      <c r="DU162" s="13">
        <v>0.187348368913687</v>
      </c>
      <c r="DV162">
        <v>0.85116532907433295</v>
      </c>
      <c r="DW162">
        <v>0</v>
      </c>
      <c r="DX162">
        <v>0</v>
      </c>
      <c r="DY162">
        <v>0.14883467092584099</v>
      </c>
      <c r="DZ162">
        <v>0</v>
      </c>
      <c r="EA162">
        <v>0</v>
      </c>
      <c r="EB162">
        <v>0</v>
      </c>
      <c r="EC162">
        <v>0</v>
      </c>
      <c r="FA162">
        <v>0.25174207825619299</v>
      </c>
      <c r="FB162" s="53">
        <v>0.177784319304223</v>
      </c>
      <c r="FC162">
        <v>0.79377153125182398</v>
      </c>
      <c r="FD162">
        <v>0</v>
      </c>
      <c r="FE162">
        <v>0</v>
      </c>
      <c r="FF162">
        <v>0.20622846874815601</v>
      </c>
      <c r="FG162">
        <v>0</v>
      </c>
      <c r="FH162">
        <v>0</v>
      </c>
      <c r="FI162">
        <v>0</v>
      </c>
      <c r="FJ162">
        <v>0</v>
      </c>
      <c r="FW162">
        <v>0.26337086487488198</v>
      </c>
      <c r="FX162">
        <v>0.175564385181668</v>
      </c>
      <c r="FY162">
        <v>0.74075197271739002</v>
      </c>
      <c r="FZ162">
        <v>0</v>
      </c>
      <c r="GA162">
        <v>0.21921214295695099</v>
      </c>
      <c r="GB162">
        <v>0</v>
      </c>
      <c r="GC162">
        <v>0</v>
      </c>
      <c r="GD162">
        <v>0</v>
      </c>
      <c r="GE162">
        <v>4.0035884325644699E-2</v>
      </c>
      <c r="GF162">
        <v>0</v>
      </c>
    </row>
    <row r="163" spans="23:188" x14ac:dyDescent="0.2">
      <c r="W163">
        <v>0.306302989346528</v>
      </c>
      <c r="X163">
        <v>0.122634372118888</v>
      </c>
      <c r="Y163">
        <v>0.41493746464961401</v>
      </c>
      <c r="Z163">
        <v>0.44539609407096697</v>
      </c>
      <c r="AA163" s="15">
        <v>8.7430063189231093E-15</v>
      </c>
      <c r="AB163">
        <v>0.139666441279339</v>
      </c>
      <c r="AC163" s="15">
        <v>4.7337134212455099E-14</v>
      </c>
      <c r="AD163">
        <v>0</v>
      </c>
      <c r="AE163">
        <v>0</v>
      </c>
      <c r="AF163">
        <v>0</v>
      </c>
      <c r="AI163">
        <v>0.20429017297251301</v>
      </c>
      <c r="AJ163">
        <v>0.146800864790149</v>
      </c>
      <c r="AK163">
        <v>0</v>
      </c>
      <c r="AL163">
        <v>0.84161057646301995</v>
      </c>
      <c r="AM163">
        <v>0</v>
      </c>
      <c r="AN163">
        <v>0.158389423536972</v>
      </c>
      <c r="AO163">
        <v>0</v>
      </c>
      <c r="AP163">
        <v>0</v>
      </c>
      <c r="AQ163">
        <v>0</v>
      </c>
      <c r="AR163" s="15">
        <v>2.5951463200612999E-14</v>
      </c>
      <c r="AS163">
        <v>0</v>
      </c>
      <c r="CX163">
        <v>0.280992514741078</v>
      </c>
      <c r="CY163" s="13">
        <v>0.189415174954114</v>
      </c>
      <c r="CZ163">
        <v>0.86356821831744102</v>
      </c>
      <c r="DA163">
        <v>0</v>
      </c>
      <c r="DB163">
        <v>0</v>
      </c>
      <c r="DC163">
        <v>0.136431781683094</v>
      </c>
      <c r="DD163">
        <v>0</v>
      </c>
      <c r="DE163">
        <v>0</v>
      </c>
      <c r="DF163" s="15">
        <v>0</v>
      </c>
      <c r="DG163">
        <v>0</v>
      </c>
      <c r="DT163">
        <v>0.28099251474135301</v>
      </c>
      <c r="DU163" s="13">
        <v>0.18941517495419199</v>
      </c>
      <c r="DV163">
        <v>0.86356821831800801</v>
      </c>
      <c r="DW163">
        <v>0</v>
      </c>
      <c r="DX163">
        <v>0</v>
      </c>
      <c r="DY163">
        <v>0.13643178168217401</v>
      </c>
      <c r="DZ163">
        <v>0</v>
      </c>
      <c r="EA163">
        <v>0</v>
      </c>
      <c r="EB163">
        <v>0</v>
      </c>
      <c r="EC163">
        <v>0</v>
      </c>
      <c r="FA163">
        <v>0.25880428726052701</v>
      </c>
      <c r="FB163" s="53">
        <v>0.180648129478861</v>
      </c>
      <c r="FC163">
        <v>0.81095723698078204</v>
      </c>
      <c r="FD163">
        <v>0</v>
      </c>
      <c r="FE163">
        <v>0</v>
      </c>
      <c r="FF163">
        <v>0.18904276301919601</v>
      </c>
      <c r="FG163">
        <v>0</v>
      </c>
      <c r="FH163">
        <v>0</v>
      </c>
      <c r="FI163">
        <v>0</v>
      </c>
      <c r="FJ163">
        <v>0</v>
      </c>
      <c r="FW163">
        <v>0.26986088842115402</v>
      </c>
      <c r="FX163">
        <v>0.17861318986652799</v>
      </c>
      <c r="FY163">
        <v>0.76103553228449505</v>
      </c>
      <c r="FZ163">
        <v>0</v>
      </c>
      <c r="GA163">
        <v>0.198960357275172</v>
      </c>
      <c r="GB163">
        <v>0</v>
      </c>
      <c r="GC163">
        <v>0</v>
      </c>
      <c r="GD163">
        <v>0</v>
      </c>
      <c r="GE163">
        <v>4.0004110440319297E-2</v>
      </c>
      <c r="GF163">
        <v>0</v>
      </c>
    </row>
    <row r="164" spans="23:188" x14ac:dyDescent="0.2">
      <c r="W164">
        <v>0.31359667119601597</v>
      </c>
      <c r="X164">
        <v>0.12556094457020001</v>
      </c>
      <c r="Y164">
        <v>0.43094138857404202</v>
      </c>
      <c r="Z164">
        <v>0.44675918237728601</v>
      </c>
      <c r="AA164" s="15">
        <v>8.8817841970012507E-15</v>
      </c>
      <c r="AB164">
        <v>0.12229942904858999</v>
      </c>
      <c r="AC164" s="15">
        <v>4.8641646266389702E-14</v>
      </c>
      <c r="AD164">
        <v>0</v>
      </c>
      <c r="AE164">
        <v>0</v>
      </c>
      <c r="AF164">
        <v>0</v>
      </c>
      <c r="AI164">
        <v>0.208767942085543</v>
      </c>
      <c r="AJ164">
        <v>0.149702463528922</v>
      </c>
      <c r="AK164">
        <v>0</v>
      </c>
      <c r="AL164">
        <v>0.85600961496636996</v>
      </c>
      <c r="AM164">
        <v>0</v>
      </c>
      <c r="AN164">
        <v>0.14399038503362199</v>
      </c>
      <c r="AO164">
        <v>0</v>
      </c>
      <c r="AP164">
        <v>0</v>
      </c>
      <c r="AQ164">
        <v>0</v>
      </c>
      <c r="AR164" s="15">
        <v>2.6601117142366301E-14</v>
      </c>
      <c r="AS164">
        <v>0</v>
      </c>
      <c r="CX164">
        <v>0.28633306980906298</v>
      </c>
      <c r="CY164" s="13">
        <v>0.191481980994618</v>
      </c>
      <c r="CZ164">
        <v>0.87597110756110996</v>
      </c>
      <c r="DA164">
        <v>0</v>
      </c>
      <c r="DB164">
        <v>0</v>
      </c>
      <c r="DC164">
        <v>0.124028892439443</v>
      </c>
      <c r="DD164">
        <v>0</v>
      </c>
      <c r="DE164">
        <v>0</v>
      </c>
      <c r="DF164" s="15">
        <v>0</v>
      </c>
      <c r="DG164">
        <v>0</v>
      </c>
      <c r="DT164">
        <v>0.28633306980934498</v>
      </c>
      <c r="DU164" s="13">
        <v>0.19148198099469799</v>
      </c>
      <c r="DV164">
        <v>0.87597110756168295</v>
      </c>
      <c r="DW164">
        <v>0</v>
      </c>
      <c r="DX164">
        <v>0</v>
      </c>
      <c r="DY164">
        <v>0.124028892438507</v>
      </c>
      <c r="DZ164">
        <v>0</v>
      </c>
      <c r="EA164">
        <v>0</v>
      </c>
      <c r="EB164">
        <v>0</v>
      </c>
      <c r="EC164">
        <v>0</v>
      </c>
      <c r="FA164">
        <v>0.26596303913306402</v>
      </c>
      <c r="FB164" s="53">
        <v>0.18351193965349999</v>
      </c>
      <c r="FC164">
        <v>0.82814294270973898</v>
      </c>
      <c r="FD164">
        <v>0</v>
      </c>
      <c r="FE164">
        <v>0</v>
      </c>
      <c r="FF164">
        <v>0.17185705729023701</v>
      </c>
      <c r="FG164">
        <v>0</v>
      </c>
      <c r="FH164">
        <v>0</v>
      </c>
      <c r="FI164">
        <v>0</v>
      </c>
      <c r="FJ164">
        <v>0</v>
      </c>
      <c r="FW164">
        <v>0.27635310225022702</v>
      </c>
      <c r="FX164">
        <v>0.18166199455138701</v>
      </c>
      <c r="FY164">
        <v>0.78131909185159998</v>
      </c>
      <c r="FZ164">
        <v>0</v>
      </c>
      <c r="GA164">
        <v>0.17870857159339101</v>
      </c>
      <c r="GB164">
        <v>0</v>
      </c>
      <c r="GC164">
        <v>0</v>
      </c>
      <c r="GD164">
        <v>0</v>
      </c>
      <c r="GE164">
        <v>3.9972336554993999E-2</v>
      </c>
      <c r="GF164">
        <v>0</v>
      </c>
    </row>
    <row r="165" spans="23:188" x14ac:dyDescent="0.2">
      <c r="W165">
        <v>0.320902166166741</v>
      </c>
      <c r="X165">
        <v>0.12848751702151101</v>
      </c>
      <c r="Y165">
        <v>0.44694531249847003</v>
      </c>
      <c r="Z165">
        <v>0.448122270683604</v>
      </c>
      <c r="AA165" s="15">
        <v>9.0083478599799899E-15</v>
      </c>
      <c r="AB165">
        <v>0.104932416817841</v>
      </c>
      <c r="AC165" s="15">
        <v>4.99585690470674E-14</v>
      </c>
      <c r="AD165">
        <v>0</v>
      </c>
      <c r="AE165">
        <v>0</v>
      </c>
      <c r="AF165">
        <v>0</v>
      </c>
      <c r="AI165">
        <v>0.21326432782283</v>
      </c>
      <c r="AJ165">
        <v>0.15260406226769399</v>
      </c>
      <c r="AK165">
        <v>0</v>
      </c>
      <c r="AL165">
        <v>0.87040865346971896</v>
      </c>
      <c r="AM165">
        <v>0</v>
      </c>
      <c r="AN165">
        <v>0.12959134653027199</v>
      </c>
      <c r="AO165">
        <v>0</v>
      </c>
      <c r="AP165">
        <v>0</v>
      </c>
      <c r="AQ165">
        <v>0</v>
      </c>
      <c r="AR165" s="15">
        <v>2.7278526659735301E-14</v>
      </c>
      <c r="AS165">
        <v>0</v>
      </c>
      <c r="CX165">
        <v>0.29171074263171098</v>
      </c>
      <c r="CY165" s="13">
        <v>0.19354878703512299</v>
      </c>
      <c r="CZ165">
        <v>0.88837399680477802</v>
      </c>
      <c r="DA165">
        <v>0</v>
      </c>
      <c r="DB165">
        <v>0</v>
      </c>
      <c r="DC165">
        <v>0.111626003195792</v>
      </c>
      <c r="DD165">
        <v>0</v>
      </c>
      <c r="DE165">
        <v>0</v>
      </c>
      <c r="DF165" s="15">
        <v>0</v>
      </c>
      <c r="DG165">
        <v>0</v>
      </c>
      <c r="DT165">
        <v>0.29171074263199898</v>
      </c>
      <c r="DU165" s="13">
        <v>0.19354878703520301</v>
      </c>
      <c r="DV165">
        <v>0.888373996805358</v>
      </c>
      <c r="DW165">
        <v>0</v>
      </c>
      <c r="DX165">
        <v>0</v>
      </c>
      <c r="DY165">
        <v>0.11162600319483899</v>
      </c>
      <c r="DZ165">
        <v>0</v>
      </c>
      <c r="EA165">
        <v>0</v>
      </c>
      <c r="EB165">
        <v>0</v>
      </c>
      <c r="EC165">
        <v>0</v>
      </c>
      <c r="FA165">
        <v>0.27321074504152798</v>
      </c>
      <c r="FB165" s="53">
        <v>0.18637574982813801</v>
      </c>
      <c r="FC165">
        <v>0.84532864843869804</v>
      </c>
      <c r="FD165">
        <v>0</v>
      </c>
      <c r="FE165">
        <v>0</v>
      </c>
      <c r="FF165">
        <v>0.15467135156127701</v>
      </c>
      <c r="FG165">
        <v>0</v>
      </c>
      <c r="FH165">
        <v>0</v>
      </c>
      <c r="FI165">
        <v>0</v>
      </c>
      <c r="FJ165">
        <v>0</v>
      </c>
      <c r="FW165">
        <v>0.28284735554102902</v>
      </c>
      <c r="FX165">
        <v>0.184710799236246</v>
      </c>
      <c r="FY165">
        <v>0.80160265141870501</v>
      </c>
      <c r="FZ165">
        <v>0</v>
      </c>
      <c r="GA165">
        <v>0.158456785911611</v>
      </c>
      <c r="GB165">
        <v>0</v>
      </c>
      <c r="GC165">
        <v>0</v>
      </c>
      <c r="GD165">
        <v>0</v>
      </c>
      <c r="GE165">
        <v>3.9940562669668597E-2</v>
      </c>
      <c r="GF165">
        <v>0</v>
      </c>
    </row>
    <row r="166" spans="23:188" x14ac:dyDescent="0.2">
      <c r="W166">
        <v>0.328218685449919</v>
      </c>
      <c r="X166">
        <v>0.13141408947282299</v>
      </c>
      <c r="Y166">
        <v>0.46294923642289698</v>
      </c>
      <c r="Z166">
        <v>0.44948535898992298</v>
      </c>
      <c r="AA166" s="15">
        <v>9.1428600801357602E-15</v>
      </c>
      <c r="AB166">
        <v>8.7565404587092596E-2</v>
      </c>
      <c r="AC166" s="15">
        <v>5.1279347521720999E-14</v>
      </c>
      <c r="AD166">
        <v>0</v>
      </c>
      <c r="AE166">
        <v>0</v>
      </c>
      <c r="AF166">
        <v>0</v>
      </c>
      <c r="AI166">
        <v>0.217778177075692</v>
      </c>
      <c r="AJ166">
        <v>0.15550566100646601</v>
      </c>
      <c r="AK166">
        <v>0</v>
      </c>
      <c r="AL166">
        <v>0.88480769197306797</v>
      </c>
      <c r="AM166">
        <v>0</v>
      </c>
      <c r="AN166">
        <v>0.115192308026923</v>
      </c>
      <c r="AO166">
        <v>0</v>
      </c>
      <c r="AP166">
        <v>0</v>
      </c>
      <c r="AQ166">
        <v>0</v>
      </c>
      <c r="AR166" s="15">
        <v>2.80426723509031E-14</v>
      </c>
      <c r="AS166">
        <v>0</v>
      </c>
      <c r="CX166">
        <v>0.29712351782028501</v>
      </c>
      <c r="CY166" s="13">
        <v>0.19561559307562801</v>
      </c>
      <c r="CZ166">
        <v>0.90077688604844497</v>
      </c>
      <c r="DA166">
        <v>0</v>
      </c>
      <c r="DB166">
        <v>0</v>
      </c>
      <c r="DC166">
        <v>9.9223113952141603E-2</v>
      </c>
      <c r="DD166">
        <v>0</v>
      </c>
      <c r="DE166">
        <v>0</v>
      </c>
      <c r="DF166" s="15">
        <v>0</v>
      </c>
      <c r="DG166">
        <v>0</v>
      </c>
      <c r="DT166">
        <v>0.29712351782058</v>
      </c>
      <c r="DU166" s="13">
        <v>0.195615593075708</v>
      </c>
      <c r="DV166">
        <v>0.90077688604903405</v>
      </c>
      <c r="DW166">
        <v>0</v>
      </c>
      <c r="DX166">
        <v>0</v>
      </c>
      <c r="DY166">
        <v>9.9223113951171601E-2</v>
      </c>
      <c r="DZ166">
        <v>0</v>
      </c>
      <c r="EA166">
        <v>0</v>
      </c>
      <c r="EB166">
        <v>0</v>
      </c>
      <c r="EC166">
        <v>0</v>
      </c>
      <c r="FA166">
        <v>0.28054051074342701</v>
      </c>
      <c r="FB166" s="53">
        <v>0.189239560002777</v>
      </c>
      <c r="FC166">
        <v>0.86251435416765498</v>
      </c>
      <c r="FD166">
        <v>0</v>
      </c>
      <c r="FE166">
        <v>0</v>
      </c>
      <c r="FF166">
        <v>0.13748564583231801</v>
      </c>
      <c r="FG166">
        <v>0</v>
      </c>
      <c r="FH166">
        <v>0</v>
      </c>
      <c r="FI166">
        <v>0</v>
      </c>
      <c r="FJ166">
        <v>0</v>
      </c>
      <c r="FW166">
        <v>0.28934351096774202</v>
      </c>
      <c r="FX166">
        <v>0.18775960392110599</v>
      </c>
      <c r="FY166">
        <v>0.82188621098581105</v>
      </c>
      <c r="FZ166">
        <v>0</v>
      </c>
      <c r="GA166">
        <v>0.13820500022982901</v>
      </c>
      <c r="GB166">
        <v>0</v>
      </c>
      <c r="GC166">
        <v>0</v>
      </c>
      <c r="GD166">
        <v>0</v>
      </c>
      <c r="GE166">
        <v>3.9908788784343202E-2</v>
      </c>
      <c r="GF166">
        <v>0</v>
      </c>
    </row>
    <row r="167" spans="23:188" x14ac:dyDescent="0.2">
      <c r="W167">
        <v>0.33554550789590598</v>
      </c>
      <c r="X167">
        <v>0.13434066192413499</v>
      </c>
      <c r="Y167">
        <v>0.47895316034732499</v>
      </c>
      <c r="Z167">
        <v>0.45084844729624202</v>
      </c>
      <c r="AA167" s="15">
        <v>9.2774095697412097E-15</v>
      </c>
      <c r="AB167">
        <v>7.0198392356343994E-2</v>
      </c>
      <c r="AC167" s="15">
        <v>5.25723128225186E-14</v>
      </c>
      <c r="AD167">
        <v>0</v>
      </c>
      <c r="AE167">
        <v>0</v>
      </c>
      <c r="AF167">
        <v>0</v>
      </c>
      <c r="AI167">
        <v>0.22230842608568999</v>
      </c>
      <c r="AJ167">
        <v>0.158407259745238</v>
      </c>
      <c r="AK167">
        <v>0</v>
      </c>
      <c r="AL167">
        <v>0.89920673047641797</v>
      </c>
      <c r="AM167">
        <v>0</v>
      </c>
      <c r="AN167">
        <v>0.100793269523573</v>
      </c>
      <c r="AO167">
        <v>0</v>
      </c>
      <c r="AP167">
        <v>0</v>
      </c>
      <c r="AQ167">
        <v>0</v>
      </c>
      <c r="AR167" s="15">
        <v>2.8693193654394403E-14</v>
      </c>
      <c r="AS167">
        <v>0</v>
      </c>
      <c r="CX167">
        <v>0.30256951150397499</v>
      </c>
      <c r="CY167" s="13">
        <v>0.197682399116132</v>
      </c>
      <c r="CZ167">
        <v>0.91317977529211303</v>
      </c>
      <c r="DA167">
        <v>0</v>
      </c>
      <c r="DB167">
        <v>0</v>
      </c>
      <c r="DC167">
        <v>8.6820224708491003E-2</v>
      </c>
      <c r="DD167">
        <v>0</v>
      </c>
      <c r="DE167">
        <v>0</v>
      </c>
      <c r="DF167" s="15">
        <v>0</v>
      </c>
      <c r="DG167">
        <v>0</v>
      </c>
      <c r="DT167">
        <v>0.30256951150406403</v>
      </c>
      <c r="DU167" s="13">
        <v>0.197682399116138</v>
      </c>
      <c r="DV167">
        <v>0.91317977529223904</v>
      </c>
      <c r="DW167">
        <v>0</v>
      </c>
      <c r="DX167">
        <v>0</v>
      </c>
      <c r="DY167">
        <v>8.6820224708025404E-2</v>
      </c>
      <c r="DZ167">
        <v>0</v>
      </c>
      <c r="EA167">
        <v>0</v>
      </c>
      <c r="EB167">
        <v>0</v>
      </c>
      <c r="EC167">
        <v>0</v>
      </c>
      <c r="FA167">
        <v>0.28794606972661302</v>
      </c>
      <c r="FB167" s="53">
        <v>0.19210337017741499</v>
      </c>
      <c r="FC167">
        <v>0.87970005989661304</v>
      </c>
      <c r="FD167">
        <v>0</v>
      </c>
      <c r="FE167">
        <v>0</v>
      </c>
      <c r="FF167">
        <v>0.120299940103359</v>
      </c>
      <c r="FG167">
        <v>0</v>
      </c>
      <c r="FH167">
        <v>0</v>
      </c>
      <c r="FI167">
        <v>0</v>
      </c>
      <c r="FJ167">
        <v>0</v>
      </c>
      <c r="FW167">
        <v>0.29584144322776101</v>
      </c>
      <c r="FX167">
        <v>0.19080840860596501</v>
      </c>
      <c r="FY167">
        <v>0.84216977055291498</v>
      </c>
      <c r="FZ167">
        <v>0</v>
      </c>
      <c r="GA167">
        <v>0.11795321454804999</v>
      </c>
      <c r="GB167">
        <v>0</v>
      </c>
      <c r="GC167">
        <v>0</v>
      </c>
      <c r="GD167">
        <v>0</v>
      </c>
      <c r="GE167">
        <v>3.98770148990178E-2</v>
      </c>
      <c r="GF167">
        <v>0</v>
      </c>
    </row>
    <row r="168" spans="23:188" x14ac:dyDescent="0.2">
      <c r="W168">
        <v>0.34288197302053097</v>
      </c>
      <c r="X168">
        <v>0.137267234375446</v>
      </c>
      <c r="Y168">
        <v>0.494957084271753</v>
      </c>
      <c r="Z168">
        <v>0.452211535602561</v>
      </c>
      <c r="AA168" s="15">
        <v>9.4119048492380397E-15</v>
      </c>
      <c r="AB168">
        <v>5.2831380125595399E-2</v>
      </c>
      <c r="AC168" s="15">
        <v>5.3907019906956899E-14</v>
      </c>
      <c r="AD168">
        <v>0</v>
      </c>
      <c r="AE168">
        <v>0</v>
      </c>
      <c r="AF168">
        <v>0</v>
      </c>
      <c r="AI168">
        <v>0.226854092351403</v>
      </c>
      <c r="AJ168">
        <v>0.16130885848401</v>
      </c>
      <c r="AK168">
        <v>0</v>
      </c>
      <c r="AL168">
        <v>0.91360576897976697</v>
      </c>
      <c r="AM168">
        <v>0</v>
      </c>
      <c r="AN168">
        <v>8.6394231020223797E-2</v>
      </c>
      <c r="AO168">
        <v>0</v>
      </c>
      <c r="AP168">
        <v>0</v>
      </c>
      <c r="AQ168">
        <v>0</v>
      </c>
      <c r="AR168" s="15">
        <v>2.9342847596147698E-14</v>
      </c>
      <c r="AS168">
        <v>0</v>
      </c>
      <c r="CX168">
        <v>0.30804696186831898</v>
      </c>
      <c r="CY168" s="13">
        <v>0.19974920515663699</v>
      </c>
      <c r="CZ168">
        <v>0.92558266453578097</v>
      </c>
      <c r="DA168">
        <v>0</v>
      </c>
      <c r="DB168">
        <v>0</v>
      </c>
      <c r="DC168">
        <v>7.4417335464839904E-2</v>
      </c>
      <c r="DD168">
        <v>0</v>
      </c>
      <c r="DE168">
        <v>0</v>
      </c>
      <c r="DF168" s="15">
        <v>0</v>
      </c>
      <c r="DG168">
        <v>0</v>
      </c>
      <c r="DT168">
        <v>0.30804696186840602</v>
      </c>
      <c r="DU168" s="13">
        <v>0.19974920515663999</v>
      </c>
      <c r="DV168">
        <v>0.92558266453589699</v>
      </c>
      <c r="DW168">
        <v>0</v>
      </c>
      <c r="DX168">
        <v>0</v>
      </c>
      <c r="DY168">
        <v>7.4417335464376996E-2</v>
      </c>
      <c r="DZ168">
        <v>0</v>
      </c>
      <c r="EA168">
        <v>0</v>
      </c>
      <c r="EB168">
        <v>0</v>
      </c>
      <c r="EC168">
        <v>0</v>
      </c>
      <c r="FA168">
        <v>0.29542172214413898</v>
      </c>
      <c r="FB168" s="53">
        <v>0.19496718035205399</v>
      </c>
      <c r="FC168">
        <v>0.89688576562557099</v>
      </c>
      <c r="FD168">
        <v>0</v>
      </c>
      <c r="FE168">
        <v>0</v>
      </c>
      <c r="FF168">
        <v>0.103114234374399</v>
      </c>
      <c r="FG168">
        <v>0</v>
      </c>
      <c r="FH168">
        <v>0</v>
      </c>
      <c r="FI168">
        <v>0</v>
      </c>
      <c r="FJ168">
        <v>0</v>
      </c>
      <c r="FW168">
        <v>0.30234103775767601</v>
      </c>
      <c r="FX168">
        <v>0.193857213290824</v>
      </c>
      <c r="FY168">
        <v>0.86245333012002101</v>
      </c>
      <c r="FZ168">
        <v>0</v>
      </c>
      <c r="GA168">
        <v>9.7701428866269105E-2</v>
      </c>
      <c r="GB168">
        <v>0</v>
      </c>
      <c r="GC168">
        <v>0</v>
      </c>
      <c r="GD168">
        <v>0</v>
      </c>
      <c r="GE168">
        <v>3.9845241013692398E-2</v>
      </c>
      <c r="GF168">
        <v>0</v>
      </c>
    </row>
    <row r="169" spans="23:188" x14ac:dyDescent="0.2">
      <c r="W169">
        <v>0.35022747484808398</v>
      </c>
      <c r="X169">
        <v>0.140193806826758</v>
      </c>
      <c r="Y169">
        <v>0.51096100819618095</v>
      </c>
      <c r="Z169">
        <v>0.45357462390887898</v>
      </c>
      <c r="AA169" s="15">
        <v>9.5325223409270505E-15</v>
      </c>
      <c r="AB169">
        <v>3.5464367894846097E-2</v>
      </c>
      <c r="AC169" s="15">
        <v>5.5227740783370097E-14</v>
      </c>
      <c r="AD169">
        <v>0</v>
      </c>
      <c r="AE169">
        <v>0</v>
      </c>
      <c r="AF169">
        <v>0</v>
      </c>
      <c r="AI169">
        <v>0.23141426735199</v>
      </c>
      <c r="AJ169">
        <v>0.16421045722278199</v>
      </c>
      <c r="AK169">
        <v>0</v>
      </c>
      <c r="AL169">
        <v>0.92800480748311598</v>
      </c>
      <c r="AM169">
        <v>0</v>
      </c>
      <c r="AN169">
        <v>7.1995192516874307E-2</v>
      </c>
      <c r="AO169">
        <v>0</v>
      </c>
      <c r="AP169">
        <v>0</v>
      </c>
      <c r="AQ169">
        <v>0</v>
      </c>
      <c r="AR169" s="15">
        <v>3.0021124475254598E-14</v>
      </c>
      <c r="AS169">
        <v>0</v>
      </c>
      <c r="CX169">
        <v>0.31355422037591002</v>
      </c>
      <c r="CY169" s="13">
        <v>0.20181601119714099</v>
      </c>
      <c r="CZ169">
        <v>0.93798555377944903</v>
      </c>
      <c r="DA169">
        <v>0</v>
      </c>
      <c r="DB169">
        <v>0</v>
      </c>
      <c r="DC169">
        <v>6.2014446221188797E-2</v>
      </c>
      <c r="DD169">
        <v>0</v>
      </c>
      <c r="DE169">
        <v>0</v>
      </c>
      <c r="DF169" s="15">
        <v>0</v>
      </c>
      <c r="DG169">
        <v>0</v>
      </c>
      <c r="DT169">
        <v>0.31355422037599401</v>
      </c>
      <c r="DU169" s="13">
        <v>0.20181601119714301</v>
      </c>
      <c r="DV169">
        <v>0.93798555377955495</v>
      </c>
      <c r="DW169">
        <v>0</v>
      </c>
      <c r="DX169">
        <v>0</v>
      </c>
      <c r="DY169">
        <v>6.2014446220728603E-2</v>
      </c>
      <c r="DZ169">
        <v>0</v>
      </c>
      <c r="EA169">
        <v>0</v>
      </c>
      <c r="EB169">
        <v>0</v>
      </c>
      <c r="EC169">
        <v>0</v>
      </c>
      <c r="FA169">
        <v>0.302962279333582</v>
      </c>
      <c r="FB169" s="53">
        <v>0.19783099052669201</v>
      </c>
      <c r="FC169">
        <v>0.91407147135452904</v>
      </c>
      <c r="FD169">
        <v>0</v>
      </c>
      <c r="FE169">
        <v>0</v>
      </c>
      <c r="FF169">
        <v>8.5928528645439595E-2</v>
      </c>
      <c r="FG169">
        <v>0</v>
      </c>
      <c r="FH169">
        <v>0</v>
      </c>
      <c r="FI169">
        <v>0</v>
      </c>
      <c r="FJ169">
        <v>0</v>
      </c>
      <c r="FW169">
        <v>0.30884218960992099</v>
      </c>
      <c r="FX169">
        <v>0.19690601797568399</v>
      </c>
      <c r="FY169">
        <v>0.88273688968712605</v>
      </c>
      <c r="FZ169">
        <v>0</v>
      </c>
      <c r="GA169">
        <v>7.7449643184489297E-2</v>
      </c>
      <c r="GB169">
        <v>0</v>
      </c>
      <c r="GC169">
        <v>0</v>
      </c>
      <c r="GD169">
        <v>0</v>
      </c>
      <c r="GE169">
        <v>3.9813467128367003E-2</v>
      </c>
      <c r="GF169">
        <v>0</v>
      </c>
    </row>
    <row r="170" spans="23:188" x14ac:dyDescent="0.2">
      <c r="W170">
        <v>0.35758145647832501</v>
      </c>
      <c r="X170">
        <v>0.143120379278069</v>
      </c>
      <c r="Y170">
        <v>0.52696493212060902</v>
      </c>
      <c r="Z170">
        <v>0.45493771221519802</v>
      </c>
      <c r="AA170" s="15">
        <v>9.6533024629419404E-15</v>
      </c>
      <c r="AB170">
        <v>1.8097355664097599E-2</v>
      </c>
      <c r="AC170" s="15">
        <v>5.6520760294276297E-14</v>
      </c>
      <c r="AD170">
        <v>0</v>
      </c>
      <c r="AE170">
        <v>0</v>
      </c>
      <c r="AF170">
        <v>0</v>
      </c>
      <c r="AI170">
        <v>0.23598810999949901</v>
      </c>
      <c r="AJ170">
        <v>0.16711205596155401</v>
      </c>
      <c r="AK170">
        <v>0</v>
      </c>
      <c r="AL170">
        <v>0.94240384598646598</v>
      </c>
      <c r="AM170">
        <v>0</v>
      </c>
      <c r="AN170">
        <v>5.7596154013524699E-2</v>
      </c>
      <c r="AO170">
        <v>0</v>
      </c>
      <c r="AP170">
        <v>0</v>
      </c>
      <c r="AQ170">
        <v>0</v>
      </c>
      <c r="AR170" s="15">
        <v>3.0656900629200098E-14</v>
      </c>
      <c r="AS170">
        <v>0</v>
      </c>
      <c r="CX170">
        <v>0.31908974362941001</v>
      </c>
      <c r="CY170" s="13">
        <v>0.20388281723764601</v>
      </c>
      <c r="CZ170">
        <v>0.95038844302311598</v>
      </c>
      <c r="DA170">
        <v>0</v>
      </c>
      <c r="DB170">
        <v>0</v>
      </c>
      <c r="DC170">
        <v>4.9611556977538301E-2</v>
      </c>
      <c r="DD170">
        <v>0</v>
      </c>
      <c r="DE170">
        <v>0</v>
      </c>
      <c r="DF170" s="15">
        <v>0</v>
      </c>
      <c r="DG170">
        <v>0</v>
      </c>
      <c r="DT170">
        <v>0.319089743629492</v>
      </c>
      <c r="DU170" s="13">
        <v>0.20388281723764601</v>
      </c>
      <c r="DV170">
        <v>0.95038844302321401</v>
      </c>
      <c r="DW170">
        <v>0</v>
      </c>
      <c r="DX170">
        <v>0</v>
      </c>
      <c r="DY170">
        <v>4.9611556977079703E-2</v>
      </c>
      <c r="DZ170">
        <v>0</v>
      </c>
      <c r="EA170">
        <v>0</v>
      </c>
      <c r="EB170">
        <v>0</v>
      </c>
      <c r="EC170">
        <v>0</v>
      </c>
      <c r="FA170">
        <v>0.31056301361265498</v>
      </c>
      <c r="FB170" s="53">
        <v>0.200694800701331</v>
      </c>
      <c r="FC170">
        <v>0.93125717708348699</v>
      </c>
      <c r="FD170">
        <v>0</v>
      </c>
      <c r="FE170">
        <v>0</v>
      </c>
      <c r="FF170">
        <v>6.8742822916480206E-2</v>
      </c>
      <c r="FG170">
        <v>0</v>
      </c>
      <c r="FH170">
        <v>0</v>
      </c>
      <c r="FI170">
        <v>0</v>
      </c>
      <c r="FJ170">
        <v>0</v>
      </c>
      <c r="FW170">
        <v>0.31534480246718899</v>
      </c>
      <c r="FX170">
        <v>0.19995482266054301</v>
      </c>
      <c r="FY170">
        <v>0.90302044925423097</v>
      </c>
      <c r="FZ170">
        <v>0</v>
      </c>
      <c r="GA170">
        <v>5.71978575027094E-2</v>
      </c>
      <c r="GB170">
        <v>0</v>
      </c>
      <c r="GC170">
        <v>0</v>
      </c>
      <c r="GD170">
        <v>0</v>
      </c>
      <c r="GE170">
        <v>3.9781693243041698E-2</v>
      </c>
      <c r="GF170">
        <v>0</v>
      </c>
    </row>
    <row r="171" spans="23:188" x14ac:dyDescent="0.2">
      <c r="W171">
        <v>0.36494340528160901</v>
      </c>
      <c r="X171">
        <v>0.14604695172938101</v>
      </c>
      <c r="Y171">
        <v>0.54296885604503697</v>
      </c>
      <c r="Z171">
        <v>0.456300800521517</v>
      </c>
      <c r="AA171" s="15">
        <v>9.8015128999207105E-15</v>
      </c>
      <c r="AB171">
        <v>7.3034343334833101E-4</v>
      </c>
      <c r="AC171" s="15">
        <v>5.7869290956413799E-14</v>
      </c>
      <c r="AD171">
        <v>0</v>
      </c>
      <c r="AE171">
        <v>0</v>
      </c>
      <c r="AF171">
        <v>0</v>
      </c>
      <c r="AI171">
        <v>0.24057484074152399</v>
      </c>
      <c r="AJ171">
        <v>0.17001365470032601</v>
      </c>
      <c r="AK171">
        <v>0</v>
      </c>
      <c r="AL171">
        <v>0.95680288448981499</v>
      </c>
      <c r="AM171">
        <v>0</v>
      </c>
      <c r="AN171">
        <v>4.3197115510175403E-2</v>
      </c>
      <c r="AO171">
        <v>0</v>
      </c>
      <c r="AP171">
        <v>0</v>
      </c>
      <c r="AQ171">
        <v>0</v>
      </c>
      <c r="AR171" s="15">
        <v>3.1376810871730498E-14</v>
      </c>
      <c r="AS171">
        <v>0</v>
      </c>
      <c r="CX171">
        <v>0.32465208583669403</v>
      </c>
      <c r="CY171" s="13">
        <v>0.205949623278151</v>
      </c>
      <c r="CZ171">
        <v>0.96279133226678504</v>
      </c>
      <c r="DA171">
        <v>0</v>
      </c>
      <c r="DB171">
        <v>0</v>
      </c>
      <c r="DC171">
        <v>3.7208667733886903E-2</v>
      </c>
      <c r="DD171">
        <v>0</v>
      </c>
      <c r="DE171">
        <v>0</v>
      </c>
      <c r="DF171" s="15">
        <v>0</v>
      </c>
      <c r="DG171">
        <v>0</v>
      </c>
      <c r="DT171">
        <v>0.32465208583677302</v>
      </c>
      <c r="DU171" s="13">
        <v>0.205949623278148</v>
      </c>
      <c r="DV171">
        <v>0.96279133226687197</v>
      </c>
      <c r="DW171">
        <v>0</v>
      </c>
      <c r="DX171">
        <v>0</v>
      </c>
      <c r="DY171">
        <v>3.7208667733430602E-2</v>
      </c>
      <c r="DZ171">
        <v>0</v>
      </c>
      <c r="EA171">
        <v>0</v>
      </c>
      <c r="EB171">
        <v>0</v>
      </c>
      <c r="EC171">
        <v>0</v>
      </c>
      <c r="FA171">
        <v>0.31821961298784501</v>
      </c>
      <c r="FB171" s="53">
        <v>0.20355861087596899</v>
      </c>
      <c r="FC171">
        <v>0.94844288281244404</v>
      </c>
      <c r="FD171">
        <v>0</v>
      </c>
      <c r="FE171">
        <v>0</v>
      </c>
      <c r="FF171">
        <v>5.1557117187521401E-2</v>
      </c>
      <c r="FG171">
        <v>0</v>
      </c>
      <c r="FH171">
        <v>0</v>
      </c>
      <c r="FI171">
        <v>0</v>
      </c>
      <c r="FJ171">
        <v>0</v>
      </c>
      <c r="FW171">
        <v>0.32184878777532899</v>
      </c>
      <c r="FX171">
        <v>0.203003627345402</v>
      </c>
      <c r="FY171">
        <v>0.92330400882133501</v>
      </c>
      <c r="FZ171">
        <v>0</v>
      </c>
      <c r="GA171">
        <v>3.6946071820930397E-2</v>
      </c>
      <c r="GB171">
        <v>0</v>
      </c>
      <c r="GC171">
        <v>0</v>
      </c>
      <c r="GD171">
        <v>0</v>
      </c>
      <c r="GE171">
        <v>3.9749919357716303E-2</v>
      </c>
      <c r="GF171">
        <v>0</v>
      </c>
    </row>
    <row r="172" spans="23:188" x14ac:dyDescent="0.2">
      <c r="W172">
        <v>0.37337114248479197</v>
      </c>
      <c r="X172">
        <v>0.14897352418067</v>
      </c>
      <c r="Y172">
        <v>0.36758059997553999</v>
      </c>
      <c r="Z172">
        <v>0.63241940002433406</v>
      </c>
      <c r="AA172" s="15">
        <v>2.5062851100043899E-14</v>
      </c>
      <c r="AB172">
        <v>0</v>
      </c>
      <c r="AC172" s="15">
        <v>6.3553762946755299E-14</v>
      </c>
      <c r="AD172">
        <v>0</v>
      </c>
      <c r="AE172">
        <v>0</v>
      </c>
      <c r="AF172">
        <v>0</v>
      </c>
      <c r="AI172">
        <v>0.24517373624448599</v>
      </c>
      <c r="AJ172">
        <v>0.172915253439098</v>
      </c>
      <c r="AK172">
        <v>0</v>
      </c>
      <c r="AL172">
        <v>0.97120192299316499</v>
      </c>
      <c r="AM172">
        <v>0</v>
      </c>
      <c r="AN172">
        <v>2.8798077006825702E-2</v>
      </c>
      <c r="AO172">
        <v>0</v>
      </c>
      <c r="AP172">
        <v>0</v>
      </c>
      <c r="AQ172">
        <v>0</v>
      </c>
      <c r="AR172" s="15">
        <v>3.2040342601291602E-14</v>
      </c>
      <c r="AS172">
        <v>0</v>
      </c>
      <c r="CX172">
        <v>0.33023989183841002</v>
      </c>
      <c r="CY172" s="13">
        <v>0.20801642931865499</v>
      </c>
      <c r="CZ172">
        <v>0.97519422151045299</v>
      </c>
      <c r="DA172">
        <v>0</v>
      </c>
      <c r="DB172">
        <v>0</v>
      </c>
      <c r="DC172">
        <v>2.48057784902358E-2</v>
      </c>
      <c r="DD172">
        <v>0</v>
      </c>
      <c r="DE172">
        <v>0</v>
      </c>
      <c r="DF172" s="15">
        <v>0</v>
      </c>
      <c r="DG172">
        <v>0</v>
      </c>
      <c r="DT172">
        <v>0.33023989183848601</v>
      </c>
      <c r="DU172" s="13">
        <v>0.208016429318651</v>
      </c>
      <c r="DV172">
        <v>0.97519422151053003</v>
      </c>
      <c r="DW172">
        <v>0</v>
      </c>
      <c r="DX172">
        <v>0</v>
      </c>
      <c r="DY172">
        <v>2.4805778489782299E-2</v>
      </c>
      <c r="DZ172">
        <v>0</v>
      </c>
      <c r="EA172">
        <v>0</v>
      </c>
      <c r="EB172">
        <v>0</v>
      </c>
      <c r="EC172">
        <v>0</v>
      </c>
      <c r="FA172">
        <v>0.32592814038815099</v>
      </c>
      <c r="FB172" s="53">
        <v>0.20642242105060801</v>
      </c>
      <c r="FC172">
        <v>0.96562858854140199</v>
      </c>
      <c r="FD172">
        <v>0</v>
      </c>
      <c r="FE172">
        <v>0</v>
      </c>
      <c r="FF172">
        <v>3.43714114585617E-2</v>
      </c>
      <c r="FG172">
        <v>0</v>
      </c>
      <c r="FH172">
        <v>0</v>
      </c>
      <c r="FI172">
        <v>0</v>
      </c>
      <c r="FJ172">
        <v>0</v>
      </c>
      <c r="FW172">
        <v>0.32835406397848399</v>
      </c>
      <c r="FX172">
        <v>0.20605243203026199</v>
      </c>
      <c r="FY172">
        <v>0.94358756838844104</v>
      </c>
      <c r="FZ172">
        <v>0</v>
      </c>
      <c r="GA172">
        <v>1.6694286139149202E-2</v>
      </c>
      <c r="GB172">
        <v>0</v>
      </c>
      <c r="GC172">
        <v>0</v>
      </c>
      <c r="GD172">
        <v>0</v>
      </c>
      <c r="GE172">
        <v>3.9718145472390901E-2</v>
      </c>
      <c r="GF172">
        <v>0</v>
      </c>
    </row>
    <row r="173" spans="23:188" x14ac:dyDescent="0.2">
      <c r="W173">
        <v>0.384006130946831</v>
      </c>
      <c r="X173">
        <v>0.151900096631958</v>
      </c>
      <c r="Y173">
        <v>0.18379029998995899</v>
      </c>
      <c r="Z173">
        <v>0.81620970000988502</v>
      </c>
      <c r="AA173" s="15">
        <v>4.1076517187654803E-14</v>
      </c>
      <c r="AB173">
        <v>0</v>
      </c>
      <c r="AC173" s="15">
        <v>7.1065549278603906E-14</v>
      </c>
      <c r="AD173">
        <v>0</v>
      </c>
      <c r="AE173">
        <v>0</v>
      </c>
      <c r="AF173">
        <v>0</v>
      </c>
      <c r="AI173">
        <v>0.24978412459551799</v>
      </c>
      <c r="AJ173">
        <v>0.17581685217786999</v>
      </c>
      <c r="AK173">
        <v>0</v>
      </c>
      <c r="AL173">
        <v>0.98560096149651399</v>
      </c>
      <c r="AM173">
        <v>0</v>
      </c>
      <c r="AN173">
        <v>1.4399038503475899E-2</v>
      </c>
      <c r="AO173">
        <v>0</v>
      </c>
      <c r="AP173">
        <v>0</v>
      </c>
      <c r="AQ173">
        <v>0</v>
      </c>
      <c r="AR173" s="15">
        <v>3.2635352753551697E-14</v>
      </c>
      <c r="AS173">
        <v>0</v>
      </c>
      <c r="CX173">
        <v>0.335851890659362</v>
      </c>
      <c r="CY173" s="13">
        <v>0.21008323535915999</v>
      </c>
      <c r="CZ173">
        <v>0.98759711075412004</v>
      </c>
      <c r="DA173">
        <v>0</v>
      </c>
      <c r="DB173">
        <v>0</v>
      </c>
      <c r="DC173">
        <v>1.2402889246585501E-2</v>
      </c>
      <c r="DD173">
        <v>0</v>
      </c>
      <c r="DE173">
        <v>0</v>
      </c>
      <c r="DF173" s="15">
        <v>0</v>
      </c>
      <c r="DG173">
        <v>0</v>
      </c>
      <c r="DT173">
        <v>0.33585189065943499</v>
      </c>
      <c r="DU173" s="13">
        <v>0.21008323535915399</v>
      </c>
      <c r="DV173">
        <v>0.98759711075418799</v>
      </c>
      <c r="DW173">
        <v>0</v>
      </c>
      <c r="DX173">
        <v>0</v>
      </c>
      <c r="DY173">
        <v>1.24028892461339E-2</v>
      </c>
      <c r="DZ173">
        <v>0</v>
      </c>
      <c r="EA173">
        <v>0</v>
      </c>
      <c r="EB173">
        <v>0</v>
      </c>
      <c r="EC173">
        <v>0</v>
      </c>
      <c r="FA173">
        <v>0.33368499703224203</v>
      </c>
      <c r="FB173" s="53">
        <v>0.20928623122524601</v>
      </c>
      <c r="FC173">
        <v>0.98281429427036004</v>
      </c>
      <c r="FD173">
        <v>0</v>
      </c>
      <c r="FE173">
        <v>0</v>
      </c>
      <c r="FF173">
        <v>1.7185705729601999E-2</v>
      </c>
      <c r="FG173">
        <v>0</v>
      </c>
      <c r="FH173">
        <v>0</v>
      </c>
      <c r="FI173">
        <v>0</v>
      </c>
      <c r="FJ173">
        <v>0</v>
      </c>
      <c r="FW173">
        <v>0.33486325771456799</v>
      </c>
      <c r="FX173">
        <v>0.20910123671511999</v>
      </c>
      <c r="FY173">
        <v>0.96623867873915403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3.3761321260827197E-2</v>
      </c>
      <c r="GF173">
        <v>0</v>
      </c>
    </row>
    <row r="174" spans="23:188" x14ac:dyDescent="0.2">
      <c r="W174">
        <v>0.39667279411209</v>
      </c>
      <c r="X174">
        <v>0.15482666908333301</v>
      </c>
      <c r="Y174">
        <v>0</v>
      </c>
      <c r="Z174">
        <v>1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I174">
        <v>0.25440538096792598</v>
      </c>
      <c r="AJ174">
        <v>0.17871845091666699</v>
      </c>
      <c r="AK174">
        <v>0</v>
      </c>
      <c r="AL174">
        <v>1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CX174">
        <v>0.34148688954765199</v>
      </c>
      <c r="CY174" s="13">
        <v>0.21215004139999999</v>
      </c>
      <c r="CZ174">
        <v>1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T174">
        <v>0.34148688954765199</v>
      </c>
      <c r="DU174" s="13">
        <v>0.21215004139999999</v>
      </c>
      <c r="DV174">
        <v>1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FA174">
        <v>0.34148688954765199</v>
      </c>
      <c r="FB174" s="53">
        <v>0.21215004139999999</v>
      </c>
      <c r="FC174">
        <v>1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W174">
        <v>0.34148688954765199</v>
      </c>
      <c r="FX174">
        <v>0.21215004139999999</v>
      </c>
      <c r="FY174">
        <v>1</v>
      </c>
      <c r="FZ174">
        <v>0</v>
      </c>
      <c r="GA174">
        <v>0</v>
      </c>
      <c r="GB174">
        <v>0</v>
      </c>
      <c r="GC174">
        <v>0</v>
      </c>
      <c r="GD174">
        <v>0</v>
      </c>
      <c r="GE174">
        <v>0</v>
      </c>
      <c r="GF174">
        <v>0</v>
      </c>
    </row>
    <row r="175" spans="23:188" x14ac:dyDescent="0.2">
      <c r="W175" t="s">
        <v>173</v>
      </c>
      <c r="AI175" t="s">
        <v>173</v>
      </c>
      <c r="CY175" t="s">
        <v>187</v>
      </c>
      <c r="DU175" t="s">
        <v>187</v>
      </c>
      <c r="FB175" t="s">
        <v>189</v>
      </c>
      <c r="FX175" t="s">
        <v>190</v>
      </c>
    </row>
    <row r="176" spans="23:188" ht="96" x14ac:dyDescent="0.2">
      <c r="Y176" s="10" t="s">
        <v>50</v>
      </c>
      <c r="Z176" s="10" t="s">
        <v>52</v>
      </c>
      <c r="AA176" s="10" t="s">
        <v>53</v>
      </c>
      <c r="AB176" s="10" t="s">
        <v>160</v>
      </c>
      <c r="AC176" t="s">
        <v>3</v>
      </c>
      <c r="AD176" t="s">
        <v>4</v>
      </c>
      <c r="AE176" t="s">
        <v>5</v>
      </c>
      <c r="AF176" t="s">
        <v>6</v>
      </c>
      <c r="AK176" s="10" t="s">
        <v>79</v>
      </c>
      <c r="AL176" s="10" t="s">
        <v>80</v>
      </c>
      <c r="AM176" s="10" t="s">
        <v>81</v>
      </c>
      <c r="AN176" t="s">
        <v>160</v>
      </c>
      <c r="AO176" s="1" t="s">
        <v>3</v>
      </c>
      <c r="AP176" s="1" t="s">
        <v>4</v>
      </c>
      <c r="AQ176" s="1" t="s">
        <v>5</v>
      </c>
      <c r="AR176" s="1" t="s">
        <v>82</v>
      </c>
      <c r="AS176" s="1" t="s">
        <v>6</v>
      </c>
      <c r="CZ176" t="s">
        <v>162</v>
      </c>
      <c r="DA176" t="s">
        <v>163</v>
      </c>
      <c r="DB176" t="s">
        <v>164</v>
      </c>
      <c r="DC176" s="10" t="s">
        <v>160</v>
      </c>
      <c r="DD176" t="s">
        <v>3</v>
      </c>
      <c r="DE176" t="s">
        <v>4</v>
      </c>
      <c r="DF176" t="s">
        <v>5</v>
      </c>
      <c r="DG176" t="s">
        <v>6</v>
      </c>
      <c r="DV176" t="s">
        <v>162</v>
      </c>
      <c r="DW176" t="s">
        <v>163</v>
      </c>
      <c r="DX176" t="s">
        <v>164</v>
      </c>
      <c r="DY176" s="10" t="s">
        <v>160</v>
      </c>
      <c r="DZ176" t="s">
        <v>3</v>
      </c>
      <c r="EA176" t="s">
        <v>4</v>
      </c>
      <c r="EB176" t="s">
        <v>5</v>
      </c>
      <c r="EC176" t="s">
        <v>6</v>
      </c>
      <c r="FC176" t="s">
        <v>71</v>
      </c>
      <c r="FD176" t="s">
        <v>72</v>
      </c>
      <c r="FE176" t="s">
        <v>175</v>
      </c>
      <c r="FF176" s="10" t="s">
        <v>176</v>
      </c>
      <c r="FG176" t="s">
        <v>74</v>
      </c>
      <c r="FH176" t="s">
        <v>75</v>
      </c>
      <c r="FI176" t="s">
        <v>76</v>
      </c>
      <c r="FJ176" t="s">
        <v>47</v>
      </c>
      <c r="FY176" t="s">
        <v>71</v>
      </c>
      <c r="FZ176" t="s">
        <v>72</v>
      </c>
      <c r="GA176" t="s">
        <v>175</v>
      </c>
      <c r="GB176" s="10" t="s">
        <v>176</v>
      </c>
      <c r="GC176" t="s">
        <v>74</v>
      </c>
      <c r="GD176" t="s">
        <v>75</v>
      </c>
      <c r="GE176" t="s">
        <v>76</v>
      </c>
      <c r="GF176" t="s">
        <v>47</v>
      </c>
    </row>
    <row r="177" spans="23:188" x14ac:dyDescent="0.2">
      <c r="W177">
        <v>5.7353441025751899E-2</v>
      </c>
      <c r="X177">
        <v>3.1746663188860103E-2</v>
      </c>
      <c r="Y177">
        <v>0</v>
      </c>
      <c r="Z177">
        <v>0</v>
      </c>
      <c r="AA177">
        <v>0</v>
      </c>
      <c r="AB177">
        <v>0.49040566058477503</v>
      </c>
      <c r="AC177">
        <v>0.38310677689492501</v>
      </c>
      <c r="AD177">
        <v>0</v>
      </c>
      <c r="AE177">
        <v>0</v>
      </c>
      <c r="AF177">
        <v>0.126487562520299</v>
      </c>
      <c r="AI177">
        <v>6.7539655713590399E-2</v>
      </c>
      <c r="AJ177">
        <v>2.9298423697551701E-2</v>
      </c>
      <c r="AK177">
        <v>0</v>
      </c>
      <c r="AL177">
        <v>3.5156341389876701E-2</v>
      </c>
      <c r="AM177" s="15">
        <v>9.4368957093138306E-16</v>
      </c>
      <c r="AN177">
        <v>0.51889726262890001</v>
      </c>
      <c r="AO177">
        <v>0</v>
      </c>
      <c r="AP177">
        <v>5.3119594632329598E-2</v>
      </c>
      <c r="AQ177">
        <v>5.5959920254328499E-2</v>
      </c>
      <c r="AR177">
        <v>0.33686688109456298</v>
      </c>
      <c r="AS177">
        <v>0</v>
      </c>
      <c r="CX177">
        <v>0.11506537728873401</v>
      </c>
      <c r="CY177" s="13">
        <v>6.5350646307166901E-2</v>
      </c>
      <c r="CZ177">
        <v>0</v>
      </c>
      <c r="DA177">
        <v>0</v>
      </c>
      <c r="DB177" s="15">
        <v>6.8712396883441297E-15</v>
      </c>
      <c r="DC177">
        <v>0.529168773474192</v>
      </c>
      <c r="DD177">
        <v>0</v>
      </c>
      <c r="DE177">
        <v>0</v>
      </c>
      <c r="DF177">
        <v>0</v>
      </c>
      <c r="DG177">
        <v>0.470831226525807</v>
      </c>
      <c r="DT177">
        <v>8.6594209728789007E-2</v>
      </c>
      <c r="DU177" s="13">
        <v>7.3865181132276594E-2</v>
      </c>
      <c r="DV177">
        <v>0</v>
      </c>
      <c r="DW177">
        <v>0</v>
      </c>
      <c r="DX177">
        <v>0</v>
      </c>
      <c r="DY177">
        <v>0.359934727564519</v>
      </c>
      <c r="DZ177">
        <v>0</v>
      </c>
      <c r="EA177">
        <v>0</v>
      </c>
      <c r="EB177">
        <v>0</v>
      </c>
      <c r="EC177">
        <v>0.64006527243547195</v>
      </c>
      <c r="FA177">
        <v>0.142126114255584</v>
      </c>
      <c r="FB177" s="53">
        <v>9.3493666336611603E-2</v>
      </c>
      <c r="FC177">
        <v>0</v>
      </c>
      <c r="FD177">
        <v>0.33429758308442797</v>
      </c>
      <c r="FE177">
        <v>0</v>
      </c>
      <c r="FF177">
        <v>0.66570241691556198</v>
      </c>
      <c r="FG177">
        <v>0</v>
      </c>
      <c r="FH177">
        <v>0</v>
      </c>
      <c r="FI177">
        <v>0</v>
      </c>
      <c r="FJ177" s="15">
        <v>4.2743586448068503E-15</v>
      </c>
      <c r="FW177">
        <v>3.7394868648005002E-2</v>
      </c>
      <c r="FX177">
        <v>6.1746743499999798E-2</v>
      </c>
      <c r="FY177">
        <v>0</v>
      </c>
      <c r="FZ177">
        <v>0</v>
      </c>
      <c r="GA177">
        <v>0.999999999999996</v>
      </c>
      <c r="GB177">
        <v>0</v>
      </c>
      <c r="GC177" s="15">
        <v>5.3776427755281E-16</v>
      </c>
      <c r="GD177">
        <v>0</v>
      </c>
      <c r="GE177">
        <v>0</v>
      </c>
      <c r="GF177">
        <v>0</v>
      </c>
    </row>
    <row r="178" spans="23:188" x14ac:dyDescent="0.2">
      <c r="W178">
        <v>5.7448476276067501E-2</v>
      </c>
      <c r="X178">
        <v>3.4258500043847999E-2</v>
      </c>
      <c r="Y178">
        <v>0</v>
      </c>
      <c r="Z178">
        <v>2.2745337279943302E-3</v>
      </c>
      <c r="AA178">
        <v>0</v>
      </c>
      <c r="AB178">
        <v>0.47749853600386399</v>
      </c>
      <c r="AC178">
        <v>0.43055980665230198</v>
      </c>
      <c r="AD178">
        <v>0</v>
      </c>
      <c r="AE178">
        <v>0</v>
      </c>
      <c r="AF178">
        <v>8.9667123615836897E-2</v>
      </c>
      <c r="AI178">
        <v>6.7680066750672299E-2</v>
      </c>
      <c r="AJ178">
        <v>3.2347812008142802E-2</v>
      </c>
      <c r="AK178">
        <v>0</v>
      </c>
      <c r="AL178">
        <v>5.0344709677456002E-2</v>
      </c>
      <c r="AM178" s="15">
        <v>1.06512021424976E-15</v>
      </c>
      <c r="AN178">
        <v>0.51069781993985897</v>
      </c>
      <c r="AO178">
        <v>0</v>
      </c>
      <c r="AP178">
        <v>3.3781633205892503E-2</v>
      </c>
      <c r="AQ178">
        <v>6.3913414071712998E-2</v>
      </c>
      <c r="AR178">
        <v>0.34126242310507698</v>
      </c>
      <c r="AS178">
        <v>0</v>
      </c>
      <c r="CX178">
        <v>0.115831562712917</v>
      </c>
      <c r="CY178" s="13">
        <v>6.8346552329460894E-2</v>
      </c>
      <c r="CZ178">
        <v>2.1951120748885802E-2</v>
      </c>
      <c r="DA178" s="15">
        <v>0</v>
      </c>
      <c r="DB178" s="15">
        <v>7.5143884170625294E-15</v>
      </c>
      <c r="DC178">
        <v>0.52292830043481298</v>
      </c>
      <c r="DD178">
        <v>0</v>
      </c>
      <c r="DE178">
        <v>0</v>
      </c>
      <c r="DF178">
        <v>0</v>
      </c>
      <c r="DG178">
        <v>0.45512057881629803</v>
      </c>
      <c r="DT178">
        <v>8.8169623759987395E-2</v>
      </c>
      <c r="DU178" s="13">
        <v>7.6687321137735104E-2</v>
      </c>
      <c r="DV178">
        <v>1.45389382708283E-2</v>
      </c>
      <c r="DW178">
        <v>0</v>
      </c>
      <c r="DX178">
        <v>0</v>
      </c>
      <c r="DY178">
        <v>0.33722036196305299</v>
      </c>
      <c r="DZ178">
        <v>4.24609368127098E-2</v>
      </c>
      <c r="EA178">
        <v>0</v>
      </c>
      <c r="EB178">
        <v>0</v>
      </c>
      <c r="EC178">
        <v>0.60577976295339797</v>
      </c>
      <c r="FA178">
        <v>0.142393953272973</v>
      </c>
      <c r="FB178" s="53">
        <v>9.5915225011372895E-2</v>
      </c>
      <c r="FC178">
        <v>2.3935251564946799E-2</v>
      </c>
      <c r="FD178">
        <v>0.32338029844695398</v>
      </c>
      <c r="FE178">
        <v>0</v>
      </c>
      <c r="FF178">
        <v>0.65268444998808905</v>
      </c>
      <c r="FG178">
        <v>0</v>
      </c>
      <c r="FH178">
        <v>0</v>
      </c>
      <c r="FI178">
        <v>0</v>
      </c>
      <c r="FJ178" s="15">
        <v>4.4565046097844198E-15</v>
      </c>
      <c r="FW178">
        <v>4.0877737643972102E-2</v>
      </c>
      <c r="FX178">
        <v>6.4816198559181595E-2</v>
      </c>
      <c r="FY178">
        <v>2.04081632652909E-2</v>
      </c>
      <c r="FZ178">
        <v>0</v>
      </c>
      <c r="GA178">
        <v>0.97959183673470795</v>
      </c>
      <c r="GB178">
        <v>0</v>
      </c>
      <c r="GC178">
        <v>0</v>
      </c>
      <c r="GD178">
        <v>0</v>
      </c>
      <c r="GE178" s="15">
        <v>2.0675735429298601E-15</v>
      </c>
      <c r="GF178">
        <v>0</v>
      </c>
    </row>
    <row r="179" spans="23:188" x14ac:dyDescent="0.2">
      <c r="W179">
        <v>5.7728760866530102E-2</v>
      </c>
      <c r="X179">
        <v>3.6770336898837401E-2</v>
      </c>
      <c r="Y179">
        <v>0</v>
      </c>
      <c r="Z179">
        <v>5.3854633681446199E-3</v>
      </c>
      <c r="AA179">
        <v>0</v>
      </c>
      <c r="AB179">
        <v>0.46520030164913601</v>
      </c>
      <c r="AC179">
        <v>0.47773586287445002</v>
      </c>
      <c r="AD179">
        <v>0</v>
      </c>
      <c r="AE179">
        <v>0</v>
      </c>
      <c r="AF179">
        <v>5.1678372108267097E-2</v>
      </c>
      <c r="AI179">
        <v>6.8099562845667205E-2</v>
      </c>
      <c r="AJ179">
        <v>3.5397200318736999E-2</v>
      </c>
      <c r="AK179">
        <v>0</v>
      </c>
      <c r="AL179">
        <v>6.5533077965050798E-2</v>
      </c>
      <c r="AM179" s="15">
        <v>1.07639591684361E-15</v>
      </c>
      <c r="AN179">
        <v>0.50249837725081004</v>
      </c>
      <c r="AO179">
        <v>0</v>
      </c>
      <c r="AP179">
        <v>1.44436717794357E-2</v>
      </c>
      <c r="AQ179">
        <v>7.1866907889105505E-2</v>
      </c>
      <c r="AR179">
        <v>0.34565796511559499</v>
      </c>
      <c r="AS179">
        <v>0</v>
      </c>
      <c r="CX179">
        <v>0.116779523125908</v>
      </c>
      <c r="CY179" s="13">
        <v>7.1342458351763505E-2</v>
      </c>
      <c r="CZ179">
        <v>4.5708669493132299E-2</v>
      </c>
      <c r="DA179">
        <v>0</v>
      </c>
      <c r="DB179" s="15">
        <v>7.4827297136259606E-15</v>
      </c>
      <c r="DC179">
        <v>0.52202517858039199</v>
      </c>
      <c r="DD179">
        <v>0</v>
      </c>
      <c r="DE179">
        <v>0</v>
      </c>
      <c r="DF179">
        <v>0</v>
      </c>
      <c r="DG179">
        <v>0.432266151926473</v>
      </c>
      <c r="DT179">
        <v>9.0223708207531297E-2</v>
      </c>
      <c r="DU179" s="13">
        <v>7.9509461143197901E-2</v>
      </c>
      <c r="DV179">
        <v>3.3450086751895702E-2</v>
      </c>
      <c r="DW179">
        <v>0</v>
      </c>
      <c r="DX179">
        <v>0</v>
      </c>
      <c r="DY179">
        <v>0.32736592090871602</v>
      </c>
      <c r="DZ179">
        <v>0.12460221293408</v>
      </c>
      <c r="EA179">
        <v>0</v>
      </c>
      <c r="EB179">
        <v>0</v>
      </c>
      <c r="EC179">
        <v>0.51458177940529704</v>
      </c>
      <c r="FA179">
        <v>0.14282921365177301</v>
      </c>
      <c r="FB179" s="53">
        <v>9.8336783686135396E-2</v>
      </c>
      <c r="FC179">
        <v>6.6010991130961802E-2</v>
      </c>
      <c r="FD179">
        <v>0.29140223914683699</v>
      </c>
      <c r="FE179">
        <v>0</v>
      </c>
      <c r="FF179">
        <v>0.64258676972218998</v>
      </c>
      <c r="FG179">
        <v>0</v>
      </c>
      <c r="FH179">
        <v>0</v>
      </c>
      <c r="FI179">
        <v>0</v>
      </c>
      <c r="FJ179" s="15">
        <v>4.8962570109445404E-15</v>
      </c>
      <c r="FW179">
        <v>4.5057914445636997E-2</v>
      </c>
      <c r="FX179">
        <v>6.7885653618363795E-2</v>
      </c>
      <c r="FY179">
        <v>4.0816326530586602E-2</v>
      </c>
      <c r="FZ179">
        <v>0</v>
      </c>
      <c r="GA179">
        <v>0.95918367346941202</v>
      </c>
      <c r="GB179">
        <v>0</v>
      </c>
      <c r="GC179">
        <v>0</v>
      </c>
      <c r="GD179">
        <v>0</v>
      </c>
      <c r="GE179" s="15">
        <v>3.2298382718343201E-15</v>
      </c>
      <c r="GF179">
        <v>0</v>
      </c>
    </row>
    <row r="180" spans="23:188" x14ac:dyDescent="0.2">
      <c r="W180">
        <v>5.8191293768944399E-2</v>
      </c>
      <c r="X180">
        <v>3.9282173753826602E-2</v>
      </c>
      <c r="Y180">
        <v>0</v>
      </c>
      <c r="Z180">
        <v>8.4963930082947101E-3</v>
      </c>
      <c r="AA180">
        <v>0</v>
      </c>
      <c r="AB180">
        <v>0.45290206729440902</v>
      </c>
      <c r="AC180">
        <v>0.52491191909659496</v>
      </c>
      <c r="AD180">
        <v>0</v>
      </c>
      <c r="AE180">
        <v>0</v>
      </c>
      <c r="AF180">
        <v>1.36896206006997E-2</v>
      </c>
      <c r="AI180">
        <v>6.8795722906303494E-2</v>
      </c>
      <c r="AJ180">
        <v>3.8446588629331202E-2</v>
      </c>
      <c r="AK180">
        <v>0</v>
      </c>
      <c r="AL180">
        <v>8.1728429548214299E-2</v>
      </c>
      <c r="AM180" s="15">
        <v>1.03226888842345E-15</v>
      </c>
      <c r="AN180">
        <v>0.493875868611583</v>
      </c>
      <c r="AO180">
        <v>0</v>
      </c>
      <c r="AP180">
        <v>0</v>
      </c>
      <c r="AQ180">
        <v>7.56428385456661E-2</v>
      </c>
      <c r="AR180">
        <v>0.34875286329453398</v>
      </c>
      <c r="AS180">
        <v>0</v>
      </c>
      <c r="CX180">
        <v>0.117878351238364</v>
      </c>
      <c r="CY180" s="13">
        <v>7.4338364374066004E-2</v>
      </c>
      <c r="CZ180">
        <v>6.9466218237377905E-2</v>
      </c>
      <c r="DA180">
        <v>0</v>
      </c>
      <c r="DB180" s="15">
        <v>7.4489026058444097E-15</v>
      </c>
      <c r="DC180">
        <v>0.52112205672597101</v>
      </c>
      <c r="DD180">
        <v>0</v>
      </c>
      <c r="DE180">
        <v>0</v>
      </c>
      <c r="DF180">
        <v>0</v>
      </c>
      <c r="DG180">
        <v>0.40941172503664802</v>
      </c>
      <c r="DT180">
        <v>9.24966271618963E-2</v>
      </c>
      <c r="DU180" s="13">
        <v>8.2331601148660699E-2</v>
      </c>
      <c r="DV180">
        <v>5.2361235232962801E-2</v>
      </c>
      <c r="DW180">
        <v>0</v>
      </c>
      <c r="DX180">
        <v>0</v>
      </c>
      <c r="DY180">
        <v>0.317511479854379</v>
      </c>
      <c r="DZ180">
        <v>0.20674348905544801</v>
      </c>
      <c r="EA180">
        <v>0</v>
      </c>
      <c r="EB180">
        <v>0</v>
      </c>
      <c r="EC180">
        <v>0.42338379585719799</v>
      </c>
      <c r="FA180">
        <v>0.143372347465062</v>
      </c>
      <c r="FB180" s="53">
        <v>0.10075834236089801</v>
      </c>
      <c r="FC180">
        <v>0.108086730696976</v>
      </c>
      <c r="FD180">
        <v>0.25942417984672</v>
      </c>
      <c r="FE180">
        <v>0</v>
      </c>
      <c r="FF180">
        <v>0.63248908945629201</v>
      </c>
      <c r="FG180">
        <v>0</v>
      </c>
      <c r="FH180">
        <v>0</v>
      </c>
      <c r="FI180">
        <v>0</v>
      </c>
      <c r="FJ180" s="15">
        <v>5.3342746886286802E-15</v>
      </c>
      <c r="FW180">
        <v>4.9759972458837801E-2</v>
      </c>
      <c r="FX180">
        <v>7.0955108677545994E-2</v>
      </c>
      <c r="FY180">
        <v>6.1224489795882298E-2</v>
      </c>
      <c r="FZ180">
        <v>0</v>
      </c>
      <c r="GA180">
        <v>0.93877551020411598</v>
      </c>
      <c r="GB180">
        <v>0</v>
      </c>
      <c r="GC180">
        <v>0</v>
      </c>
      <c r="GD180">
        <v>0</v>
      </c>
      <c r="GE180" s="15">
        <v>4.3953556072562397E-15</v>
      </c>
      <c r="GF180">
        <v>0</v>
      </c>
    </row>
    <row r="181" spans="23:188" x14ac:dyDescent="0.2">
      <c r="W181">
        <v>5.8869996925761101E-2</v>
      </c>
      <c r="X181">
        <v>4.1794010608815602E-2</v>
      </c>
      <c r="Y181">
        <v>0</v>
      </c>
      <c r="Z181">
        <v>6.8139515777385301E-3</v>
      </c>
      <c r="AA181">
        <v>0</v>
      </c>
      <c r="AB181">
        <v>0.43406979726616601</v>
      </c>
      <c r="AC181">
        <v>0.55911625115609298</v>
      </c>
      <c r="AD181">
        <v>0</v>
      </c>
      <c r="AE181">
        <v>0</v>
      </c>
      <c r="AF181">
        <v>0</v>
      </c>
      <c r="AI181">
        <v>6.9817189995845394E-2</v>
      </c>
      <c r="AJ181">
        <v>4.14959769399256E-2</v>
      </c>
      <c r="AK181">
        <v>0</v>
      </c>
      <c r="AL181">
        <v>0.10089551702310801</v>
      </c>
      <c r="AM181" s="15">
        <v>6.6223068695414601E-16</v>
      </c>
      <c r="AN181">
        <v>0.48400483849812398</v>
      </c>
      <c r="AO181">
        <v>0</v>
      </c>
      <c r="AP181">
        <v>0</v>
      </c>
      <c r="AQ181">
        <v>6.7090248521059798E-2</v>
      </c>
      <c r="AR181">
        <v>0.34800939595770702</v>
      </c>
      <c r="AS181">
        <v>0</v>
      </c>
      <c r="CX181">
        <v>0.119123872200322</v>
      </c>
      <c r="CY181" s="13">
        <v>7.7334270396368504E-2</v>
      </c>
      <c r="CZ181">
        <v>9.3223766981623504E-2</v>
      </c>
      <c r="DA181">
        <v>0</v>
      </c>
      <c r="DB181" s="15">
        <v>7.4176775832768303E-15</v>
      </c>
      <c r="DC181">
        <v>0.52021893487155002</v>
      </c>
      <c r="DD181">
        <v>0</v>
      </c>
      <c r="DE181">
        <v>0</v>
      </c>
      <c r="DF181">
        <v>0</v>
      </c>
      <c r="DG181">
        <v>0.38655729814682299</v>
      </c>
      <c r="DT181">
        <v>9.4972670252052499E-2</v>
      </c>
      <c r="DU181" s="13">
        <v>8.5153741154123497E-2</v>
      </c>
      <c r="DV181">
        <v>7.1272383714029899E-2</v>
      </c>
      <c r="DW181">
        <v>0</v>
      </c>
      <c r="DX181">
        <v>0</v>
      </c>
      <c r="DY181">
        <v>0.30765703880004303</v>
      </c>
      <c r="DZ181">
        <v>0.28888476517681599</v>
      </c>
      <c r="EA181">
        <v>0</v>
      </c>
      <c r="EB181">
        <v>0</v>
      </c>
      <c r="EC181">
        <v>0.33218581230909899</v>
      </c>
      <c r="FA181">
        <v>0.14402213428664701</v>
      </c>
      <c r="FB181" s="53">
        <v>0.10317990103566101</v>
      </c>
      <c r="FC181">
        <v>0.15016247026299301</v>
      </c>
      <c r="FD181">
        <v>0.22744612054660199</v>
      </c>
      <c r="FE181">
        <v>0</v>
      </c>
      <c r="FF181">
        <v>0.62239140919039304</v>
      </c>
      <c r="FG181">
        <v>0</v>
      </c>
      <c r="FH181">
        <v>0</v>
      </c>
      <c r="FI181">
        <v>0</v>
      </c>
      <c r="FJ181" s="15">
        <v>5.7731597280508101E-15</v>
      </c>
      <c r="FW181">
        <v>5.4849859157806997E-2</v>
      </c>
      <c r="FX181">
        <v>7.4024563736728194E-2</v>
      </c>
      <c r="FY181">
        <v>8.1632653061177896E-2</v>
      </c>
      <c r="FZ181">
        <v>0</v>
      </c>
      <c r="GA181">
        <v>0.91836734693881905</v>
      </c>
      <c r="GB181">
        <v>0</v>
      </c>
      <c r="GC181">
        <v>0</v>
      </c>
      <c r="GD181">
        <v>0</v>
      </c>
      <c r="GE181" s="15">
        <v>5.5628245065886301E-15</v>
      </c>
      <c r="GF181">
        <v>0</v>
      </c>
    </row>
    <row r="182" spans="23:188" x14ac:dyDescent="0.2">
      <c r="W182">
        <v>5.9891765008650497E-2</v>
      </c>
      <c r="X182">
        <v>4.4305847463804601E-2</v>
      </c>
      <c r="Y182">
        <v>0</v>
      </c>
      <c r="Z182">
        <v>2.43102544228319E-3</v>
      </c>
      <c r="AA182">
        <v>0</v>
      </c>
      <c r="AB182">
        <v>0.41155638861182497</v>
      </c>
      <c r="AC182">
        <v>0.58601258594588901</v>
      </c>
      <c r="AD182">
        <v>0</v>
      </c>
      <c r="AE182">
        <v>0</v>
      </c>
      <c r="AF182">
        <v>0</v>
      </c>
      <c r="AI182">
        <v>7.1172554661800599E-2</v>
      </c>
      <c r="AJ182">
        <v>4.45453652505199E-2</v>
      </c>
      <c r="AK182">
        <v>0</v>
      </c>
      <c r="AL182">
        <v>0.12006260449800001</v>
      </c>
      <c r="AM182" s="15">
        <v>2.6454533008646298E-16</v>
      </c>
      <c r="AN182">
        <v>0.47413380838466401</v>
      </c>
      <c r="AO182">
        <v>0</v>
      </c>
      <c r="AP182">
        <v>0</v>
      </c>
      <c r="AQ182">
        <v>5.8537658496453801E-2</v>
      </c>
      <c r="AR182">
        <v>0.34726592862088002</v>
      </c>
      <c r="AS182">
        <v>0</v>
      </c>
      <c r="CX182">
        <v>0.120511537760851</v>
      </c>
      <c r="CY182" s="13">
        <v>8.0330176418670796E-2</v>
      </c>
      <c r="CZ182">
        <v>0.11698131572586799</v>
      </c>
      <c r="DA182">
        <v>0</v>
      </c>
      <c r="DB182" s="15">
        <v>7.4870665223158994E-15</v>
      </c>
      <c r="DC182">
        <v>0.51931581301712904</v>
      </c>
      <c r="DD182">
        <v>0</v>
      </c>
      <c r="DE182">
        <v>0</v>
      </c>
      <c r="DF182">
        <v>0</v>
      </c>
      <c r="DG182">
        <v>0.36370287125699902</v>
      </c>
      <c r="DT182">
        <v>9.7636385114118304E-2</v>
      </c>
      <c r="DU182" s="13">
        <v>8.7975881159586197E-2</v>
      </c>
      <c r="DV182">
        <v>9.0183532195096602E-2</v>
      </c>
      <c r="DW182">
        <v>0</v>
      </c>
      <c r="DX182">
        <v>0</v>
      </c>
      <c r="DY182">
        <v>0.297802597745706</v>
      </c>
      <c r="DZ182">
        <v>0.37102604129818301</v>
      </c>
      <c r="EA182">
        <v>0</v>
      </c>
      <c r="EB182">
        <v>0</v>
      </c>
      <c r="EC182">
        <v>0.240987828761001</v>
      </c>
      <c r="FA182">
        <v>0.14477713808782</v>
      </c>
      <c r="FB182" s="53">
        <v>0.10560145971042301</v>
      </c>
      <c r="FC182">
        <v>0.192238209829007</v>
      </c>
      <c r="FD182">
        <v>0.195468061246485</v>
      </c>
      <c r="FE182">
        <v>0</v>
      </c>
      <c r="FF182">
        <v>0.61229372892449396</v>
      </c>
      <c r="FG182">
        <v>0</v>
      </c>
      <c r="FH182">
        <v>0</v>
      </c>
      <c r="FI182">
        <v>0</v>
      </c>
      <c r="FJ182" s="15">
        <v>6.1860239153332902E-15</v>
      </c>
      <c r="FW182">
        <v>6.0229330278289403E-2</v>
      </c>
      <c r="FX182">
        <v>7.7094018795910393E-2</v>
      </c>
      <c r="FY182">
        <v>0.10204081632647399</v>
      </c>
      <c r="FZ182">
        <v>0</v>
      </c>
      <c r="GA182">
        <v>0.89795918367352301</v>
      </c>
      <c r="GB182">
        <v>0</v>
      </c>
      <c r="GC182">
        <v>0</v>
      </c>
      <c r="GD182">
        <v>0</v>
      </c>
      <c r="GE182" s="15">
        <v>6.72985972505202E-15</v>
      </c>
      <c r="GF182">
        <v>0</v>
      </c>
    </row>
    <row r="183" spans="23:188" x14ac:dyDescent="0.2">
      <c r="W183">
        <v>6.1253401248404497E-2</v>
      </c>
      <c r="X183">
        <v>4.6817684318793698E-2</v>
      </c>
      <c r="Y183">
        <v>0</v>
      </c>
      <c r="Z183">
        <v>0</v>
      </c>
      <c r="AA183">
        <v>0</v>
      </c>
      <c r="AB183">
        <v>0.389992408083987</v>
      </c>
      <c r="AC183">
        <v>0.61000759191601095</v>
      </c>
      <c r="AD183">
        <v>0</v>
      </c>
      <c r="AE183">
        <v>0</v>
      </c>
      <c r="AF183">
        <v>0</v>
      </c>
      <c r="AI183">
        <v>7.2843181182001907E-2</v>
      </c>
      <c r="AJ183">
        <v>4.75947535611142E-2</v>
      </c>
      <c r="AK183">
        <v>0</v>
      </c>
      <c r="AL183">
        <v>0.139229691972893</v>
      </c>
      <c r="AM183">
        <v>0</v>
      </c>
      <c r="AN183">
        <v>0.46426277827120499</v>
      </c>
      <c r="AO183">
        <v>0</v>
      </c>
      <c r="AP183">
        <v>0</v>
      </c>
      <c r="AQ183">
        <v>4.99850684718477E-2</v>
      </c>
      <c r="AR183">
        <v>0.34652246128405301</v>
      </c>
      <c r="AS183">
        <v>0</v>
      </c>
      <c r="CX183">
        <v>0.122036499077669</v>
      </c>
      <c r="CY183" s="13">
        <v>8.3326082440973198E-2</v>
      </c>
      <c r="CZ183">
        <v>0.140738864470113</v>
      </c>
      <c r="DA183">
        <v>0</v>
      </c>
      <c r="DB183" s="15">
        <v>7.4627803936522194E-15</v>
      </c>
      <c r="DC183">
        <v>0.51841269116270805</v>
      </c>
      <c r="DD183">
        <v>0</v>
      </c>
      <c r="DE183">
        <v>0</v>
      </c>
      <c r="DF183">
        <v>0</v>
      </c>
      <c r="DG183">
        <v>0.34084844436717499</v>
      </c>
      <c r="DT183">
        <v>0.100472846313663</v>
      </c>
      <c r="DU183" s="13">
        <v>9.0798021165048995E-2</v>
      </c>
      <c r="DV183">
        <v>0.109094680676164</v>
      </c>
      <c r="DW183">
        <v>0</v>
      </c>
      <c r="DX183">
        <v>0</v>
      </c>
      <c r="DY183">
        <v>0.28794815669136897</v>
      </c>
      <c r="DZ183">
        <v>0.45316731741955202</v>
      </c>
      <c r="EA183">
        <v>0</v>
      </c>
      <c r="EB183">
        <v>0</v>
      </c>
      <c r="EC183">
        <v>0.14978984521290101</v>
      </c>
      <c r="FA183">
        <v>0.14563572248215201</v>
      </c>
      <c r="FB183" s="53">
        <v>0.10802301838518601</v>
      </c>
      <c r="FC183">
        <v>0.23431394939502201</v>
      </c>
      <c r="FD183">
        <v>0.16349000194636801</v>
      </c>
      <c r="FE183">
        <v>0</v>
      </c>
      <c r="FF183">
        <v>0.602196048658595</v>
      </c>
      <c r="FG183">
        <v>0</v>
      </c>
      <c r="FH183">
        <v>0</v>
      </c>
      <c r="FI183">
        <v>0</v>
      </c>
      <c r="FJ183" s="15">
        <v>6.5988881026157702E-15</v>
      </c>
      <c r="FW183">
        <v>6.5827428838777402E-2</v>
      </c>
      <c r="FX183">
        <v>8.0163473855092704E-2</v>
      </c>
      <c r="FY183">
        <v>0.12244897959176999</v>
      </c>
      <c r="FZ183">
        <v>0</v>
      </c>
      <c r="GA183">
        <v>0.87755102040822597</v>
      </c>
      <c r="GB183">
        <v>0</v>
      </c>
      <c r="GC183">
        <v>0</v>
      </c>
      <c r="GD183">
        <v>0</v>
      </c>
      <c r="GE183" s="15">
        <v>7.8938591774324607E-15</v>
      </c>
      <c r="GF183">
        <v>0</v>
      </c>
    </row>
    <row r="184" spans="23:188" x14ac:dyDescent="0.2">
      <c r="W184">
        <v>6.2949827641518893E-2</v>
      </c>
      <c r="X184">
        <v>4.9329521173782802E-2</v>
      </c>
      <c r="Y184">
        <v>0</v>
      </c>
      <c r="Z184">
        <v>0</v>
      </c>
      <c r="AA184">
        <v>0</v>
      </c>
      <c r="AB184">
        <v>0.36961090776081201</v>
      </c>
      <c r="AC184">
        <v>0.63038909223918504</v>
      </c>
      <c r="AD184">
        <v>0</v>
      </c>
      <c r="AE184">
        <v>0</v>
      </c>
      <c r="AF184">
        <v>0</v>
      </c>
      <c r="AI184">
        <v>7.4807951060009897E-2</v>
      </c>
      <c r="AJ184">
        <v>5.0644141871708202E-2</v>
      </c>
      <c r="AK184">
        <v>0</v>
      </c>
      <c r="AL184">
        <v>0.15839677944778399</v>
      </c>
      <c r="AM184">
        <v>0</v>
      </c>
      <c r="AN184">
        <v>0.45439174815774602</v>
      </c>
      <c r="AO184">
        <v>0</v>
      </c>
      <c r="AP184">
        <v>0</v>
      </c>
      <c r="AQ184">
        <v>4.1432478447242502E-2</v>
      </c>
      <c r="AR184">
        <v>0.345778993947226</v>
      </c>
      <c r="AS184">
        <v>0</v>
      </c>
      <c r="CX184">
        <v>0.12369367829014501</v>
      </c>
      <c r="CY184" s="13">
        <v>8.6321988463275698E-2</v>
      </c>
      <c r="CZ184">
        <v>0.16449641321435901</v>
      </c>
      <c r="DA184">
        <v>0</v>
      </c>
      <c r="DB184" s="15">
        <v>7.45584149974832E-15</v>
      </c>
      <c r="DC184">
        <v>0.51750956930828595</v>
      </c>
      <c r="DD184">
        <v>0</v>
      </c>
      <c r="DE184">
        <v>0</v>
      </c>
      <c r="DF184">
        <v>0</v>
      </c>
      <c r="DG184">
        <v>0.31799401747735001</v>
      </c>
      <c r="DT184">
        <v>0.103467847853594</v>
      </c>
      <c r="DU184" s="13">
        <v>9.3620161170511695E-2</v>
      </c>
      <c r="DV184">
        <v>0.12800582915723099</v>
      </c>
      <c r="DW184">
        <v>0</v>
      </c>
      <c r="DX184">
        <v>0</v>
      </c>
      <c r="DY184">
        <v>0.278093715637032</v>
      </c>
      <c r="DZ184">
        <v>0.53530859354091997</v>
      </c>
      <c r="EA184">
        <v>0</v>
      </c>
      <c r="EB184">
        <v>0</v>
      </c>
      <c r="EC184">
        <v>5.8591861664802201E-2</v>
      </c>
      <c r="FA184">
        <v>0.14659606752733001</v>
      </c>
      <c r="FB184" s="53">
        <v>0.11044457705994799</v>
      </c>
      <c r="FC184">
        <v>0.276389688961036</v>
      </c>
      <c r="FD184">
        <v>0.13151194264625099</v>
      </c>
      <c r="FE184">
        <v>0</v>
      </c>
      <c r="FF184">
        <v>0.59209836839269703</v>
      </c>
      <c r="FG184">
        <v>0</v>
      </c>
      <c r="FH184">
        <v>0</v>
      </c>
      <c r="FI184">
        <v>0</v>
      </c>
      <c r="FJ184" s="15">
        <v>7.03950786551388E-15</v>
      </c>
      <c r="FW184">
        <v>7.1592887460210405E-2</v>
      </c>
      <c r="FX184">
        <v>8.3232928914274903E-2</v>
      </c>
      <c r="FY184">
        <v>0.14285714285706599</v>
      </c>
      <c r="FZ184">
        <v>0</v>
      </c>
      <c r="GA184">
        <v>0.85714285714293004</v>
      </c>
      <c r="GB184">
        <v>0</v>
      </c>
      <c r="GC184">
        <v>0</v>
      </c>
      <c r="GD184">
        <v>0</v>
      </c>
      <c r="GE184" s="15">
        <v>9.0587259915508898E-15</v>
      </c>
      <c r="GF184">
        <v>0</v>
      </c>
    </row>
    <row r="185" spans="23:188" x14ac:dyDescent="0.2">
      <c r="W185">
        <v>6.4958206048361805E-2</v>
      </c>
      <c r="X185">
        <v>5.1841358028771899E-2</v>
      </c>
      <c r="Y185">
        <v>0</v>
      </c>
      <c r="Z185">
        <v>0</v>
      </c>
      <c r="AA185">
        <v>0</v>
      </c>
      <c r="AB185">
        <v>0.34922940743763897</v>
      </c>
      <c r="AC185">
        <v>0.65077059256235903</v>
      </c>
      <c r="AD185">
        <v>0</v>
      </c>
      <c r="AE185">
        <v>0</v>
      </c>
      <c r="AF185">
        <v>0</v>
      </c>
      <c r="AI185">
        <v>7.7044364027069795E-2</v>
      </c>
      <c r="AJ185">
        <v>5.3693530182302197E-2</v>
      </c>
      <c r="AK185">
        <v>0</v>
      </c>
      <c r="AL185">
        <v>0.17756386692267501</v>
      </c>
      <c r="AM185">
        <v>0</v>
      </c>
      <c r="AN185">
        <v>0.444520718044287</v>
      </c>
      <c r="AO185">
        <v>0</v>
      </c>
      <c r="AP185">
        <v>0</v>
      </c>
      <c r="AQ185">
        <v>3.2879888422637199E-2</v>
      </c>
      <c r="AR185">
        <v>0.34503552661039899</v>
      </c>
      <c r="AS185">
        <v>0</v>
      </c>
      <c r="CX185">
        <v>0.12547783692318101</v>
      </c>
      <c r="CY185" s="13">
        <v>8.93178944855781E-2</v>
      </c>
      <c r="CZ185">
        <v>0.188253961958604</v>
      </c>
      <c r="DA185">
        <v>0</v>
      </c>
      <c r="DB185" s="15">
        <v>7.4454331588924608E-15</v>
      </c>
      <c r="DC185">
        <v>0.51660644745386497</v>
      </c>
      <c r="DD185">
        <v>0</v>
      </c>
      <c r="DE185">
        <v>0</v>
      </c>
      <c r="DF185">
        <v>0</v>
      </c>
      <c r="DG185">
        <v>0.29513959058752498</v>
      </c>
      <c r="DT185">
        <v>0.106612859966424</v>
      </c>
      <c r="DU185" s="13">
        <v>9.6442301175974507E-2</v>
      </c>
      <c r="DV185">
        <v>0.14938106627897399</v>
      </c>
      <c r="DW185">
        <v>0</v>
      </c>
      <c r="DX185">
        <v>0</v>
      </c>
      <c r="DY185">
        <v>0.274231758969602</v>
      </c>
      <c r="DZ185">
        <v>0.57638717475143697</v>
      </c>
      <c r="EA185">
        <v>0</v>
      </c>
      <c r="EB185">
        <v>0</v>
      </c>
      <c r="EC185">
        <v>0</v>
      </c>
      <c r="FA185">
        <v>0.147656187705211</v>
      </c>
      <c r="FB185" s="53">
        <v>0.11286613573471101</v>
      </c>
      <c r="FC185">
        <v>0.31846542852705101</v>
      </c>
      <c r="FD185">
        <v>9.9533883346133903E-2</v>
      </c>
      <c r="FE185">
        <v>0</v>
      </c>
      <c r="FF185">
        <v>0.58200068812679795</v>
      </c>
      <c r="FG185">
        <v>0</v>
      </c>
      <c r="FH185">
        <v>0</v>
      </c>
      <c r="FI185">
        <v>0</v>
      </c>
      <c r="FJ185" s="15">
        <v>7.4454331588924608E-15</v>
      </c>
      <c r="FW185">
        <v>7.7488358273158503E-2</v>
      </c>
      <c r="FX185">
        <v>8.6302383973457006E-2</v>
      </c>
      <c r="FY185">
        <v>0.16326530612236001</v>
      </c>
      <c r="FZ185">
        <v>0</v>
      </c>
      <c r="GA185">
        <v>0.83673469387763399</v>
      </c>
      <c r="GB185">
        <v>0</v>
      </c>
      <c r="GC185">
        <v>0</v>
      </c>
      <c r="GD185">
        <v>0</v>
      </c>
      <c r="GE185" s="15">
        <v>1.05158937113714E-14</v>
      </c>
      <c r="GF185">
        <v>0</v>
      </c>
    </row>
    <row r="186" spans="23:188" x14ac:dyDescent="0.2">
      <c r="W186">
        <v>6.7238537374886498E-2</v>
      </c>
      <c r="X186">
        <v>5.4353194883761002E-2</v>
      </c>
      <c r="Y186">
        <v>0</v>
      </c>
      <c r="Z186">
        <v>0</v>
      </c>
      <c r="AA186">
        <v>0</v>
      </c>
      <c r="AB186">
        <v>0.32914843118769799</v>
      </c>
      <c r="AC186">
        <v>0.66528802686626998</v>
      </c>
      <c r="AD186">
        <v>0</v>
      </c>
      <c r="AE186">
        <v>5.5635419460292896E-3</v>
      </c>
      <c r="AF186">
        <v>0</v>
      </c>
      <c r="AI186">
        <v>7.9529507129935104E-2</v>
      </c>
      <c r="AJ186">
        <v>5.6742918492896303E-2</v>
      </c>
      <c r="AK186">
        <v>0</v>
      </c>
      <c r="AL186">
        <v>0.19673095439756599</v>
      </c>
      <c r="AM186">
        <v>0</v>
      </c>
      <c r="AN186">
        <v>0.43464968793082798</v>
      </c>
      <c r="AO186">
        <v>0</v>
      </c>
      <c r="AP186">
        <v>0</v>
      </c>
      <c r="AQ186">
        <v>2.43272983980319E-2</v>
      </c>
      <c r="AR186">
        <v>0.34429205927357098</v>
      </c>
      <c r="AS186">
        <v>0</v>
      </c>
      <c r="CX186">
        <v>0.127383639597312</v>
      </c>
      <c r="CY186" s="13">
        <v>9.23138005078806E-2</v>
      </c>
      <c r="CZ186">
        <v>0.21201151070284999</v>
      </c>
      <c r="DA186">
        <v>0</v>
      </c>
      <c r="DB186" s="15">
        <v>7.43155537108464E-15</v>
      </c>
      <c r="DC186">
        <v>0.51570332559944398</v>
      </c>
      <c r="DD186">
        <v>0</v>
      </c>
      <c r="DE186">
        <v>0</v>
      </c>
      <c r="DF186">
        <v>0</v>
      </c>
      <c r="DG186">
        <v>0.272285163697701</v>
      </c>
      <c r="DT186">
        <v>0.109948501030862</v>
      </c>
      <c r="DU186" s="13">
        <v>9.9264441181437194E-2</v>
      </c>
      <c r="DV186">
        <v>0.17518416947086199</v>
      </c>
      <c r="DW186">
        <v>0</v>
      </c>
      <c r="DX186">
        <v>0</v>
      </c>
      <c r="DY186">
        <v>0.28113805059255897</v>
      </c>
      <c r="DZ186">
        <v>0.54367777993659205</v>
      </c>
      <c r="EA186">
        <v>0</v>
      </c>
      <c r="EB186">
        <v>0</v>
      </c>
      <c r="EC186">
        <v>0</v>
      </c>
      <c r="FA186">
        <v>0.148813950698097</v>
      </c>
      <c r="FB186" s="53">
        <v>0.11528769440947299</v>
      </c>
      <c r="FC186">
        <v>0.36054116809306502</v>
      </c>
      <c r="FD186">
        <v>6.7555824046017302E-2</v>
      </c>
      <c r="FE186">
        <v>0</v>
      </c>
      <c r="FF186">
        <v>0.57190300786089998</v>
      </c>
      <c r="FG186">
        <v>0</v>
      </c>
      <c r="FH186">
        <v>0</v>
      </c>
      <c r="FI186">
        <v>0</v>
      </c>
      <c r="FJ186" s="15">
        <v>7.8860529217905698E-15</v>
      </c>
      <c r="FW186">
        <v>8.3486302987145405E-2</v>
      </c>
      <c r="FX186">
        <v>8.9371839032639205E-2</v>
      </c>
      <c r="FY186">
        <v>0.183673469387656</v>
      </c>
      <c r="FZ186">
        <v>0</v>
      </c>
      <c r="GA186">
        <v>0.81632653061233795</v>
      </c>
      <c r="GB186">
        <v>0</v>
      </c>
      <c r="GC186">
        <v>0</v>
      </c>
      <c r="GD186">
        <v>0</v>
      </c>
      <c r="GE186" s="15">
        <v>1.1711118186319399E-14</v>
      </c>
      <c r="GF186">
        <v>0</v>
      </c>
    </row>
    <row r="187" spans="23:188" x14ac:dyDescent="0.2">
      <c r="W187">
        <v>6.9751460974928306E-2</v>
      </c>
      <c r="X187">
        <v>5.6865031738750203E-2</v>
      </c>
      <c r="Y187">
        <v>0</v>
      </c>
      <c r="Z187">
        <v>0</v>
      </c>
      <c r="AA187">
        <v>0</v>
      </c>
      <c r="AB187">
        <v>0.30907437300493001</v>
      </c>
      <c r="AC187">
        <v>0.67967047031172301</v>
      </c>
      <c r="AD187">
        <v>0</v>
      </c>
      <c r="AE187">
        <v>1.12551566833432E-2</v>
      </c>
      <c r="AF187">
        <v>0</v>
      </c>
      <c r="AI187">
        <v>8.2240835171957502E-2</v>
      </c>
      <c r="AJ187">
        <v>5.9792306803490201E-2</v>
      </c>
      <c r="AK187">
        <v>0</v>
      </c>
      <c r="AL187">
        <v>0.21589804187245601</v>
      </c>
      <c r="AM187">
        <v>0</v>
      </c>
      <c r="AN187">
        <v>0.42477865781736901</v>
      </c>
      <c r="AO187">
        <v>0</v>
      </c>
      <c r="AP187">
        <v>0</v>
      </c>
      <c r="AQ187">
        <v>1.5774708373426701E-2</v>
      </c>
      <c r="AR187">
        <v>0.34354859193674397</v>
      </c>
      <c r="AS187">
        <v>0</v>
      </c>
      <c r="CX187">
        <v>0.12940571194254899</v>
      </c>
      <c r="CY187" s="13">
        <v>9.5309706530183003E-2</v>
      </c>
      <c r="CZ187">
        <v>0.235769059447095</v>
      </c>
      <c r="DA187">
        <v>0</v>
      </c>
      <c r="DB187" s="15">
        <v>7.4036913752517594E-15</v>
      </c>
      <c r="DC187">
        <v>0.514800203745023</v>
      </c>
      <c r="DD187">
        <v>0</v>
      </c>
      <c r="DE187">
        <v>0</v>
      </c>
      <c r="DF187">
        <v>0</v>
      </c>
      <c r="DG187">
        <v>0.249430736807876</v>
      </c>
      <c r="DT187">
        <v>0.113472616994858</v>
      </c>
      <c r="DU187" s="13">
        <v>0.10208658118690001</v>
      </c>
      <c r="DV187">
        <v>0.20098727266274999</v>
      </c>
      <c r="DW187">
        <v>0</v>
      </c>
      <c r="DX187">
        <v>0</v>
      </c>
      <c r="DY187">
        <v>0.288044342215516</v>
      </c>
      <c r="DZ187">
        <v>0.51096838512174703</v>
      </c>
      <c r="EA187">
        <v>0</v>
      </c>
      <c r="EB187">
        <v>0</v>
      </c>
      <c r="EC187">
        <v>0</v>
      </c>
      <c r="FA187">
        <v>0.150067096589143</v>
      </c>
      <c r="FB187" s="53">
        <v>0.11770925308423601</v>
      </c>
      <c r="FC187">
        <v>0.40261690765907998</v>
      </c>
      <c r="FD187">
        <v>3.5577764745900201E-2</v>
      </c>
      <c r="FE187">
        <v>0</v>
      </c>
      <c r="FF187">
        <v>0.56180532759500101</v>
      </c>
      <c r="FG187">
        <v>0</v>
      </c>
      <c r="FH187">
        <v>0</v>
      </c>
      <c r="FI187">
        <v>0</v>
      </c>
      <c r="FJ187" s="15">
        <v>8.2954476621210899E-15</v>
      </c>
      <c r="FW187">
        <v>8.9566136964070203E-2</v>
      </c>
      <c r="FX187">
        <v>9.2441294091821502E-2</v>
      </c>
      <c r="FY187">
        <v>0.20408163265295201</v>
      </c>
      <c r="FZ187">
        <v>0</v>
      </c>
      <c r="GA187">
        <v>0.79591836734704102</v>
      </c>
      <c r="GB187">
        <v>0</v>
      </c>
      <c r="GC187">
        <v>0</v>
      </c>
      <c r="GD187">
        <v>0</v>
      </c>
      <c r="GE187" s="15">
        <v>1.29098121082194E-14</v>
      </c>
      <c r="GF187">
        <v>0</v>
      </c>
    </row>
    <row r="188" spans="23:188" x14ac:dyDescent="0.2">
      <c r="W188">
        <v>7.2472780222973598E-2</v>
      </c>
      <c r="X188">
        <v>5.93768685937393E-2</v>
      </c>
      <c r="Y188">
        <v>0</v>
      </c>
      <c r="Z188">
        <v>0</v>
      </c>
      <c r="AA188">
        <v>0</v>
      </c>
      <c r="AB188">
        <v>0.28900031482216398</v>
      </c>
      <c r="AC188">
        <v>0.69405291375717604</v>
      </c>
      <c r="AD188">
        <v>0</v>
      </c>
      <c r="AE188">
        <v>1.6946771420656901E-2</v>
      </c>
      <c r="AF188">
        <v>0</v>
      </c>
      <c r="AI188">
        <v>8.5156746207729603E-2</v>
      </c>
      <c r="AJ188">
        <v>6.2841695114084106E-2</v>
      </c>
      <c r="AK188">
        <v>0</v>
      </c>
      <c r="AL188">
        <v>0.235065129347347</v>
      </c>
      <c r="AM188">
        <v>0</v>
      </c>
      <c r="AN188">
        <v>0.41490762770390999</v>
      </c>
      <c r="AO188">
        <v>0</v>
      </c>
      <c r="AP188">
        <v>0</v>
      </c>
      <c r="AQ188">
        <v>7.2221183488217402E-3</v>
      </c>
      <c r="AR188">
        <v>0.34280512459991702</v>
      </c>
      <c r="AS188">
        <v>0</v>
      </c>
      <c r="CX188">
        <v>0.13153869201805601</v>
      </c>
      <c r="CY188" s="13">
        <v>9.8305612552485502E-2</v>
      </c>
      <c r="CZ188">
        <v>0.25952660819134099</v>
      </c>
      <c r="DA188">
        <v>0</v>
      </c>
      <c r="DB188" s="15">
        <v>7.3894883267921993E-15</v>
      </c>
      <c r="DC188">
        <v>0.51389708189060201</v>
      </c>
      <c r="DD188">
        <v>0</v>
      </c>
      <c r="DE188">
        <v>0</v>
      </c>
      <c r="DF188">
        <v>0</v>
      </c>
      <c r="DG188">
        <v>0.226576309918051</v>
      </c>
      <c r="DT188">
        <v>0.11716820258246299</v>
      </c>
      <c r="DU188" s="13">
        <v>0.104908721192363</v>
      </c>
      <c r="DV188">
        <v>0.22679037585463999</v>
      </c>
      <c r="DW188">
        <v>0</v>
      </c>
      <c r="DX188">
        <v>0</v>
      </c>
      <c r="DY188">
        <v>0.29495063383847397</v>
      </c>
      <c r="DZ188">
        <v>0.478258990306901</v>
      </c>
      <c r="EA188">
        <v>0</v>
      </c>
      <c r="EB188">
        <v>0</v>
      </c>
      <c r="EC188">
        <v>0</v>
      </c>
      <c r="FA188">
        <v>0.15141325713620499</v>
      </c>
      <c r="FB188" s="53">
        <v>0.12013081175899901</v>
      </c>
      <c r="FC188">
        <v>0.44469264722509599</v>
      </c>
      <c r="FD188">
        <v>3.59970544578209E-3</v>
      </c>
      <c r="FE188">
        <v>0</v>
      </c>
      <c r="FF188">
        <v>0.55170764732910205</v>
      </c>
      <c r="FG188">
        <v>0</v>
      </c>
      <c r="FH188">
        <v>0</v>
      </c>
      <c r="FI188">
        <v>0</v>
      </c>
      <c r="FJ188" s="15">
        <v>8.7395368719711494E-15</v>
      </c>
      <c r="FW188">
        <v>9.5712256166515602E-2</v>
      </c>
      <c r="FX188">
        <v>9.5510749151003702E-2</v>
      </c>
      <c r="FY188">
        <v>0.224489795918248</v>
      </c>
      <c r="FZ188">
        <v>0</v>
      </c>
      <c r="GA188">
        <v>0.77551020408174498</v>
      </c>
      <c r="GB188">
        <v>0</v>
      </c>
      <c r="GC188">
        <v>0</v>
      </c>
      <c r="GD188">
        <v>0</v>
      </c>
      <c r="GE188" s="15">
        <v>1.41093733918574E-14</v>
      </c>
      <c r="GF188">
        <v>0</v>
      </c>
    </row>
    <row r="189" spans="23:188" x14ac:dyDescent="0.2">
      <c r="W189">
        <v>7.5379928387107595E-2</v>
      </c>
      <c r="X189">
        <v>6.1888705448728397E-2</v>
      </c>
      <c r="Y189">
        <v>0</v>
      </c>
      <c r="Z189">
        <v>0</v>
      </c>
      <c r="AA189">
        <v>0</v>
      </c>
      <c r="AB189">
        <v>0.26892625663939601</v>
      </c>
      <c r="AC189">
        <v>0.70843535720262896</v>
      </c>
      <c r="AD189">
        <v>0</v>
      </c>
      <c r="AE189">
        <v>2.26383861579708E-2</v>
      </c>
      <c r="AF189">
        <v>0</v>
      </c>
      <c r="AI189">
        <v>8.8257154553847805E-2</v>
      </c>
      <c r="AJ189">
        <v>6.5891083424678101E-2</v>
      </c>
      <c r="AK189">
        <v>0</v>
      </c>
      <c r="AL189">
        <v>0.25404355831736403</v>
      </c>
      <c r="AM189">
        <v>0</v>
      </c>
      <c r="AN189">
        <v>0.40458457007915899</v>
      </c>
      <c r="AO189">
        <v>0</v>
      </c>
      <c r="AP189">
        <v>0</v>
      </c>
      <c r="AQ189">
        <v>0</v>
      </c>
      <c r="AR189">
        <v>0.34137187160347199</v>
      </c>
      <c r="AS189">
        <v>0</v>
      </c>
      <c r="CX189">
        <v>0.133777274902902</v>
      </c>
      <c r="CY189" s="13">
        <v>0.101301518574788</v>
      </c>
      <c r="CZ189">
        <v>0.28328415693558601</v>
      </c>
      <c r="DA189">
        <v>0</v>
      </c>
      <c r="DB189" s="15">
        <v>7.3951261780891302E-15</v>
      </c>
      <c r="DC189">
        <v>0.51299396003618103</v>
      </c>
      <c r="DD189">
        <v>0</v>
      </c>
      <c r="DE189">
        <v>0</v>
      </c>
      <c r="DF189">
        <v>0</v>
      </c>
      <c r="DG189">
        <v>0.203721883028227</v>
      </c>
      <c r="DT189">
        <v>0.12101955026012801</v>
      </c>
      <c r="DU189" s="13">
        <v>0.107730861197826</v>
      </c>
      <c r="DV189">
        <v>0.25259347904652801</v>
      </c>
      <c r="DW189">
        <v>0</v>
      </c>
      <c r="DX189">
        <v>0</v>
      </c>
      <c r="DY189">
        <v>0.301856925461431</v>
      </c>
      <c r="DZ189">
        <v>0.44554959549205603</v>
      </c>
      <c r="EA189">
        <v>0</v>
      </c>
      <c r="EB189">
        <v>0</v>
      </c>
      <c r="EC189">
        <v>0</v>
      </c>
      <c r="FA189">
        <v>0.15294877981597499</v>
      </c>
      <c r="FB189" s="53">
        <v>0.12255237043376099</v>
      </c>
      <c r="FC189">
        <v>0.46232497500638098</v>
      </c>
      <c r="FD189">
        <v>0</v>
      </c>
      <c r="FE189">
        <v>0</v>
      </c>
      <c r="FF189">
        <v>0.53767502499359898</v>
      </c>
      <c r="FG189">
        <v>0</v>
      </c>
      <c r="FH189">
        <v>0</v>
      </c>
      <c r="FI189">
        <v>0</v>
      </c>
      <c r="FJ189" s="15">
        <v>8.8908914952501306E-15</v>
      </c>
      <c r="FW189">
        <v>0.10191266877045201</v>
      </c>
      <c r="FX189">
        <v>9.8580204210185901E-2</v>
      </c>
      <c r="FY189">
        <v>0.24489795918354301</v>
      </c>
      <c r="FZ189">
        <v>0</v>
      </c>
      <c r="GA189">
        <v>0.75510204081644905</v>
      </c>
      <c r="GB189">
        <v>0</v>
      </c>
      <c r="GC189">
        <v>0</v>
      </c>
      <c r="GD189">
        <v>0</v>
      </c>
      <c r="GE189" s="15">
        <v>1.5307199952019298E-14</v>
      </c>
      <c r="GF189">
        <v>0</v>
      </c>
    </row>
    <row r="190" spans="23:188" x14ac:dyDescent="0.2">
      <c r="W190">
        <v>7.8452249804138993E-2</v>
      </c>
      <c r="X190">
        <v>6.4400542303717501E-2</v>
      </c>
      <c r="Y190">
        <v>0</v>
      </c>
      <c r="Z190">
        <v>0</v>
      </c>
      <c r="AA190">
        <v>0</v>
      </c>
      <c r="AB190">
        <v>0.24885219845663101</v>
      </c>
      <c r="AC190">
        <v>0.72281780064808299</v>
      </c>
      <c r="AD190">
        <v>0</v>
      </c>
      <c r="AE190">
        <v>2.8330000895284198E-2</v>
      </c>
      <c r="AF190">
        <v>0</v>
      </c>
      <c r="AI190">
        <v>9.1532850018814102E-2</v>
      </c>
      <c r="AJ190">
        <v>6.8940471735271805E-2</v>
      </c>
      <c r="AK190">
        <v>0</v>
      </c>
      <c r="AL190">
        <v>0.27199790381795302</v>
      </c>
      <c r="AM190">
        <v>0</v>
      </c>
      <c r="AN190">
        <v>0.39180779905119001</v>
      </c>
      <c r="AO190">
        <v>0</v>
      </c>
      <c r="AP190">
        <v>0</v>
      </c>
      <c r="AQ190">
        <v>0</v>
      </c>
      <c r="AR190">
        <v>0.33619429713085103</v>
      </c>
      <c r="AS190">
        <v>0</v>
      </c>
      <c r="CX190">
        <v>0.136116250430414</v>
      </c>
      <c r="CY190" s="13">
        <v>0.104297424597091</v>
      </c>
      <c r="CZ190">
        <v>0.30704170567983202</v>
      </c>
      <c r="DA190">
        <v>0</v>
      </c>
      <c r="DB190" s="15">
        <v>7.3725747729014302E-15</v>
      </c>
      <c r="DC190">
        <v>0.51209083818176004</v>
      </c>
      <c r="DD190">
        <v>0</v>
      </c>
      <c r="DE190">
        <v>0</v>
      </c>
      <c r="DF190">
        <v>0</v>
      </c>
      <c r="DG190">
        <v>0.18086745613840099</v>
      </c>
      <c r="DT190">
        <v>0.12501226481404601</v>
      </c>
      <c r="DU190" s="13">
        <v>0.110553001203288</v>
      </c>
      <c r="DV190">
        <v>0.27839658223841601</v>
      </c>
      <c r="DW190">
        <v>0</v>
      </c>
      <c r="DX190">
        <v>0</v>
      </c>
      <c r="DY190">
        <v>0.30876321708438798</v>
      </c>
      <c r="DZ190">
        <v>0.412840200677212</v>
      </c>
      <c r="EA190">
        <v>0</v>
      </c>
      <c r="EB190">
        <v>0</v>
      </c>
      <c r="EC190">
        <v>0</v>
      </c>
      <c r="FA190">
        <v>0.15481675926918001</v>
      </c>
      <c r="FB190" s="53">
        <v>0.12497392910852401</v>
      </c>
      <c r="FC190">
        <v>0.47685673243863702</v>
      </c>
      <c r="FD190">
        <v>0</v>
      </c>
      <c r="FE190">
        <v>0</v>
      </c>
      <c r="FF190">
        <v>0.523143267561342</v>
      </c>
      <c r="FG190">
        <v>0</v>
      </c>
      <c r="FH190">
        <v>0</v>
      </c>
      <c r="FI190">
        <v>0</v>
      </c>
      <c r="FJ190" s="15">
        <v>9.0301030541972693E-15</v>
      </c>
      <c r="FW190">
        <v>0.108158037690039</v>
      </c>
      <c r="FX190">
        <v>0.101649659269368</v>
      </c>
      <c r="FY190">
        <v>0.265306122448839</v>
      </c>
      <c r="FZ190">
        <v>0</v>
      </c>
      <c r="GA190">
        <v>0.73469387755115301</v>
      </c>
      <c r="GB190">
        <v>0</v>
      </c>
      <c r="GC190">
        <v>0</v>
      </c>
      <c r="GD190">
        <v>0</v>
      </c>
      <c r="GE190" s="15">
        <v>1.6053131046689401E-14</v>
      </c>
      <c r="GF190">
        <v>0</v>
      </c>
    </row>
    <row r="191" spans="23:188" x14ac:dyDescent="0.2">
      <c r="W191">
        <v>8.1671106030861196E-2</v>
      </c>
      <c r="X191">
        <v>6.6912379158706597E-2</v>
      </c>
      <c r="Y191">
        <v>0</v>
      </c>
      <c r="Z191">
        <v>0</v>
      </c>
      <c r="AA191">
        <v>0</v>
      </c>
      <c r="AB191">
        <v>0.22877814027386301</v>
      </c>
      <c r="AC191">
        <v>0.73720024409353602</v>
      </c>
      <c r="AD191">
        <v>0</v>
      </c>
      <c r="AE191">
        <v>3.4021615632598E-2</v>
      </c>
      <c r="AF191">
        <v>0</v>
      </c>
      <c r="AI191">
        <v>9.4970886506427904E-2</v>
      </c>
      <c r="AJ191">
        <v>7.1989860045865606E-2</v>
      </c>
      <c r="AK191">
        <v>0</v>
      </c>
      <c r="AL191">
        <v>0.28995224931854202</v>
      </c>
      <c r="AM191">
        <v>0</v>
      </c>
      <c r="AN191">
        <v>0.37903102802322097</v>
      </c>
      <c r="AO191">
        <v>0</v>
      </c>
      <c r="AP191">
        <v>0</v>
      </c>
      <c r="AQ191">
        <v>0</v>
      </c>
      <c r="AR191">
        <v>0.33101672265823101</v>
      </c>
      <c r="AS191">
        <v>0</v>
      </c>
      <c r="CX191">
        <v>0.138550534283294</v>
      </c>
      <c r="CY191" s="13">
        <v>0.107293330619393</v>
      </c>
      <c r="CZ191">
        <v>0.33079925442407798</v>
      </c>
      <c r="DA191">
        <v>0</v>
      </c>
      <c r="DB191" s="15">
        <v>7.3430844738098197E-15</v>
      </c>
      <c r="DC191">
        <v>0.51118771632733895</v>
      </c>
      <c r="DD191">
        <v>0</v>
      </c>
      <c r="DE191">
        <v>0</v>
      </c>
      <c r="DF191">
        <v>0</v>
      </c>
      <c r="DG191">
        <v>0.15801302924857599</v>
      </c>
      <c r="DT191">
        <v>0.12913323399778101</v>
      </c>
      <c r="DU191" s="13">
        <v>0.113375141208751</v>
      </c>
      <c r="DV191">
        <v>0.30419968543030601</v>
      </c>
      <c r="DW191">
        <v>0</v>
      </c>
      <c r="DX191">
        <v>0</v>
      </c>
      <c r="DY191">
        <v>0.315669508707346</v>
      </c>
      <c r="DZ191">
        <v>0.38013080586236597</v>
      </c>
      <c r="EA191">
        <v>0</v>
      </c>
      <c r="EB191">
        <v>0</v>
      </c>
      <c r="EC191">
        <v>0</v>
      </c>
      <c r="FA191">
        <v>0.15700687787884701</v>
      </c>
      <c r="FB191" s="53">
        <v>0.12739548778328599</v>
      </c>
      <c r="FC191">
        <v>0.49138848987089401</v>
      </c>
      <c r="FD191">
        <v>0</v>
      </c>
      <c r="FE191">
        <v>0</v>
      </c>
      <c r="FF191">
        <v>0.50861151012908601</v>
      </c>
      <c r="FG191">
        <v>0</v>
      </c>
      <c r="FH191">
        <v>0</v>
      </c>
      <c r="FI191">
        <v>0</v>
      </c>
      <c r="FJ191" s="15">
        <v>9.1489316123016806E-15</v>
      </c>
      <c r="FW191">
        <v>0.114441002982398</v>
      </c>
      <c r="FX191">
        <v>0.10471911432854999</v>
      </c>
      <c r="FY191">
        <v>0.28571428571413598</v>
      </c>
      <c r="FZ191">
        <v>0</v>
      </c>
      <c r="GA191">
        <v>0.71428571428585497</v>
      </c>
      <c r="GB191">
        <v>0</v>
      </c>
      <c r="GC191">
        <v>0</v>
      </c>
      <c r="GD191">
        <v>0</v>
      </c>
      <c r="GE191" s="15">
        <v>1.7286519438108898E-14</v>
      </c>
      <c r="GF191">
        <v>0</v>
      </c>
    </row>
    <row r="192" spans="23:188" x14ac:dyDescent="0.2">
      <c r="W192">
        <v>8.5019855249023099E-2</v>
      </c>
      <c r="X192">
        <v>6.9424216013695694E-2</v>
      </c>
      <c r="Y192">
        <v>0</v>
      </c>
      <c r="Z192">
        <v>0</v>
      </c>
      <c r="AA192">
        <v>0</v>
      </c>
      <c r="AB192">
        <v>0.208704082091097</v>
      </c>
      <c r="AC192">
        <v>0.75158268753898905</v>
      </c>
      <c r="AD192">
        <v>0</v>
      </c>
      <c r="AE192">
        <v>3.9713230369911701E-2</v>
      </c>
      <c r="AF192">
        <v>0</v>
      </c>
      <c r="AI192">
        <v>9.8554275826531396E-2</v>
      </c>
      <c r="AJ192">
        <v>7.5039248356459295E-2</v>
      </c>
      <c r="AK192">
        <v>0</v>
      </c>
      <c r="AL192">
        <v>0.30790659481913102</v>
      </c>
      <c r="AM192">
        <v>0</v>
      </c>
      <c r="AN192">
        <v>0.36625425699525099</v>
      </c>
      <c r="AO192">
        <v>0</v>
      </c>
      <c r="AP192">
        <v>0</v>
      </c>
      <c r="AQ192">
        <v>0</v>
      </c>
      <c r="AR192">
        <v>0.32583914818560999</v>
      </c>
      <c r="AS192">
        <v>0</v>
      </c>
      <c r="CX192">
        <v>0.14107519284870901</v>
      </c>
      <c r="CY192" s="13">
        <v>0.110289236641695</v>
      </c>
      <c r="CZ192">
        <v>0.354556803168323</v>
      </c>
      <c r="DA192">
        <v>0</v>
      </c>
      <c r="DB192" s="15">
        <v>7.3344108564299404E-15</v>
      </c>
      <c r="DC192">
        <v>0.51028459447291796</v>
      </c>
      <c r="DD192">
        <v>0</v>
      </c>
      <c r="DE192">
        <v>0</v>
      </c>
      <c r="DF192">
        <v>0</v>
      </c>
      <c r="DG192">
        <v>0.13515860235875199</v>
      </c>
      <c r="DT192">
        <v>0.13337056966036201</v>
      </c>
      <c r="DU192" s="13">
        <v>0.11619728121421399</v>
      </c>
      <c r="DV192">
        <v>0.33000278862219401</v>
      </c>
      <c r="DW192">
        <v>0</v>
      </c>
      <c r="DX192">
        <v>0</v>
      </c>
      <c r="DY192">
        <v>0.32257580033030298</v>
      </c>
      <c r="DZ192">
        <v>0.34742141104752</v>
      </c>
      <c r="EA192">
        <v>0</v>
      </c>
      <c r="EB192">
        <v>0</v>
      </c>
      <c r="EC192">
        <v>0</v>
      </c>
      <c r="FA192">
        <v>0.15950586666060601</v>
      </c>
      <c r="FB192" s="53">
        <v>0.12981704645804901</v>
      </c>
      <c r="FC192">
        <v>0.50592024730314999</v>
      </c>
      <c r="FD192">
        <v>0</v>
      </c>
      <c r="FE192">
        <v>0</v>
      </c>
      <c r="FF192">
        <v>0.49407975269682902</v>
      </c>
      <c r="FG192">
        <v>0</v>
      </c>
      <c r="FH192">
        <v>0</v>
      </c>
      <c r="FI192">
        <v>0</v>
      </c>
      <c r="FJ192" s="15">
        <v>9.2686275321440803E-15</v>
      </c>
      <c r="FW192">
        <v>0.120755696328941</v>
      </c>
      <c r="FX192">
        <v>0.107788569387733</v>
      </c>
      <c r="FY192">
        <v>0.30612244897943203</v>
      </c>
      <c r="FZ192">
        <v>0</v>
      </c>
      <c r="GA192">
        <v>0.69387755102055804</v>
      </c>
      <c r="GB192">
        <v>0</v>
      </c>
      <c r="GC192">
        <v>0</v>
      </c>
      <c r="GD192">
        <v>0</v>
      </c>
      <c r="GE192" s="15">
        <v>1.8455723060917301E-14</v>
      </c>
      <c r="GF192">
        <v>0</v>
      </c>
    </row>
    <row r="193" spans="23:188" x14ac:dyDescent="0.2">
      <c r="W193">
        <v>8.8483750927009497E-2</v>
      </c>
      <c r="X193">
        <v>7.1936052868684805E-2</v>
      </c>
      <c r="Y193">
        <v>0</v>
      </c>
      <c r="Z193">
        <v>0</v>
      </c>
      <c r="AA193">
        <v>0</v>
      </c>
      <c r="AB193">
        <v>0.18863002390833</v>
      </c>
      <c r="AC193">
        <v>0.76596513098444097</v>
      </c>
      <c r="AD193">
        <v>0</v>
      </c>
      <c r="AE193">
        <v>4.5404845107225499E-2</v>
      </c>
      <c r="AF193">
        <v>0</v>
      </c>
      <c r="AI193">
        <v>0.102267739938811</v>
      </c>
      <c r="AJ193">
        <v>7.8088636667052902E-2</v>
      </c>
      <c r="AK193">
        <v>0</v>
      </c>
      <c r="AL193">
        <v>0.32586094031971902</v>
      </c>
      <c r="AM193">
        <v>0</v>
      </c>
      <c r="AN193">
        <v>0.35347748596728301</v>
      </c>
      <c r="AO193">
        <v>0</v>
      </c>
      <c r="AP193">
        <v>0</v>
      </c>
      <c r="AQ193">
        <v>0</v>
      </c>
      <c r="AR193">
        <v>0.32066157371298998</v>
      </c>
      <c r="AS193">
        <v>0</v>
      </c>
      <c r="CX193">
        <v>0.14368546235641599</v>
      </c>
      <c r="CY193" s="13">
        <v>0.113285142663998</v>
      </c>
      <c r="CZ193">
        <v>0.37831435191256801</v>
      </c>
      <c r="DA193">
        <v>0</v>
      </c>
      <c r="DB193" s="15">
        <v>7.3205330686221307E-15</v>
      </c>
      <c r="DC193">
        <v>0.50938147261849698</v>
      </c>
      <c r="DD193">
        <v>0</v>
      </c>
      <c r="DE193">
        <v>0</v>
      </c>
      <c r="DF193">
        <v>0</v>
      </c>
      <c r="DG193">
        <v>0.112304175468927</v>
      </c>
      <c r="DT193">
        <v>0.137713530709035</v>
      </c>
      <c r="DU193" s="13">
        <v>0.119019421219677</v>
      </c>
      <c r="DV193">
        <v>0.35580589181408301</v>
      </c>
      <c r="DW193">
        <v>0</v>
      </c>
      <c r="DX193">
        <v>0</v>
      </c>
      <c r="DY193">
        <v>0.329482091953261</v>
      </c>
      <c r="DZ193">
        <v>0.31471201623267497</v>
      </c>
      <c r="EA193">
        <v>0</v>
      </c>
      <c r="EB193">
        <v>0</v>
      </c>
      <c r="EC193">
        <v>0</v>
      </c>
      <c r="FA193">
        <v>0.162299458853921</v>
      </c>
      <c r="FB193" s="53">
        <v>0.13223860513281199</v>
      </c>
      <c r="FC193">
        <v>0.52045200473540598</v>
      </c>
      <c r="FD193">
        <v>0</v>
      </c>
      <c r="FE193">
        <v>0</v>
      </c>
      <c r="FF193">
        <v>0.47954799526457198</v>
      </c>
      <c r="FG193">
        <v>0</v>
      </c>
      <c r="FH193">
        <v>0</v>
      </c>
      <c r="FI193">
        <v>0</v>
      </c>
      <c r="FJ193" s="15">
        <v>9.3848540050345295E-15</v>
      </c>
      <c r="FW193">
        <v>0.127097388697686</v>
      </c>
      <c r="FX193">
        <v>0.110858024446915</v>
      </c>
      <c r="FY193">
        <v>0.32653061224472701</v>
      </c>
      <c r="FZ193">
        <v>0</v>
      </c>
      <c r="GA193">
        <v>0.673469387755261</v>
      </c>
      <c r="GB193">
        <v>0</v>
      </c>
      <c r="GC193">
        <v>0</v>
      </c>
      <c r="GD193">
        <v>0</v>
      </c>
      <c r="GE193" s="15">
        <v>1.9829624053890901E-14</v>
      </c>
      <c r="GF193">
        <v>0</v>
      </c>
    </row>
    <row r="194" spans="23:188" x14ac:dyDescent="0.2">
      <c r="W194">
        <v>9.2049794866413695E-2</v>
      </c>
      <c r="X194">
        <v>7.4447889723673902E-2</v>
      </c>
      <c r="Y194">
        <v>0</v>
      </c>
      <c r="Z194">
        <v>0</v>
      </c>
      <c r="AA194">
        <v>0</v>
      </c>
      <c r="AB194">
        <v>0.168555965725562</v>
      </c>
      <c r="AC194">
        <v>0.780347574429895</v>
      </c>
      <c r="AD194">
        <v>0</v>
      </c>
      <c r="AE194">
        <v>5.1096459844539303E-2</v>
      </c>
      <c r="AF194">
        <v>0</v>
      </c>
      <c r="AI194">
        <v>0.106097621694918</v>
      </c>
      <c r="AJ194">
        <v>8.1138024977646703E-2</v>
      </c>
      <c r="AK194">
        <v>0</v>
      </c>
      <c r="AL194">
        <v>0.34381528582030801</v>
      </c>
      <c r="AM194">
        <v>0</v>
      </c>
      <c r="AN194">
        <v>0.34070071493931298</v>
      </c>
      <c r="AO194">
        <v>0</v>
      </c>
      <c r="AP194">
        <v>0</v>
      </c>
      <c r="AQ194">
        <v>0</v>
      </c>
      <c r="AR194">
        <v>0.31548399924036902</v>
      </c>
      <c r="AS194">
        <v>0</v>
      </c>
      <c r="CX194">
        <v>0.14637676289635801</v>
      </c>
      <c r="CY194" s="13">
        <v>0.1162810486863</v>
      </c>
      <c r="CZ194">
        <v>0.40207190065681397</v>
      </c>
      <c r="DA194">
        <v>0</v>
      </c>
      <c r="DB194" s="15">
        <v>7.2962469399584506E-15</v>
      </c>
      <c r="DC194">
        <v>0.50847835076407599</v>
      </c>
      <c r="DD194">
        <v>0</v>
      </c>
      <c r="DE194">
        <v>0</v>
      </c>
      <c r="DF194">
        <v>0</v>
      </c>
      <c r="DG194">
        <v>8.9449748579102498E-2</v>
      </c>
      <c r="DT194">
        <v>0.14215243645179801</v>
      </c>
      <c r="DU194" s="13">
        <v>0.12184156122513901</v>
      </c>
      <c r="DV194">
        <v>0.38160899500597101</v>
      </c>
      <c r="DW194">
        <v>0</v>
      </c>
      <c r="DX194">
        <v>0</v>
      </c>
      <c r="DY194">
        <v>0.33638838357621798</v>
      </c>
      <c r="DZ194">
        <v>0.28200262141783</v>
      </c>
      <c r="EA194">
        <v>0</v>
      </c>
      <c r="EB194">
        <v>0</v>
      </c>
      <c r="EC194">
        <v>0</v>
      </c>
      <c r="FA194">
        <v>0.165372725189603</v>
      </c>
      <c r="FB194" s="53">
        <v>0.13466016380757401</v>
      </c>
      <c r="FC194">
        <v>0.53498376216765797</v>
      </c>
      <c r="FD194">
        <v>0</v>
      </c>
      <c r="FE194">
        <v>0</v>
      </c>
      <c r="FF194">
        <v>0.46501623783233698</v>
      </c>
      <c r="FG194" s="15">
        <v>9.5593021345874393E-15</v>
      </c>
      <c r="FH194">
        <v>0</v>
      </c>
      <c r="FI194">
        <v>0</v>
      </c>
      <c r="FJ194">
        <v>0</v>
      </c>
      <c r="FW194">
        <v>0.13346223142622399</v>
      </c>
      <c r="FX194">
        <v>0.113927479506097</v>
      </c>
      <c r="FY194">
        <v>0.346938775510024</v>
      </c>
      <c r="FZ194">
        <v>0</v>
      </c>
      <c r="GA194">
        <v>0.65306122448996395</v>
      </c>
      <c r="GB194">
        <v>0</v>
      </c>
      <c r="GC194">
        <v>0</v>
      </c>
      <c r="GD194">
        <v>0</v>
      </c>
      <c r="GE194" s="15">
        <v>2.0990154059319401E-14</v>
      </c>
      <c r="GF194">
        <v>0</v>
      </c>
    </row>
    <row r="195" spans="23:188" x14ac:dyDescent="0.2">
      <c r="W195">
        <v>9.5706569560673999E-2</v>
      </c>
      <c r="X195">
        <v>7.6959726578662901E-2</v>
      </c>
      <c r="Y195">
        <v>0</v>
      </c>
      <c r="Z195">
        <v>0</v>
      </c>
      <c r="AA195">
        <v>0</v>
      </c>
      <c r="AB195">
        <v>0.148481907542796</v>
      </c>
      <c r="AC195">
        <v>0.79473001787534703</v>
      </c>
      <c r="AD195">
        <v>0</v>
      </c>
      <c r="AE195">
        <v>5.67880745818529E-2</v>
      </c>
      <c r="AF195">
        <v>0</v>
      </c>
      <c r="AI195">
        <v>0.110031765300155</v>
      </c>
      <c r="AJ195">
        <v>8.4187413288240406E-2</v>
      </c>
      <c r="AK195">
        <v>0</v>
      </c>
      <c r="AL195">
        <v>0.36176963132089801</v>
      </c>
      <c r="AM195">
        <v>0</v>
      </c>
      <c r="AN195">
        <v>0.327923943911344</v>
      </c>
      <c r="AO195">
        <v>0</v>
      </c>
      <c r="AP195">
        <v>0</v>
      </c>
      <c r="AQ195">
        <v>0</v>
      </c>
      <c r="AR195">
        <v>0.310306424767748</v>
      </c>
      <c r="AS195">
        <v>0</v>
      </c>
      <c r="CX195">
        <v>0.149144707943725</v>
      </c>
      <c r="CY195" s="13">
        <v>0.119276954708603</v>
      </c>
      <c r="CZ195">
        <v>0.42582944940105899</v>
      </c>
      <c r="DA195">
        <v>0</v>
      </c>
      <c r="DB195" s="15">
        <v>7.2858385991025898E-15</v>
      </c>
      <c r="DC195">
        <v>0.50757522890965501</v>
      </c>
      <c r="DD195">
        <v>0</v>
      </c>
      <c r="DE195">
        <v>0</v>
      </c>
      <c r="DF195">
        <v>0</v>
      </c>
      <c r="DG195">
        <v>6.65953216892778E-2</v>
      </c>
      <c r="DT195">
        <v>0.146678576479428</v>
      </c>
      <c r="DU195" s="13">
        <v>0.124663701230602</v>
      </c>
      <c r="DV195">
        <v>0.40741209819786001</v>
      </c>
      <c r="DW195">
        <v>0</v>
      </c>
      <c r="DX195">
        <v>0</v>
      </c>
      <c r="DY195">
        <v>0.343294675199175</v>
      </c>
      <c r="DZ195">
        <v>0.249293226602985</v>
      </c>
      <c r="EA195">
        <v>0</v>
      </c>
      <c r="EB195">
        <v>0</v>
      </c>
      <c r="EC195">
        <v>0</v>
      </c>
      <c r="FA195">
        <v>0.16871038253833801</v>
      </c>
      <c r="FB195" s="53">
        <v>0.13708172248233599</v>
      </c>
      <c r="FC195">
        <v>0.54951551959991096</v>
      </c>
      <c r="FD195">
        <v>0</v>
      </c>
      <c r="FE195">
        <v>0</v>
      </c>
      <c r="FF195">
        <v>0.45048448040008199</v>
      </c>
      <c r="FG195" s="15">
        <v>1.0060528798927501E-14</v>
      </c>
      <c r="FH195">
        <v>0</v>
      </c>
      <c r="FI195">
        <v>0</v>
      </c>
      <c r="FJ195">
        <v>0</v>
      </c>
      <c r="FW195">
        <v>0.139847063631584</v>
      </c>
      <c r="FX195">
        <v>0.116996934565279</v>
      </c>
      <c r="FY195">
        <v>0.36734693877531999</v>
      </c>
      <c r="FZ195">
        <v>0</v>
      </c>
      <c r="GA195">
        <v>0.63265306122466702</v>
      </c>
      <c r="GB195">
        <v>0</v>
      </c>
      <c r="GC195">
        <v>0</v>
      </c>
      <c r="GD195">
        <v>0</v>
      </c>
      <c r="GE195" s="15">
        <v>2.21749701934115E-14</v>
      </c>
      <c r="GF195">
        <v>0</v>
      </c>
    </row>
    <row r="196" spans="23:188" x14ac:dyDescent="0.2">
      <c r="W196">
        <v>9.9444066411641802E-2</v>
      </c>
      <c r="X196">
        <v>7.9471563433652095E-2</v>
      </c>
      <c r="Y196">
        <v>0</v>
      </c>
      <c r="Z196">
        <v>0</v>
      </c>
      <c r="AA196" s="15">
        <v>6.2883726004159294E-17</v>
      </c>
      <c r="AB196">
        <v>0.128407849360028</v>
      </c>
      <c r="AC196">
        <v>0.80911246132080095</v>
      </c>
      <c r="AD196">
        <v>0</v>
      </c>
      <c r="AE196">
        <v>6.2479689319166802E-2</v>
      </c>
      <c r="AF196">
        <v>0</v>
      </c>
      <c r="AI196">
        <v>0.114059382645376</v>
      </c>
      <c r="AJ196">
        <v>8.7236801598834096E-2</v>
      </c>
      <c r="AK196">
        <v>0</v>
      </c>
      <c r="AL196">
        <v>0.37972397682148501</v>
      </c>
      <c r="AM196">
        <v>0</v>
      </c>
      <c r="AN196">
        <v>0.31514717288338501</v>
      </c>
      <c r="AO196">
        <v>0</v>
      </c>
      <c r="AP196">
        <v>0</v>
      </c>
      <c r="AQ196">
        <v>0</v>
      </c>
      <c r="AR196">
        <v>0.30512885029513498</v>
      </c>
      <c r="AS196">
        <v>0</v>
      </c>
      <c r="CX196">
        <v>0.15198511001866</v>
      </c>
      <c r="CY196" s="13">
        <v>0.122272860730905</v>
      </c>
      <c r="CZ196">
        <v>0.44958699814530501</v>
      </c>
      <c r="DA196">
        <v>0</v>
      </c>
      <c r="DB196" s="15">
        <v>7.2788997051986794E-15</v>
      </c>
      <c r="DC196">
        <v>0.50667210705523302</v>
      </c>
      <c r="DD196">
        <v>0</v>
      </c>
      <c r="DE196">
        <v>0</v>
      </c>
      <c r="DF196">
        <v>0</v>
      </c>
      <c r="DG196">
        <v>4.3740894799453103E-2</v>
      </c>
      <c r="DT196">
        <v>0.15128412133100999</v>
      </c>
      <c r="DU196" s="13">
        <v>0.12748584123606499</v>
      </c>
      <c r="DV196">
        <v>0.43321520138974901</v>
      </c>
      <c r="DW196">
        <v>0</v>
      </c>
      <c r="DX196">
        <v>0</v>
      </c>
      <c r="DY196">
        <v>0.35020096682213298</v>
      </c>
      <c r="DZ196">
        <v>0.216583831788139</v>
      </c>
      <c r="EA196">
        <v>0</v>
      </c>
      <c r="EB196">
        <v>0</v>
      </c>
      <c r="EC196">
        <v>0</v>
      </c>
      <c r="FA196">
        <v>0.172297066611898</v>
      </c>
      <c r="FB196" s="53">
        <v>0.13950328115709801</v>
      </c>
      <c r="FC196">
        <v>0.56404727703216195</v>
      </c>
      <c r="FD196">
        <v>0</v>
      </c>
      <c r="FE196">
        <v>0</v>
      </c>
      <c r="FF196">
        <v>0.435952722967829</v>
      </c>
      <c r="FG196" s="15">
        <v>1.0571838543471699E-14</v>
      </c>
      <c r="FH196">
        <v>0</v>
      </c>
      <c r="FI196">
        <v>0</v>
      </c>
      <c r="FJ196">
        <v>0</v>
      </c>
      <c r="FW196">
        <v>0.146249267283972</v>
      </c>
      <c r="FX196">
        <v>0.12006638962446201</v>
      </c>
      <c r="FY196">
        <v>0.38775510204061497</v>
      </c>
      <c r="FZ196">
        <v>0</v>
      </c>
      <c r="GA196">
        <v>0.61224489795937098</v>
      </c>
      <c r="GB196">
        <v>0</v>
      </c>
      <c r="GC196">
        <v>0</v>
      </c>
      <c r="GD196">
        <v>0</v>
      </c>
      <c r="GE196" s="15">
        <v>2.3366725221407601E-14</v>
      </c>
      <c r="GF196">
        <v>0</v>
      </c>
    </row>
    <row r="197" spans="23:188" x14ac:dyDescent="0.2">
      <c r="W197">
        <v>0.1032535200232</v>
      </c>
      <c r="X197">
        <v>8.1983400288641095E-2</v>
      </c>
      <c r="Y197">
        <v>0</v>
      </c>
      <c r="Z197">
        <v>0</v>
      </c>
      <c r="AA197" s="15">
        <v>1.8518173106052401E-16</v>
      </c>
      <c r="AB197">
        <v>0.108333791177262</v>
      </c>
      <c r="AC197">
        <v>0.82349490476625298</v>
      </c>
      <c r="AD197">
        <v>0</v>
      </c>
      <c r="AE197">
        <v>6.8171304056480295E-2</v>
      </c>
      <c r="AF197">
        <v>0</v>
      </c>
      <c r="AI197">
        <v>0.118170916525367</v>
      </c>
      <c r="AJ197">
        <v>9.02861899094278E-2</v>
      </c>
      <c r="AK197">
        <v>0</v>
      </c>
      <c r="AL197">
        <v>0.39767832232207301</v>
      </c>
      <c r="AM197">
        <v>0</v>
      </c>
      <c r="AN197">
        <v>0.30237040185541703</v>
      </c>
      <c r="AO197">
        <v>0</v>
      </c>
      <c r="AP197">
        <v>0</v>
      </c>
      <c r="AQ197">
        <v>0</v>
      </c>
      <c r="AR197">
        <v>0.29995127582251402</v>
      </c>
      <c r="AS197">
        <v>0</v>
      </c>
      <c r="CX197">
        <v>0.15489398308298499</v>
      </c>
      <c r="CY197" s="13">
        <v>0.125268766753208</v>
      </c>
      <c r="CZ197">
        <v>0.47334454688955002</v>
      </c>
      <c r="DA197">
        <v>0</v>
      </c>
      <c r="DB197" s="15">
        <v>7.2511441295830505E-15</v>
      </c>
      <c r="DC197">
        <v>0.50576898520081204</v>
      </c>
      <c r="DD197">
        <v>0</v>
      </c>
      <c r="DE197">
        <v>0</v>
      </c>
      <c r="DF197">
        <v>0</v>
      </c>
      <c r="DG197">
        <v>2.08864679096285E-2</v>
      </c>
      <c r="DT197">
        <v>0.15596203671334599</v>
      </c>
      <c r="DU197" s="13">
        <v>0.13030798124152801</v>
      </c>
      <c r="DV197">
        <v>0.459018304581638</v>
      </c>
      <c r="DW197">
        <v>0</v>
      </c>
      <c r="DX197">
        <v>0</v>
      </c>
      <c r="DY197">
        <v>0.35710725844509</v>
      </c>
      <c r="DZ197">
        <v>0.183874436973294</v>
      </c>
      <c r="EA197">
        <v>0</v>
      </c>
      <c r="EB197">
        <v>0</v>
      </c>
      <c r="EC197">
        <v>0</v>
      </c>
      <c r="FA197">
        <v>0.176117563568012</v>
      </c>
      <c r="FB197" s="53">
        <v>0.141924839831859</v>
      </c>
      <c r="FC197">
        <v>0.57857903446440995</v>
      </c>
      <c r="FD197">
        <v>0</v>
      </c>
      <c r="FE197">
        <v>0</v>
      </c>
      <c r="FF197">
        <v>0.42142096553559</v>
      </c>
      <c r="FG197">
        <v>0</v>
      </c>
      <c r="FH197">
        <v>0</v>
      </c>
      <c r="FI197">
        <v>0</v>
      </c>
      <c r="FJ197">
        <v>0</v>
      </c>
      <c r="FW197">
        <v>0.15266665694064999</v>
      </c>
      <c r="FX197">
        <v>0.123135844683644</v>
      </c>
      <c r="FY197">
        <v>0.40816326530591102</v>
      </c>
      <c r="FZ197">
        <v>0</v>
      </c>
      <c r="GA197">
        <v>0.59183673469407405</v>
      </c>
      <c r="GB197">
        <v>0</v>
      </c>
      <c r="GC197">
        <v>0</v>
      </c>
      <c r="GD197">
        <v>0</v>
      </c>
      <c r="GE197" s="15">
        <v>2.45480719085478E-14</v>
      </c>
      <c r="GF197">
        <v>0</v>
      </c>
    </row>
    <row r="198" spans="23:188" x14ac:dyDescent="0.2">
      <c r="W198">
        <v>0.107127254306116</v>
      </c>
      <c r="X198">
        <v>8.4495237143630095E-2</v>
      </c>
      <c r="Y198">
        <v>0</v>
      </c>
      <c r="Z198">
        <v>0</v>
      </c>
      <c r="AA198" s="15">
        <v>3.3783739694648298E-16</v>
      </c>
      <c r="AB198">
        <v>8.8259732994495799E-2</v>
      </c>
      <c r="AC198">
        <v>0.83787734821170501</v>
      </c>
      <c r="AD198">
        <v>0</v>
      </c>
      <c r="AE198">
        <v>7.3862918793793697E-2</v>
      </c>
      <c r="AF198">
        <v>0</v>
      </c>
      <c r="AI198">
        <v>0.12235790781175999</v>
      </c>
      <c r="AJ198">
        <v>9.3335578220021601E-2</v>
      </c>
      <c r="AK198">
        <v>0</v>
      </c>
      <c r="AL198">
        <v>0.41563266782266201</v>
      </c>
      <c r="AM198">
        <v>0</v>
      </c>
      <c r="AN198">
        <v>0.28959363082744899</v>
      </c>
      <c r="AO198">
        <v>0</v>
      </c>
      <c r="AP198">
        <v>0</v>
      </c>
      <c r="AQ198">
        <v>0</v>
      </c>
      <c r="AR198">
        <v>0.294773701349895</v>
      </c>
      <c r="AS198">
        <v>0</v>
      </c>
      <c r="CX198">
        <v>0.157869045327382</v>
      </c>
      <c r="CY198" s="13">
        <v>0.12826467277551001</v>
      </c>
      <c r="CZ198">
        <v>0.49660446320343798</v>
      </c>
      <c r="DA198">
        <v>0</v>
      </c>
      <c r="DB198" s="15">
        <v>6.1015103559880498E-15</v>
      </c>
      <c r="DC198">
        <v>0.50339553679655502</v>
      </c>
      <c r="DD198">
        <v>0</v>
      </c>
      <c r="DE198">
        <v>0</v>
      </c>
      <c r="DF198">
        <v>0</v>
      </c>
      <c r="DG198">
        <v>0</v>
      </c>
      <c r="DT198">
        <v>0.16070600295156801</v>
      </c>
      <c r="DU198" s="13">
        <v>0.133130121246991</v>
      </c>
      <c r="DV198">
        <v>0.484821407773527</v>
      </c>
      <c r="DW198">
        <v>0</v>
      </c>
      <c r="DX198">
        <v>0</v>
      </c>
      <c r="DY198">
        <v>0.36401355006804798</v>
      </c>
      <c r="DZ198">
        <v>0.151165042158448</v>
      </c>
      <c r="EA198">
        <v>0</v>
      </c>
      <c r="EB198">
        <v>0</v>
      </c>
      <c r="EC198">
        <v>0</v>
      </c>
      <c r="FA198">
        <v>0.18015699897155199</v>
      </c>
      <c r="FB198" s="53">
        <v>0.14434639850661801</v>
      </c>
      <c r="FC198">
        <v>0.59311079189664795</v>
      </c>
      <c r="FD198">
        <v>0</v>
      </c>
      <c r="FE198">
        <v>0</v>
      </c>
      <c r="FF198">
        <v>0.406889208103351</v>
      </c>
      <c r="FG198">
        <v>0</v>
      </c>
      <c r="FH198">
        <v>0</v>
      </c>
      <c r="FI198">
        <v>0</v>
      </c>
      <c r="FJ198">
        <v>0</v>
      </c>
      <c r="FW198">
        <v>0.15909739497358999</v>
      </c>
      <c r="FX198">
        <v>0.12620529974282599</v>
      </c>
      <c r="FY198">
        <v>0.428571428571207</v>
      </c>
      <c r="FZ198">
        <v>0</v>
      </c>
      <c r="GA198">
        <v>0.57142857142877701</v>
      </c>
      <c r="GB198">
        <v>0</v>
      </c>
      <c r="GC198">
        <v>0</v>
      </c>
      <c r="GD198">
        <v>0</v>
      </c>
      <c r="GE198" s="15">
        <v>2.57537047243517E-14</v>
      </c>
      <c r="GF198">
        <v>0</v>
      </c>
    </row>
    <row r="199" spans="23:188" x14ac:dyDescent="0.2">
      <c r="W199">
        <v>0.111058543113264</v>
      </c>
      <c r="X199">
        <v>8.7007073998619094E-2</v>
      </c>
      <c r="Y199">
        <v>0</v>
      </c>
      <c r="Z199">
        <v>0</v>
      </c>
      <c r="AA199" s="15">
        <v>4.3237982638721902E-16</v>
      </c>
      <c r="AB199">
        <v>6.8185674811729699E-2</v>
      </c>
      <c r="AC199">
        <v>0.85225979165715704</v>
      </c>
      <c r="AD199">
        <v>0</v>
      </c>
      <c r="AE199">
        <v>7.9554533531107197E-2</v>
      </c>
      <c r="AF199">
        <v>0</v>
      </c>
      <c r="AI199">
        <v>0.12661287076882199</v>
      </c>
      <c r="AJ199">
        <v>9.6384966530615193E-2</v>
      </c>
      <c r="AK199">
        <v>0</v>
      </c>
      <c r="AL199">
        <v>0.43358701332325</v>
      </c>
      <c r="AM199">
        <v>0</v>
      </c>
      <c r="AN199">
        <v>0.27681685979948101</v>
      </c>
      <c r="AO199">
        <v>0</v>
      </c>
      <c r="AP199">
        <v>0</v>
      </c>
      <c r="AQ199">
        <v>0</v>
      </c>
      <c r="AR199">
        <v>0.28959612687727498</v>
      </c>
      <c r="AS199">
        <v>0</v>
      </c>
      <c r="CX199">
        <v>0.161136654970407</v>
      </c>
      <c r="CY199" s="13">
        <v>0.131260578797807</v>
      </c>
      <c r="CZ199">
        <v>0.51458287523185098</v>
      </c>
      <c r="DA199">
        <v>0</v>
      </c>
      <c r="DB199">
        <v>0</v>
      </c>
      <c r="DC199">
        <v>0.48541712476814702</v>
      </c>
      <c r="DD199">
        <v>0</v>
      </c>
      <c r="DE199">
        <v>0</v>
      </c>
      <c r="DF199">
        <v>0</v>
      </c>
      <c r="DG199">
        <v>0</v>
      </c>
      <c r="DT199">
        <v>0.16551034056390199</v>
      </c>
      <c r="DU199" s="13">
        <v>0.13595226125245299</v>
      </c>
      <c r="DV199">
        <v>0.51062451096541495</v>
      </c>
      <c r="DW199">
        <v>0</v>
      </c>
      <c r="DX199">
        <v>0</v>
      </c>
      <c r="DY199">
        <v>0.370919841691005</v>
      </c>
      <c r="DZ199">
        <v>0.118455647343604</v>
      </c>
      <c r="EA199">
        <v>0</v>
      </c>
      <c r="EB199">
        <v>0</v>
      </c>
      <c r="EC199">
        <v>0</v>
      </c>
      <c r="FA199">
        <v>0.184400985374198</v>
      </c>
      <c r="FB199" s="53">
        <v>0.146767957181378</v>
      </c>
      <c r="FC199">
        <v>0.60764254932888595</v>
      </c>
      <c r="FD199">
        <v>0</v>
      </c>
      <c r="FE199">
        <v>0</v>
      </c>
      <c r="FF199">
        <v>0.392357450671111</v>
      </c>
      <c r="FG199">
        <v>0</v>
      </c>
      <c r="FH199">
        <v>0</v>
      </c>
      <c r="FI199">
        <v>0</v>
      </c>
      <c r="FJ199">
        <v>0</v>
      </c>
      <c r="FW199">
        <v>0.16553992575491799</v>
      </c>
      <c r="FX199">
        <v>0.12927475480200801</v>
      </c>
      <c r="FY199">
        <v>0.44897959183650299</v>
      </c>
      <c r="FZ199">
        <v>0</v>
      </c>
      <c r="GA199">
        <v>0.55102040816348097</v>
      </c>
      <c r="GB199">
        <v>0</v>
      </c>
      <c r="GC199">
        <v>0</v>
      </c>
      <c r="GD199">
        <v>0</v>
      </c>
      <c r="GE199" s="15">
        <v>2.6940255581919802E-14</v>
      </c>
      <c r="GF199">
        <v>0</v>
      </c>
    </row>
    <row r="200" spans="23:188" x14ac:dyDescent="0.2">
      <c r="W200">
        <v>0.115041486199552</v>
      </c>
      <c r="X200">
        <v>8.9518910853607997E-2</v>
      </c>
      <c r="Y200">
        <v>0</v>
      </c>
      <c r="Z200">
        <v>0</v>
      </c>
      <c r="AA200" s="15">
        <v>5.4730525667068303E-16</v>
      </c>
      <c r="AB200">
        <v>4.8111616628964099E-2</v>
      </c>
      <c r="AC200">
        <v>0.86664223510260896</v>
      </c>
      <c r="AD200">
        <v>0</v>
      </c>
      <c r="AE200">
        <v>8.5246148268420502E-2</v>
      </c>
      <c r="AF200">
        <v>0</v>
      </c>
      <c r="AI200">
        <v>0.13092917869290499</v>
      </c>
      <c r="AJ200">
        <v>9.9434354841208897E-2</v>
      </c>
      <c r="AK200">
        <v>0</v>
      </c>
      <c r="AL200">
        <v>0.451541358823839</v>
      </c>
      <c r="AM200">
        <v>0</v>
      </c>
      <c r="AN200">
        <v>0.26404008877151303</v>
      </c>
      <c r="AO200">
        <v>0</v>
      </c>
      <c r="AP200">
        <v>0</v>
      </c>
      <c r="AQ200">
        <v>0</v>
      </c>
      <c r="AR200">
        <v>0.28441855240465502</v>
      </c>
      <c r="AS200">
        <v>0</v>
      </c>
      <c r="CX200">
        <v>0.164841626346135</v>
      </c>
      <c r="CY200" s="13">
        <v>0.134256484820098</v>
      </c>
      <c r="CZ200">
        <v>0.53256128726020402</v>
      </c>
      <c r="DA200">
        <v>0</v>
      </c>
      <c r="DB200">
        <v>0</v>
      </c>
      <c r="DC200">
        <v>0.46743871273987297</v>
      </c>
      <c r="DD200">
        <v>0</v>
      </c>
      <c r="DE200">
        <v>0</v>
      </c>
      <c r="DF200">
        <v>0</v>
      </c>
      <c r="DG200">
        <v>0</v>
      </c>
      <c r="DT200">
        <v>0.17036994230938601</v>
      </c>
      <c r="DU200" s="13">
        <v>0.13877440125791601</v>
      </c>
      <c r="DV200">
        <v>0.536427614157303</v>
      </c>
      <c r="DW200">
        <v>0</v>
      </c>
      <c r="DX200">
        <v>0</v>
      </c>
      <c r="DY200">
        <v>0.37782613331396198</v>
      </c>
      <c r="DZ200">
        <v>8.5746252528758796E-2</v>
      </c>
      <c r="EA200">
        <v>0</v>
      </c>
      <c r="EB200">
        <v>0</v>
      </c>
      <c r="EC200">
        <v>0</v>
      </c>
      <c r="FA200">
        <v>0.18883573174256499</v>
      </c>
      <c r="FB200" s="53">
        <v>0.14918951585613699</v>
      </c>
      <c r="FC200">
        <v>0.62217430676112395</v>
      </c>
      <c r="FD200">
        <v>0</v>
      </c>
      <c r="FE200">
        <v>0</v>
      </c>
      <c r="FF200">
        <v>0.377825693238872</v>
      </c>
      <c r="FG200">
        <v>0</v>
      </c>
      <c r="FH200">
        <v>0</v>
      </c>
      <c r="FI200">
        <v>0</v>
      </c>
      <c r="FJ200">
        <v>0</v>
      </c>
      <c r="FW200">
        <v>0.171992924087354</v>
      </c>
      <c r="FX200">
        <v>0.13234420986119</v>
      </c>
      <c r="FY200">
        <v>0.46938775510179898</v>
      </c>
      <c r="FZ200">
        <v>0</v>
      </c>
      <c r="GA200">
        <v>0.53061224489818404</v>
      </c>
      <c r="GB200">
        <v>0</v>
      </c>
      <c r="GC200">
        <v>0</v>
      </c>
      <c r="GD200">
        <v>0</v>
      </c>
      <c r="GE200" s="15">
        <v>2.8107724481252199E-14</v>
      </c>
      <c r="GF200">
        <v>0</v>
      </c>
    </row>
    <row r="201" spans="23:188" x14ac:dyDescent="0.2">
      <c r="W201">
        <v>0.119070900142941</v>
      </c>
      <c r="X201">
        <v>9.2030747708597094E-2</v>
      </c>
      <c r="Y201">
        <v>0</v>
      </c>
      <c r="Z201">
        <v>0</v>
      </c>
      <c r="AA201" s="15">
        <v>6.4965394175331396E-16</v>
      </c>
      <c r="AB201">
        <v>2.80375584461976E-2</v>
      </c>
      <c r="AC201">
        <v>0.88102467854806199</v>
      </c>
      <c r="AD201">
        <v>0</v>
      </c>
      <c r="AE201">
        <v>9.0937763005734099E-2</v>
      </c>
      <c r="AF201">
        <v>0</v>
      </c>
      <c r="AI201">
        <v>0.13530096071610201</v>
      </c>
      <c r="AJ201">
        <v>0.102483743151803</v>
      </c>
      <c r="AK201">
        <v>0</v>
      </c>
      <c r="AL201">
        <v>0.469495704324428</v>
      </c>
      <c r="AM201">
        <v>0</v>
      </c>
      <c r="AN201">
        <v>0.25126331774354399</v>
      </c>
      <c r="AO201">
        <v>0</v>
      </c>
      <c r="AP201">
        <v>0</v>
      </c>
      <c r="AQ201">
        <v>0</v>
      </c>
      <c r="AR201">
        <v>0.27924097793203501</v>
      </c>
      <c r="AS201">
        <v>0</v>
      </c>
      <c r="CX201">
        <v>0.168955189552563</v>
      </c>
      <c r="CY201" s="13">
        <v>0.13725239084238899</v>
      </c>
      <c r="CZ201">
        <v>0.55053969928857305</v>
      </c>
      <c r="DA201">
        <v>0</v>
      </c>
      <c r="DB201">
        <v>0</v>
      </c>
      <c r="DC201">
        <v>0.44946030071152798</v>
      </c>
      <c r="DD201">
        <v>0</v>
      </c>
      <c r="DE201">
        <v>0</v>
      </c>
      <c r="DF201">
        <v>0</v>
      </c>
      <c r="DG201">
        <v>0</v>
      </c>
      <c r="DT201">
        <v>0.17528021169385699</v>
      </c>
      <c r="DU201" s="13">
        <v>0.14159654126337901</v>
      </c>
      <c r="DV201">
        <v>0.56223071734919305</v>
      </c>
      <c r="DW201">
        <v>0</v>
      </c>
      <c r="DX201">
        <v>0</v>
      </c>
      <c r="DY201">
        <v>0.38473242493692</v>
      </c>
      <c r="DZ201">
        <v>5.3036857713912797E-2</v>
      </c>
      <c r="EA201">
        <v>0</v>
      </c>
      <c r="EB201">
        <v>0</v>
      </c>
      <c r="EC201">
        <v>0</v>
      </c>
      <c r="FA201">
        <v>0.19344811915798299</v>
      </c>
      <c r="FB201" s="53">
        <v>0.15161107453089701</v>
      </c>
      <c r="FC201">
        <v>0.63670606419336195</v>
      </c>
      <c r="FD201">
        <v>0</v>
      </c>
      <c r="FE201">
        <v>0</v>
      </c>
      <c r="FF201">
        <v>0.36329393580663299</v>
      </c>
      <c r="FG201">
        <v>0</v>
      </c>
      <c r="FH201">
        <v>0</v>
      </c>
      <c r="FI201">
        <v>0</v>
      </c>
      <c r="FJ201">
        <v>0</v>
      </c>
      <c r="FW201">
        <v>0.178455254444711</v>
      </c>
      <c r="FX201">
        <v>0.135413664920399</v>
      </c>
      <c r="FY201">
        <v>0.48979591836729103</v>
      </c>
      <c r="FZ201">
        <v>0</v>
      </c>
      <c r="GA201">
        <v>0.51020408163269604</v>
      </c>
      <c r="GB201">
        <v>0</v>
      </c>
      <c r="GC201">
        <v>0</v>
      </c>
      <c r="GD201">
        <v>0</v>
      </c>
      <c r="GE201" s="15">
        <v>6.1929628092372003E-16</v>
      </c>
      <c r="GF201">
        <v>0</v>
      </c>
    </row>
    <row r="202" spans="23:188" x14ac:dyDescent="0.2">
      <c r="W202">
        <v>0.123142223221714</v>
      </c>
      <c r="X202">
        <v>9.4542584563585996E-2</v>
      </c>
      <c r="Y202">
        <v>0</v>
      </c>
      <c r="Z202">
        <v>0</v>
      </c>
      <c r="AA202" s="15">
        <v>7.5070158422896297E-16</v>
      </c>
      <c r="AB202">
        <v>7.9635002634315302E-3</v>
      </c>
      <c r="AC202">
        <v>0.89540712199351402</v>
      </c>
      <c r="AD202">
        <v>0</v>
      </c>
      <c r="AE202">
        <v>9.6629377743047598E-2</v>
      </c>
      <c r="AF202">
        <v>0</v>
      </c>
      <c r="AI202">
        <v>0.139723009761552</v>
      </c>
      <c r="AJ202">
        <v>0.105533131462396</v>
      </c>
      <c r="AK202">
        <v>0</v>
      </c>
      <c r="AL202">
        <v>0.487450049825017</v>
      </c>
      <c r="AM202">
        <v>0</v>
      </c>
      <c r="AN202">
        <v>0.23848654671557601</v>
      </c>
      <c r="AO202">
        <v>0</v>
      </c>
      <c r="AP202">
        <v>0</v>
      </c>
      <c r="AQ202">
        <v>0</v>
      </c>
      <c r="AR202">
        <v>0.27406340345941499</v>
      </c>
      <c r="AS202">
        <v>0</v>
      </c>
      <c r="CX202">
        <v>0.173448276082417</v>
      </c>
      <c r="CY202" s="13">
        <v>0.14024829686467999</v>
      </c>
      <c r="CZ202">
        <v>0.56851811131694097</v>
      </c>
      <c r="DA202">
        <v>0</v>
      </c>
      <c r="DB202">
        <v>0</v>
      </c>
      <c r="DC202">
        <v>0.43148188868318499</v>
      </c>
      <c r="DD202">
        <v>0</v>
      </c>
      <c r="DE202">
        <v>0</v>
      </c>
      <c r="DF202">
        <v>0</v>
      </c>
      <c r="DG202">
        <v>0</v>
      </c>
      <c r="DT202">
        <v>0.180237007688205</v>
      </c>
      <c r="DU202" s="13">
        <v>0.144418681268842</v>
      </c>
      <c r="DV202">
        <v>0.58803382054108</v>
      </c>
      <c r="DW202">
        <v>0</v>
      </c>
      <c r="DX202">
        <v>0</v>
      </c>
      <c r="DY202">
        <v>0.39163871655987698</v>
      </c>
      <c r="DZ202">
        <v>2.0327462899068598E-2</v>
      </c>
      <c r="EA202">
        <v>0</v>
      </c>
      <c r="EB202">
        <v>0</v>
      </c>
      <c r="EC202">
        <v>0</v>
      </c>
      <c r="FA202">
        <v>0.198225747762515</v>
      </c>
      <c r="FB202" s="53">
        <v>0.15403263320565599</v>
      </c>
      <c r="FC202">
        <v>0.65123782162560095</v>
      </c>
      <c r="FD202">
        <v>0</v>
      </c>
      <c r="FE202">
        <v>0</v>
      </c>
      <c r="FF202">
        <v>0.34876217837439299</v>
      </c>
      <c r="FG202">
        <v>0</v>
      </c>
      <c r="FH202">
        <v>0</v>
      </c>
      <c r="FI202">
        <v>0</v>
      </c>
      <c r="FJ202">
        <v>0</v>
      </c>
      <c r="FW202">
        <v>0.18492593849247599</v>
      </c>
      <c r="FX202">
        <v>0.13848311997957499</v>
      </c>
      <c r="FY202">
        <v>0.51020408163255004</v>
      </c>
      <c r="FZ202">
        <v>0</v>
      </c>
      <c r="GA202">
        <v>0.48979591836743203</v>
      </c>
      <c r="GB202" s="15">
        <v>6.0854099537266401E-15</v>
      </c>
      <c r="GC202">
        <v>0</v>
      </c>
      <c r="GD202">
        <v>0</v>
      </c>
      <c r="GE202">
        <v>0</v>
      </c>
      <c r="GF202">
        <v>0</v>
      </c>
    </row>
    <row r="203" spans="23:188" x14ac:dyDescent="0.2">
      <c r="W203">
        <v>0.12914292850306999</v>
      </c>
      <c r="X203">
        <v>9.7054421418565101E-2</v>
      </c>
      <c r="Y203">
        <v>3.0581320909759398E-2</v>
      </c>
      <c r="Z203">
        <v>1.56859724665259E-3</v>
      </c>
      <c r="AA203" s="15">
        <v>5.2158256012846397E-15</v>
      </c>
      <c r="AB203">
        <v>0</v>
      </c>
      <c r="AC203">
        <v>0.85768471345384101</v>
      </c>
      <c r="AD203">
        <v>0</v>
      </c>
      <c r="AE203">
        <v>0.110165368389732</v>
      </c>
      <c r="AF203">
        <v>0</v>
      </c>
      <c r="AI203">
        <v>0.14419070112728599</v>
      </c>
      <c r="AJ203">
        <v>0.10858251977298999</v>
      </c>
      <c r="AK203">
        <v>0</v>
      </c>
      <c r="AL203">
        <v>0.50540439532560599</v>
      </c>
      <c r="AM203">
        <v>0</v>
      </c>
      <c r="AN203">
        <v>0.225709775687608</v>
      </c>
      <c r="AO203">
        <v>0</v>
      </c>
      <c r="AP203">
        <v>0</v>
      </c>
      <c r="AQ203">
        <v>0</v>
      </c>
      <c r="AR203">
        <v>0.26888582898679497</v>
      </c>
      <c r="AS203">
        <v>0</v>
      </c>
      <c r="CX203">
        <v>0.17829219549407899</v>
      </c>
      <c r="CY203" s="13">
        <v>0.14324420288697101</v>
      </c>
      <c r="CZ203">
        <v>0.58649652334530999</v>
      </c>
      <c r="DA203">
        <v>0</v>
      </c>
      <c r="DB203">
        <v>0</v>
      </c>
      <c r="DC203">
        <v>0.413503476654841</v>
      </c>
      <c r="DD203">
        <v>0</v>
      </c>
      <c r="DE203">
        <v>0</v>
      </c>
      <c r="DF203">
        <v>0</v>
      </c>
      <c r="DG203">
        <v>0</v>
      </c>
      <c r="DT203">
        <v>0.185252402305048</v>
      </c>
      <c r="DU203" s="13">
        <v>0.14724082127429999</v>
      </c>
      <c r="DV203">
        <v>0.61048020359196897</v>
      </c>
      <c r="DW203">
        <v>0</v>
      </c>
      <c r="DX203">
        <v>0</v>
      </c>
      <c r="DY203">
        <v>0.389519796408062</v>
      </c>
      <c r="DZ203">
        <v>0</v>
      </c>
      <c r="EA203">
        <v>0</v>
      </c>
      <c r="EB203">
        <v>0</v>
      </c>
      <c r="EC203">
        <v>0</v>
      </c>
      <c r="FA203">
        <v>0.203156959992739</v>
      </c>
      <c r="FB203" s="53">
        <v>0.15645419188041601</v>
      </c>
      <c r="FC203">
        <v>0.66576957905783896</v>
      </c>
      <c r="FD203">
        <v>0</v>
      </c>
      <c r="FE203">
        <v>0</v>
      </c>
      <c r="FF203">
        <v>0.33423042094215399</v>
      </c>
      <c r="FG203">
        <v>0</v>
      </c>
      <c r="FH203">
        <v>0</v>
      </c>
      <c r="FI203">
        <v>0</v>
      </c>
      <c r="FJ203">
        <v>0</v>
      </c>
      <c r="FW203">
        <v>0.19140412900808501</v>
      </c>
      <c r="FX203">
        <v>0.14155257503876501</v>
      </c>
      <c r="FY203">
        <v>0.53061224489789605</v>
      </c>
      <c r="FZ203">
        <v>0</v>
      </c>
      <c r="GA203">
        <v>0.46938775510209102</v>
      </c>
      <c r="GB203">
        <v>0</v>
      </c>
      <c r="GC203">
        <v>0</v>
      </c>
      <c r="GD203">
        <v>0</v>
      </c>
      <c r="GE203" s="15">
        <v>1.31492039479042E-15</v>
      </c>
      <c r="GF203">
        <v>0</v>
      </c>
    </row>
    <row r="204" spans="23:188" x14ac:dyDescent="0.2">
      <c r="W204">
        <v>0.13740333922386</v>
      </c>
      <c r="X204">
        <v>9.9566258273550604E-2</v>
      </c>
      <c r="Y204">
        <v>2.4198309769576001E-2</v>
      </c>
      <c r="Z204">
        <v>4.9032087567718097E-2</v>
      </c>
      <c r="AA204">
        <v>0</v>
      </c>
      <c r="AB204">
        <v>0</v>
      </c>
      <c r="AC204">
        <v>0.82447704289201196</v>
      </c>
      <c r="AD204">
        <v>0</v>
      </c>
      <c r="AE204">
        <v>0.102292559770682</v>
      </c>
      <c r="AF204">
        <v>0</v>
      </c>
      <c r="AI204">
        <v>0.148699920897609</v>
      </c>
      <c r="AJ204">
        <v>0.111631908083584</v>
      </c>
      <c r="AK204">
        <v>0</v>
      </c>
      <c r="AL204">
        <v>0.52335874082619405</v>
      </c>
      <c r="AM204">
        <v>0</v>
      </c>
      <c r="AN204">
        <v>0.21293300465963999</v>
      </c>
      <c r="AO204">
        <v>0</v>
      </c>
      <c r="AP204">
        <v>0</v>
      </c>
      <c r="AQ204">
        <v>0</v>
      </c>
      <c r="AR204">
        <v>0.26370825451417501</v>
      </c>
      <c r="AS204">
        <v>0</v>
      </c>
      <c r="CX204">
        <v>0.18345916049941999</v>
      </c>
      <c r="CY204" s="13">
        <v>0.14624010890926201</v>
      </c>
      <c r="CZ204">
        <v>0.60447493537367902</v>
      </c>
      <c r="DA204">
        <v>0</v>
      </c>
      <c r="DB204">
        <v>0</v>
      </c>
      <c r="DC204">
        <v>0.395525064626497</v>
      </c>
      <c r="DD204">
        <v>0</v>
      </c>
      <c r="DE204">
        <v>0</v>
      </c>
      <c r="DF204">
        <v>0</v>
      </c>
      <c r="DG204">
        <v>0</v>
      </c>
      <c r="DT204">
        <v>0.19047958201548501</v>
      </c>
      <c r="DU204" s="13">
        <v>0.15006296127975</v>
      </c>
      <c r="DV204">
        <v>0.62741584691396401</v>
      </c>
      <c r="DW204">
        <v>0</v>
      </c>
      <c r="DX204">
        <v>0</v>
      </c>
      <c r="DY204">
        <v>0.37258415308608001</v>
      </c>
      <c r="DZ204">
        <v>0</v>
      </c>
      <c r="EA204">
        <v>0</v>
      </c>
      <c r="EB204">
        <v>0</v>
      </c>
      <c r="EC204">
        <v>0</v>
      </c>
      <c r="FA204">
        <v>0.20823084487704999</v>
      </c>
      <c r="FB204" s="53">
        <v>0.158875750555175</v>
      </c>
      <c r="FC204">
        <v>0.68030133649007796</v>
      </c>
      <c r="FD204">
        <v>0</v>
      </c>
      <c r="FE204">
        <v>0</v>
      </c>
      <c r="FF204">
        <v>0.31969866350991399</v>
      </c>
      <c r="FG204">
        <v>0</v>
      </c>
      <c r="FH204">
        <v>0</v>
      </c>
      <c r="FI204">
        <v>0</v>
      </c>
      <c r="FJ204">
        <v>0</v>
      </c>
      <c r="FW204">
        <v>0.19788908878705699</v>
      </c>
      <c r="FX204">
        <v>0.14462203009794899</v>
      </c>
      <c r="FY204">
        <v>0.55102040816319997</v>
      </c>
      <c r="FZ204">
        <v>0</v>
      </c>
      <c r="GA204">
        <v>0.44897959183678599</v>
      </c>
      <c r="GB204">
        <v>0</v>
      </c>
      <c r="GC204">
        <v>0</v>
      </c>
      <c r="GD204">
        <v>0</v>
      </c>
      <c r="GE204" s="15">
        <v>1.2455314557513501E-15</v>
      </c>
      <c r="GF204">
        <v>0</v>
      </c>
    </row>
    <row r="205" spans="23:188" x14ac:dyDescent="0.2">
      <c r="W205">
        <v>0.146405959126329</v>
      </c>
      <c r="X205">
        <v>0.10207809512853599</v>
      </c>
      <c r="Y205">
        <v>1.7815298629392198E-2</v>
      </c>
      <c r="Z205">
        <v>9.6495577888786405E-2</v>
      </c>
      <c r="AA205">
        <v>0</v>
      </c>
      <c r="AB205">
        <v>0</v>
      </c>
      <c r="AC205">
        <v>0.79126937233017602</v>
      </c>
      <c r="AD205">
        <v>0</v>
      </c>
      <c r="AE205">
        <v>9.4419751151631107E-2</v>
      </c>
      <c r="AF205">
        <v>0</v>
      </c>
      <c r="AI205">
        <v>0.15324700325604099</v>
      </c>
      <c r="AJ205">
        <v>0.114681296394177</v>
      </c>
      <c r="AK205">
        <v>0</v>
      </c>
      <c r="AL205">
        <v>0.54131308632678299</v>
      </c>
      <c r="AM205">
        <v>0</v>
      </c>
      <c r="AN205">
        <v>0.20015623363167201</v>
      </c>
      <c r="AO205">
        <v>0</v>
      </c>
      <c r="AP205">
        <v>0</v>
      </c>
      <c r="AQ205">
        <v>0</v>
      </c>
      <c r="AR205">
        <v>0.25853068004155499</v>
      </c>
      <c r="AS205">
        <v>0</v>
      </c>
      <c r="CX205">
        <v>0.188922667425381</v>
      </c>
      <c r="CY205" s="13">
        <v>0.149236014931553</v>
      </c>
      <c r="CZ205">
        <v>0.62245334740204705</v>
      </c>
      <c r="DA205">
        <v>0</v>
      </c>
      <c r="DB205">
        <v>0</v>
      </c>
      <c r="DC205">
        <v>0.37754665259815301</v>
      </c>
      <c r="DD205">
        <v>0</v>
      </c>
      <c r="DE205">
        <v>0</v>
      </c>
      <c r="DF205">
        <v>0</v>
      </c>
      <c r="DG205">
        <v>0</v>
      </c>
      <c r="DT205">
        <v>0.195941875779164</v>
      </c>
      <c r="DU205" s="13">
        <v>0.1528851012852</v>
      </c>
      <c r="DV205">
        <v>0.64435149023595895</v>
      </c>
      <c r="DW205">
        <v>0</v>
      </c>
      <c r="DX205">
        <v>0</v>
      </c>
      <c r="DY205">
        <v>0.35564850976409801</v>
      </c>
      <c r="DZ205">
        <v>0</v>
      </c>
      <c r="EA205">
        <v>0</v>
      </c>
      <c r="EB205">
        <v>0</v>
      </c>
      <c r="EC205">
        <v>0</v>
      </c>
      <c r="FA205">
        <v>0.213437227704459</v>
      </c>
      <c r="FB205" s="53">
        <v>0.16129730922993499</v>
      </c>
      <c r="FC205">
        <v>0.69483309392231596</v>
      </c>
      <c r="FD205">
        <v>0</v>
      </c>
      <c r="FE205">
        <v>0</v>
      </c>
      <c r="FF205">
        <v>0.30516690607767499</v>
      </c>
      <c r="FG205">
        <v>0</v>
      </c>
      <c r="FH205">
        <v>0</v>
      </c>
      <c r="FI205">
        <v>0</v>
      </c>
      <c r="FJ205">
        <v>0</v>
      </c>
      <c r="FW205">
        <v>0.20438017346654</v>
      </c>
      <c r="FX205">
        <v>0.14769148515713201</v>
      </c>
      <c r="FY205">
        <v>0.57142857142850401</v>
      </c>
      <c r="FZ205">
        <v>0</v>
      </c>
      <c r="GA205">
        <v>0.42857142857148101</v>
      </c>
      <c r="GB205">
        <v>0</v>
      </c>
      <c r="GC205">
        <v>0</v>
      </c>
      <c r="GD205">
        <v>0</v>
      </c>
      <c r="GE205" s="15">
        <v>1.3357370765021401E-15</v>
      </c>
      <c r="GF205">
        <v>0</v>
      </c>
    </row>
    <row r="206" spans="23:188" x14ac:dyDescent="0.2">
      <c r="W206">
        <v>0.15602236280690401</v>
      </c>
      <c r="X206">
        <v>0.104589931983522</v>
      </c>
      <c r="Y206">
        <v>1.1432287489207899E-2</v>
      </c>
      <c r="Z206">
        <v>0.14395906820985699</v>
      </c>
      <c r="AA206">
        <v>0</v>
      </c>
      <c r="AB206">
        <v>0</v>
      </c>
      <c r="AC206">
        <v>0.75806170176833898</v>
      </c>
      <c r="AD206">
        <v>0</v>
      </c>
      <c r="AE206">
        <v>8.6546942532580107E-2</v>
      </c>
      <c r="AF206">
        <v>0</v>
      </c>
      <c r="AI206">
        <v>0.15782867574551901</v>
      </c>
      <c r="AJ206">
        <v>0.11773068470477099</v>
      </c>
      <c r="AK206">
        <v>0</v>
      </c>
      <c r="AL206">
        <v>0.55926743182737204</v>
      </c>
      <c r="AM206">
        <v>0</v>
      </c>
      <c r="AN206">
        <v>0.187379462603703</v>
      </c>
      <c r="AO206">
        <v>0</v>
      </c>
      <c r="AP206">
        <v>0</v>
      </c>
      <c r="AQ206">
        <v>0</v>
      </c>
      <c r="AR206">
        <v>0.25335310556893498</v>
      </c>
      <c r="AS206">
        <v>0</v>
      </c>
      <c r="CX206">
        <v>0.19465774852804399</v>
      </c>
      <c r="CY206" s="13">
        <v>0.152231920953844</v>
      </c>
      <c r="CZ206">
        <v>0.64043175943041597</v>
      </c>
      <c r="DA206">
        <v>0</v>
      </c>
      <c r="DB206">
        <v>0</v>
      </c>
      <c r="DC206">
        <v>0.35956824056981002</v>
      </c>
      <c r="DD206">
        <v>0</v>
      </c>
      <c r="DE206">
        <v>0</v>
      </c>
      <c r="DF206">
        <v>0</v>
      </c>
      <c r="DG206">
        <v>0</v>
      </c>
      <c r="DT206">
        <v>0.201620175371865</v>
      </c>
      <c r="DU206" s="13">
        <v>0.155707241290651</v>
      </c>
      <c r="DV206">
        <v>0.66128713355795299</v>
      </c>
      <c r="DW206">
        <v>0</v>
      </c>
      <c r="DX206">
        <v>0</v>
      </c>
      <c r="DY206">
        <v>0.33871286644211701</v>
      </c>
      <c r="DZ206">
        <v>0</v>
      </c>
      <c r="EA206">
        <v>0</v>
      </c>
      <c r="EB206">
        <v>0</v>
      </c>
      <c r="EC206">
        <v>0</v>
      </c>
      <c r="FA206">
        <v>0.21876664880496699</v>
      </c>
      <c r="FB206" s="53">
        <v>0.163718867904694</v>
      </c>
      <c r="FC206">
        <v>0.70936485135455396</v>
      </c>
      <c r="FD206">
        <v>0</v>
      </c>
      <c r="FE206">
        <v>0</v>
      </c>
      <c r="FF206">
        <v>0.29063514864543499</v>
      </c>
      <c r="FG206">
        <v>0</v>
      </c>
      <c r="FH206">
        <v>0</v>
      </c>
      <c r="FI206">
        <v>0</v>
      </c>
      <c r="FJ206">
        <v>0</v>
      </c>
      <c r="FW206">
        <v>0.210876817448167</v>
      </c>
      <c r="FX206">
        <v>0.150760940216315</v>
      </c>
      <c r="FY206">
        <v>0.59183673469380604</v>
      </c>
      <c r="FZ206">
        <v>0</v>
      </c>
      <c r="GA206">
        <v>0.40816326530617802</v>
      </c>
      <c r="GB206">
        <v>0</v>
      </c>
      <c r="GC206">
        <v>0</v>
      </c>
      <c r="GD206">
        <v>0</v>
      </c>
      <c r="GE206" s="15">
        <v>1.5022705301959201E-15</v>
      </c>
      <c r="GF206">
        <v>0</v>
      </c>
    </row>
    <row r="207" spans="23:188" x14ac:dyDescent="0.2">
      <c r="W207">
        <v>0.16614600842124699</v>
      </c>
      <c r="X207">
        <v>0.107101768838507</v>
      </c>
      <c r="Y207">
        <v>5.0492763490237796E-3</v>
      </c>
      <c r="Z207">
        <v>0.19142255853092499</v>
      </c>
      <c r="AA207">
        <v>0</v>
      </c>
      <c r="AB207">
        <v>0</v>
      </c>
      <c r="AC207">
        <v>0.72485403120650405</v>
      </c>
      <c r="AD207">
        <v>0</v>
      </c>
      <c r="AE207">
        <v>7.8674133913529301E-2</v>
      </c>
      <c r="AF207">
        <v>0</v>
      </c>
      <c r="AI207">
        <v>0.16244201155131199</v>
      </c>
      <c r="AJ207">
        <v>0.120780073015365</v>
      </c>
      <c r="AK207">
        <v>0</v>
      </c>
      <c r="AL207">
        <v>0.57722177732796098</v>
      </c>
      <c r="AM207">
        <v>0</v>
      </c>
      <c r="AN207">
        <v>0.17460269157573499</v>
      </c>
      <c r="AO207">
        <v>0</v>
      </c>
      <c r="AP207">
        <v>0</v>
      </c>
      <c r="AQ207">
        <v>0</v>
      </c>
      <c r="AR207">
        <v>0.24817553109631499</v>
      </c>
      <c r="AS207">
        <v>0</v>
      </c>
      <c r="CX207">
        <v>0.20064111731100701</v>
      </c>
      <c r="CY207" s="13">
        <v>0.15522782697613499</v>
      </c>
      <c r="CZ207">
        <v>0.658410171458784</v>
      </c>
      <c r="DA207">
        <v>0</v>
      </c>
      <c r="DB207">
        <v>0</v>
      </c>
      <c r="DC207">
        <v>0.34158982854146602</v>
      </c>
      <c r="DD207">
        <v>0</v>
      </c>
      <c r="DE207">
        <v>0</v>
      </c>
      <c r="DF207">
        <v>0</v>
      </c>
      <c r="DG207">
        <v>0</v>
      </c>
      <c r="DT207">
        <v>0.20749674808094401</v>
      </c>
      <c r="DU207" s="13">
        <v>0.158529381296101</v>
      </c>
      <c r="DV207">
        <v>0.67822277687994803</v>
      </c>
      <c r="DW207">
        <v>0</v>
      </c>
      <c r="DX207">
        <v>0</v>
      </c>
      <c r="DY207">
        <v>0.32177722312013501</v>
      </c>
      <c r="DZ207">
        <v>0</v>
      </c>
      <c r="EA207">
        <v>0</v>
      </c>
      <c r="EB207">
        <v>0</v>
      </c>
      <c r="EC207">
        <v>0</v>
      </c>
      <c r="FA207">
        <v>0.22421033458737499</v>
      </c>
      <c r="FB207" s="53">
        <v>0.16614042657945399</v>
      </c>
      <c r="FC207">
        <v>0.72389660878679196</v>
      </c>
      <c r="FD207">
        <v>0</v>
      </c>
      <c r="FE207">
        <v>0</v>
      </c>
      <c r="FF207">
        <v>0.27610339121319599</v>
      </c>
      <c r="FG207">
        <v>0</v>
      </c>
      <c r="FH207">
        <v>0</v>
      </c>
      <c r="FI207">
        <v>0</v>
      </c>
      <c r="FJ207">
        <v>0</v>
      </c>
      <c r="FW207">
        <v>0.217378522291267</v>
      </c>
      <c r="FX207">
        <v>0.15383039527549799</v>
      </c>
      <c r="FY207">
        <v>0.61224489795911097</v>
      </c>
      <c r="FZ207">
        <v>0</v>
      </c>
      <c r="GA207">
        <v>0.38775510204087299</v>
      </c>
      <c r="GB207">
        <v>0</v>
      </c>
      <c r="GC207">
        <v>0</v>
      </c>
      <c r="GD207">
        <v>0</v>
      </c>
      <c r="GE207" s="15">
        <v>1.4328815911568401E-15</v>
      </c>
      <c r="GF207">
        <v>0</v>
      </c>
    </row>
    <row r="208" spans="23:188" x14ac:dyDescent="0.2">
      <c r="W208">
        <v>0.17668983566973001</v>
      </c>
      <c r="X208">
        <v>0.109613605693492</v>
      </c>
      <c r="Y208">
        <v>0</v>
      </c>
      <c r="Z208">
        <v>0.237928955001738</v>
      </c>
      <c r="AA208">
        <v>0</v>
      </c>
      <c r="AB208">
        <v>0</v>
      </c>
      <c r="AC208">
        <v>0.69147107746885605</v>
      </c>
      <c r="AD208">
        <v>0</v>
      </c>
      <c r="AE208">
        <v>7.0599967529386701E-2</v>
      </c>
      <c r="AF208">
        <v>0</v>
      </c>
      <c r="AI208">
        <v>0.16708438794427799</v>
      </c>
      <c r="AJ208">
        <v>0.123829461325959</v>
      </c>
      <c r="AK208">
        <v>0</v>
      </c>
      <c r="AL208">
        <v>0.59517612282855004</v>
      </c>
      <c r="AM208">
        <v>0</v>
      </c>
      <c r="AN208">
        <v>0.16182592054776701</v>
      </c>
      <c r="AO208">
        <v>0</v>
      </c>
      <c r="AP208">
        <v>0</v>
      </c>
      <c r="AQ208">
        <v>0</v>
      </c>
      <c r="AR208">
        <v>0.242997956623695</v>
      </c>
      <c r="AS208">
        <v>0</v>
      </c>
      <c r="CX208">
        <v>0.20685122902349001</v>
      </c>
      <c r="CY208" s="13">
        <v>0.15822373299842599</v>
      </c>
      <c r="CZ208">
        <v>0.67638858348715303</v>
      </c>
      <c r="DA208">
        <v>0</v>
      </c>
      <c r="DB208">
        <v>0</v>
      </c>
      <c r="DC208">
        <v>0.32361141651312197</v>
      </c>
      <c r="DD208">
        <v>0</v>
      </c>
      <c r="DE208">
        <v>0</v>
      </c>
      <c r="DF208">
        <v>0</v>
      </c>
      <c r="DG208">
        <v>0</v>
      </c>
      <c r="DT208">
        <v>0.21355522640622099</v>
      </c>
      <c r="DU208" s="13">
        <v>0.161351521301551</v>
      </c>
      <c r="DV208">
        <v>0.69515842020194096</v>
      </c>
      <c r="DW208">
        <v>0</v>
      </c>
      <c r="DX208">
        <v>0</v>
      </c>
      <c r="DY208">
        <v>0.30484157979815302</v>
      </c>
      <c r="DZ208">
        <v>0</v>
      </c>
      <c r="EA208">
        <v>0</v>
      </c>
      <c r="EB208">
        <v>0</v>
      </c>
      <c r="EC208">
        <v>0</v>
      </c>
      <c r="FA208">
        <v>0.22976016340838001</v>
      </c>
      <c r="FB208" s="53">
        <v>0.16856198525421301</v>
      </c>
      <c r="FC208">
        <v>0.73842836621902996</v>
      </c>
      <c r="FD208">
        <v>0</v>
      </c>
      <c r="FE208">
        <v>0</v>
      </c>
      <c r="FF208">
        <v>0.26157163378095699</v>
      </c>
      <c r="FG208">
        <v>0</v>
      </c>
      <c r="FH208">
        <v>0</v>
      </c>
      <c r="FI208">
        <v>0</v>
      </c>
      <c r="FJ208">
        <v>0</v>
      </c>
      <c r="FW208">
        <v>0.223884847087996</v>
      </c>
      <c r="FX208">
        <v>0.15689985033468201</v>
      </c>
      <c r="FY208">
        <v>0.632653061224413</v>
      </c>
      <c r="FZ208">
        <v>0</v>
      </c>
      <c r="GA208">
        <v>0.36734693877557001</v>
      </c>
      <c r="GB208">
        <v>0</v>
      </c>
      <c r="GC208">
        <v>0</v>
      </c>
      <c r="GD208">
        <v>0</v>
      </c>
      <c r="GE208" s="15">
        <v>1.5612511283791299E-15</v>
      </c>
      <c r="GF208">
        <v>0</v>
      </c>
    </row>
    <row r="209" spans="23:188" x14ac:dyDescent="0.2">
      <c r="W209">
        <v>0.18758608330096699</v>
      </c>
      <c r="X209">
        <v>0.112125442548478</v>
      </c>
      <c r="Y209">
        <v>0</v>
      </c>
      <c r="Z209">
        <v>0.28081196894257998</v>
      </c>
      <c r="AA209">
        <v>0</v>
      </c>
      <c r="AB209">
        <v>0</v>
      </c>
      <c r="AC209">
        <v>0.65742453363828302</v>
      </c>
      <c r="AD209">
        <v>0</v>
      </c>
      <c r="AE209">
        <v>6.1763497419115798E-2</v>
      </c>
      <c r="AF209">
        <v>0</v>
      </c>
      <c r="AI209">
        <v>0.17175345009989301</v>
      </c>
      <c r="AJ209">
        <v>0.12687884963655199</v>
      </c>
      <c r="AK209">
        <v>0</v>
      </c>
      <c r="AL209">
        <v>0.61313046832913898</v>
      </c>
      <c r="AM209">
        <v>0</v>
      </c>
      <c r="AN209">
        <v>0.149049149519799</v>
      </c>
      <c r="AO209">
        <v>0</v>
      </c>
      <c r="AP209">
        <v>0</v>
      </c>
      <c r="AQ209">
        <v>0</v>
      </c>
      <c r="AR209">
        <v>0.23782038215107501</v>
      </c>
      <c r="AS209">
        <v>0</v>
      </c>
      <c r="CX209">
        <v>0.21326827715383201</v>
      </c>
      <c r="CY209" s="13">
        <v>0.16121963902071701</v>
      </c>
      <c r="CZ209">
        <v>0.69436699551552095</v>
      </c>
      <c r="DA209">
        <v>0</v>
      </c>
      <c r="DB209">
        <v>0</v>
      </c>
      <c r="DC209">
        <v>0.30563300448477798</v>
      </c>
      <c r="DD209">
        <v>0</v>
      </c>
      <c r="DE209">
        <v>0</v>
      </c>
      <c r="DF209">
        <v>0</v>
      </c>
      <c r="DG209">
        <v>0</v>
      </c>
      <c r="DT209">
        <v>0.21978056761397</v>
      </c>
      <c r="DU209" s="13">
        <v>0.16417366130700101</v>
      </c>
      <c r="DV209">
        <v>0.71209406352393601</v>
      </c>
      <c r="DW209">
        <v>0</v>
      </c>
      <c r="DX209">
        <v>0</v>
      </c>
      <c r="DY209">
        <v>0.28790593647617102</v>
      </c>
      <c r="DZ209">
        <v>0</v>
      </c>
      <c r="EA209">
        <v>0</v>
      </c>
      <c r="EB209">
        <v>0</v>
      </c>
      <c r="EC209">
        <v>0</v>
      </c>
      <c r="FA209">
        <v>0.23540862832603299</v>
      </c>
      <c r="FB209" s="53">
        <v>0.170983543928973</v>
      </c>
      <c r="FC209">
        <v>0.75296012365126896</v>
      </c>
      <c r="FD209">
        <v>0</v>
      </c>
      <c r="FE209">
        <v>0</v>
      </c>
      <c r="FF209">
        <v>0.24703987634871599</v>
      </c>
      <c r="FG209">
        <v>0</v>
      </c>
      <c r="FH209">
        <v>0</v>
      </c>
      <c r="FI209">
        <v>0</v>
      </c>
      <c r="FJ209">
        <v>0</v>
      </c>
      <c r="FW209">
        <v>0.23039540043870099</v>
      </c>
      <c r="FX209">
        <v>0.159969305393865</v>
      </c>
      <c r="FY209">
        <v>0.65306122448971704</v>
      </c>
      <c r="FZ209">
        <v>0</v>
      </c>
      <c r="GA209">
        <v>0.34693877551026497</v>
      </c>
      <c r="GB209">
        <v>0</v>
      </c>
      <c r="GC209">
        <v>0</v>
      </c>
      <c r="GD209">
        <v>0</v>
      </c>
      <c r="GE209" s="15">
        <v>1.6965595595053199E-15</v>
      </c>
      <c r="GF209">
        <v>0</v>
      </c>
    </row>
    <row r="210" spans="23:188" x14ac:dyDescent="0.2">
      <c r="W210">
        <v>0.19877817097205</v>
      </c>
      <c r="X210">
        <v>0.11463727940346299</v>
      </c>
      <c r="Y210">
        <v>0</v>
      </c>
      <c r="Z210">
        <v>0.32369498288342102</v>
      </c>
      <c r="AA210">
        <v>0</v>
      </c>
      <c r="AB210">
        <v>0</v>
      </c>
      <c r="AC210">
        <v>0.62337798980771097</v>
      </c>
      <c r="AD210">
        <v>0</v>
      </c>
      <c r="AE210">
        <v>5.2927027308844903E-2</v>
      </c>
      <c r="AF210">
        <v>0</v>
      </c>
      <c r="AI210">
        <v>0.176447079591429</v>
      </c>
      <c r="AJ210">
        <v>0.129928237947146</v>
      </c>
      <c r="AK210">
        <v>0</v>
      </c>
      <c r="AL210">
        <v>0.63108481382972803</v>
      </c>
      <c r="AM210">
        <v>0</v>
      </c>
      <c r="AN210">
        <v>0.13627237849182999</v>
      </c>
      <c r="AO210">
        <v>0</v>
      </c>
      <c r="AP210">
        <v>0</v>
      </c>
      <c r="AQ210">
        <v>0</v>
      </c>
      <c r="AR210">
        <v>0.23264280767845499</v>
      </c>
      <c r="AS210">
        <v>0</v>
      </c>
      <c r="CX210">
        <v>0.219874144070456</v>
      </c>
      <c r="CY210" s="13">
        <v>0.164215545043008</v>
      </c>
      <c r="CZ210">
        <v>0.71234540754388997</v>
      </c>
      <c r="DA210">
        <v>0</v>
      </c>
      <c r="DB210">
        <v>0</v>
      </c>
      <c r="DC210">
        <v>0.28765459245643399</v>
      </c>
      <c r="DD210">
        <v>0</v>
      </c>
      <c r="DE210">
        <v>0</v>
      </c>
      <c r="DF210">
        <v>0</v>
      </c>
      <c r="DG210">
        <v>0</v>
      </c>
      <c r="DT210">
        <v>0.22615899272433501</v>
      </c>
      <c r="DU210" s="13">
        <v>0.16699580131245101</v>
      </c>
      <c r="DV210">
        <v>0.72902970684593005</v>
      </c>
      <c r="DW210">
        <v>0</v>
      </c>
      <c r="DX210">
        <v>0</v>
      </c>
      <c r="DY210">
        <v>0.27097029315419002</v>
      </c>
      <c r="DZ210">
        <v>0</v>
      </c>
      <c r="EA210">
        <v>0</v>
      </c>
      <c r="EB210">
        <v>0</v>
      </c>
      <c r="EC210">
        <v>0</v>
      </c>
      <c r="FA210">
        <v>0.241148798335133</v>
      </c>
      <c r="FB210" s="53">
        <v>0.17340510260373199</v>
      </c>
      <c r="FC210">
        <v>0.76749188108350597</v>
      </c>
      <c r="FD210">
        <v>0</v>
      </c>
      <c r="FE210">
        <v>0</v>
      </c>
      <c r="FF210">
        <v>0.23250811891647799</v>
      </c>
      <c r="FG210">
        <v>0</v>
      </c>
      <c r="FH210">
        <v>0</v>
      </c>
      <c r="FI210">
        <v>0</v>
      </c>
      <c r="FJ210">
        <v>0</v>
      </c>
      <c r="FW210">
        <v>0.23690983372713001</v>
      </c>
      <c r="FX210">
        <v>0.16303876045304899</v>
      </c>
      <c r="FY210">
        <v>0.67346938775502196</v>
      </c>
      <c r="FZ210">
        <v>0</v>
      </c>
      <c r="GA210">
        <v>0.32653061224496299</v>
      </c>
      <c r="GB210">
        <v>0</v>
      </c>
      <c r="GC210">
        <v>0</v>
      </c>
      <c r="GD210">
        <v>0</v>
      </c>
      <c r="GE210" s="15">
        <v>7.0672634411295097E-15</v>
      </c>
      <c r="GF210">
        <v>0</v>
      </c>
    </row>
    <row r="211" spans="23:188" x14ac:dyDescent="0.2">
      <c r="W211">
        <v>0.210218852269212</v>
      </c>
      <c r="X211">
        <v>0.117149116258449</v>
      </c>
      <c r="Y211">
        <v>0</v>
      </c>
      <c r="Z211">
        <v>0.36657799682426301</v>
      </c>
      <c r="AA211">
        <v>0</v>
      </c>
      <c r="AB211">
        <v>0</v>
      </c>
      <c r="AC211">
        <v>0.58933144597713805</v>
      </c>
      <c r="AD211">
        <v>0</v>
      </c>
      <c r="AE211">
        <v>4.4090557198573799E-2</v>
      </c>
      <c r="AF211">
        <v>0</v>
      </c>
      <c r="AI211">
        <v>0.18116336693740501</v>
      </c>
      <c r="AJ211">
        <v>0.13297762625774001</v>
      </c>
      <c r="AK211">
        <v>0</v>
      </c>
      <c r="AL211">
        <v>0.64903915933031597</v>
      </c>
      <c r="AM211">
        <v>0</v>
      </c>
      <c r="AN211">
        <v>0.123495607463862</v>
      </c>
      <c r="AO211">
        <v>0</v>
      </c>
      <c r="AP211">
        <v>0</v>
      </c>
      <c r="AQ211">
        <v>0</v>
      </c>
      <c r="AR211">
        <v>0.227465233205835</v>
      </c>
      <c r="AS211">
        <v>0</v>
      </c>
      <c r="CX211">
        <v>0.226652320791524</v>
      </c>
      <c r="CY211" s="13">
        <v>0.167211451065299</v>
      </c>
      <c r="CZ211">
        <v>0.730323819572258</v>
      </c>
      <c r="DA211">
        <v>0</v>
      </c>
      <c r="DB211">
        <v>0</v>
      </c>
      <c r="DC211">
        <v>0.26967618042809099</v>
      </c>
      <c r="DD211">
        <v>0</v>
      </c>
      <c r="DE211">
        <v>0</v>
      </c>
      <c r="DF211">
        <v>0</v>
      </c>
      <c r="DG211">
        <v>0</v>
      </c>
      <c r="DT211">
        <v>0.23267791256050499</v>
      </c>
      <c r="DU211" s="13">
        <v>0.16981794131790101</v>
      </c>
      <c r="DV211">
        <v>0.74596535016792398</v>
      </c>
      <c r="DW211">
        <v>0</v>
      </c>
      <c r="DX211">
        <v>0</v>
      </c>
      <c r="DY211">
        <v>0.25403464983220803</v>
      </c>
      <c r="DZ211">
        <v>0</v>
      </c>
      <c r="EA211">
        <v>0</v>
      </c>
      <c r="EB211">
        <v>0</v>
      </c>
      <c r="EC211">
        <v>0</v>
      </c>
      <c r="FA211">
        <v>0.24697427929614299</v>
      </c>
      <c r="FB211" s="53">
        <v>0.175826661278492</v>
      </c>
      <c r="FC211">
        <v>0.78202363851574597</v>
      </c>
      <c r="FD211">
        <v>0</v>
      </c>
      <c r="FE211">
        <v>0</v>
      </c>
      <c r="FF211">
        <v>0.21797636148423799</v>
      </c>
      <c r="FG211">
        <v>0</v>
      </c>
      <c r="FH211">
        <v>0</v>
      </c>
      <c r="FI211">
        <v>0</v>
      </c>
      <c r="FJ211">
        <v>0</v>
      </c>
      <c r="FW211">
        <v>0.243427835457526</v>
      </c>
      <c r="FX211">
        <v>0.16610821551223201</v>
      </c>
      <c r="FY211">
        <v>0.693877551020324</v>
      </c>
      <c r="FZ211">
        <v>0</v>
      </c>
      <c r="GA211">
        <v>0.30612244897966001</v>
      </c>
      <c r="GB211">
        <v>0</v>
      </c>
      <c r="GC211">
        <v>0</v>
      </c>
      <c r="GD211">
        <v>0</v>
      </c>
      <c r="GE211" s="15">
        <v>7.3621664320455693E-15</v>
      </c>
      <c r="GF211">
        <v>0</v>
      </c>
    </row>
    <row r="212" spans="23:188" x14ac:dyDescent="0.2">
      <c r="W212">
        <v>0.22186967442931599</v>
      </c>
      <c r="X212">
        <v>0.119660953113434</v>
      </c>
      <c r="Y212">
        <v>0</v>
      </c>
      <c r="Z212">
        <v>0.40946101076510399</v>
      </c>
      <c r="AA212">
        <v>0</v>
      </c>
      <c r="AB212">
        <v>0</v>
      </c>
      <c r="AC212">
        <v>0.55528490214656601</v>
      </c>
      <c r="AD212">
        <v>0</v>
      </c>
      <c r="AE212">
        <v>3.5254087088302903E-2</v>
      </c>
      <c r="AF212">
        <v>0</v>
      </c>
      <c r="AI212">
        <v>0.18590058766038101</v>
      </c>
      <c r="AJ212">
        <v>0.13602701456833399</v>
      </c>
      <c r="AK212">
        <v>0</v>
      </c>
      <c r="AL212">
        <v>0.66699350483090503</v>
      </c>
      <c r="AM212">
        <v>0</v>
      </c>
      <c r="AN212">
        <v>0.110718836435894</v>
      </c>
      <c r="AO212">
        <v>0</v>
      </c>
      <c r="AP212">
        <v>0</v>
      </c>
      <c r="AQ212">
        <v>0</v>
      </c>
      <c r="AR212">
        <v>0.22228765873321499</v>
      </c>
      <c r="AS212">
        <v>0</v>
      </c>
      <c r="CX212">
        <v>0.23358780770530099</v>
      </c>
      <c r="CY212" s="13">
        <v>0.17020735708758999</v>
      </c>
      <c r="CZ212">
        <v>0.74830223160062703</v>
      </c>
      <c r="DA212">
        <v>0</v>
      </c>
      <c r="DB212">
        <v>0</v>
      </c>
      <c r="DC212">
        <v>0.251697768399746</v>
      </c>
      <c r="DD212">
        <v>0</v>
      </c>
      <c r="DE212">
        <v>0</v>
      </c>
      <c r="DF212">
        <v>0</v>
      </c>
      <c r="DG212">
        <v>0</v>
      </c>
      <c r="DT212">
        <v>0.23932584672576199</v>
      </c>
      <c r="DU212" s="13">
        <v>0.17264008132335201</v>
      </c>
      <c r="DV212">
        <v>0.76290099348991902</v>
      </c>
      <c r="DW212">
        <v>0</v>
      </c>
      <c r="DX212">
        <v>0</v>
      </c>
      <c r="DY212">
        <v>0.237099006510226</v>
      </c>
      <c r="DZ212">
        <v>0</v>
      </c>
      <c r="EA212">
        <v>0</v>
      </c>
      <c r="EB212">
        <v>0</v>
      </c>
      <c r="EC212">
        <v>0</v>
      </c>
      <c r="FA212">
        <v>0.25287917545036398</v>
      </c>
      <c r="FB212" s="53">
        <v>0.17824821995325199</v>
      </c>
      <c r="FC212">
        <v>0.79655539594798297</v>
      </c>
      <c r="FD212">
        <v>0</v>
      </c>
      <c r="FE212">
        <v>0</v>
      </c>
      <c r="FF212">
        <v>0.20344460405199899</v>
      </c>
      <c r="FG212">
        <v>0</v>
      </c>
      <c r="FH212">
        <v>0</v>
      </c>
      <c r="FI212">
        <v>0</v>
      </c>
      <c r="FJ212">
        <v>0</v>
      </c>
      <c r="FW212">
        <v>0.24994912646390299</v>
      </c>
      <c r="FX212">
        <v>0.169177670571414</v>
      </c>
      <c r="FY212">
        <v>0.71428571428562404</v>
      </c>
      <c r="FZ212">
        <v>0</v>
      </c>
      <c r="GA212">
        <v>0.28571428571435897</v>
      </c>
      <c r="GB212">
        <v>0</v>
      </c>
      <c r="GC212">
        <v>0</v>
      </c>
      <c r="GD212">
        <v>0</v>
      </c>
      <c r="GE212" s="15">
        <v>5.0896786785159496E-15</v>
      </c>
      <c r="GF212">
        <v>0</v>
      </c>
    </row>
    <row r="213" spans="23:188" x14ac:dyDescent="0.2">
      <c r="W213">
        <v>0.233699210527019</v>
      </c>
      <c r="X213">
        <v>0.12217278996842</v>
      </c>
      <c r="Y213">
        <v>0</v>
      </c>
      <c r="Z213">
        <v>0.45234402470594898</v>
      </c>
      <c r="AA213">
        <v>0</v>
      </c>
      <c r="AB213">
        <v>0</v>
      </c>
      <c r="AC213">
        <v>0.52123835831599097</v>
      </c>
      <c r="AD213">
        <v>0</v>
      </c>
      <c r="AE213">
        <v>2.6417616978031501E-2</v>
      </c>
      <c r="AF213">
        <v>0</v>
      </c>
      <c r="AI213">
        <v>0.19065718138448901</v>
      </c>
      <c r="AJ213">
        <v>0.139076402878927</v>
      </c>
      <c r="AK213">
        <v>0</v>
      </c>
      <c r="AL213">
        <v>0.68494785033149397</v>
      </c>
      <c r="AM213">
        <v>0</v>
      </c>
      <c r="AN213">
        <v>9.7942065407925896E-2</v>
      </c>
      <c r="AO213">
        <v>0</v>
      </c>
      <c r="AP213">
        <v>0</v>
      </c>
      <c r="AQ213">
        <v>0</v>
      </c>
      <c r="AR213">
        <v>0.217110084260595</v>
      </c>
      <c r="AS213">
        <v>0</v>
      </c>
      <c r="CX213">
        <v>0.240667005208171</v>
      </c>
      <c r="CY213" s="13">
        <v>0.17320326310988099</v>
      </c>
      <c r="CZ213">
        <v>0.76628064362899595</v>
      </c>
      <c r="DA213">
        <v>0</v>
      </c>
      <c r="DB213">
        <v>0</v>
      </c>
      <c r="DC213">
        <v>0.23371935637140301</v>
      </c>
      <c r="DD213">
        <v>0</v>
      </c>
      <c r="DE213">
        <v>0</v>
      </c>
      <c r="DF213">
        <v>0</v>
      </c>
      <c r="DG213">
        <v>0</v>
      </c>
      <c r="DT213">
        <v>0.24609233986971801</v>
      </c>
      <c r="DU213" s="13">
        <v>0.17546222132880199</v>
      </c>
      <c r="DV213">
        <v>0.77983663681191395</v>
      </c>
      <c r="DW213">
        <v>0</v>
      </c>
      <c r="DX213">
        <v>0</v>
      </c>
      <c r="DY213">
        <v>0.220163363188244</v>
      </c>
      <c r="DZ213">
        <v>0</v>
      </c>
      <c r="EA213">
        <v>0</v>
      </c>
      <c r="EB213">
        <v>0</v>
      </c>
      <c r="EC213">
        <v>0</v>
      </c>
      <c r="FA213">
        <v>0.25885805215657898</v>
      </c>
      <c r="FB213" s="53">
        <v>0.18066977862801101</v>
      </c>
      <c r="FC213">
        <v>0.81108715338022197</v>
      </c>
      <c r="FD213">
        <v>0</v>
      </c>
      <c r="FE213">
        <v>0</v>
      </c>
      <c r="FF213">
        <v>0.18891284661975899</v>
      </c>
      <c r="FG213">
        <v>0</v>
      </c>
      <c r="FH213">
        <v>0</v>
      </c>
      <c r="FI213">
        <v>0</v>
      </c>
      <c r="FJ213">
        <v>0</v>
      </c>
      <c r="FW213">
        <v>0.256473455839419</v>
      </c>
      <c r="FX213">
        <v>0.17224712563059799</v>
      </c>
      <c r="FY213">
        <v>0.73469387755092697</v>
      </c>
      <c r="FZ213">
        <v>0</v>
      </c>
      <c r="GA213">
        <v>0.26530612244905499</v>
      </c>
      <c r="GB213">
        <v>0</v>
      </c>
      <c r="GC213">
        <v>0</v>
      </c>
      <c r="GD213">
        <v>0</v>
      </c>
      <c r="GE213" s="15">
        <v>5.2145787687862798E-15</v>
      </c>
      <c r="GF213">
        <v>0</v>
      </c>
    </row>
    <row r="214" spans="23:188" x14ac:dyDescent="0.2">
      <c r="W214">
        <v>0.245681646766965</v>
      </c>
      <c r="X214">
        <v>0.124684626823406</v>
      </c>
      <c r="Y214">
        <v>0</v>
      </c>
      <c r="Z214">
        <v>0.49522703864679002</v>
      </c>
      <c r="AA214">
        <v>0</v>
      </c>
      <c r="AB214">
        <v>0</v>
      </c>
      <c r="AC214">
        <v>0.48719181448541898</v>
      </c>
      <c r="AD214">
        <v>0</v>
      </c>
      <c r="AE214">
        <v>1.7581146867760699E-2</v>
      </c>
      <c r="AF214">
        <v>0</v>
      </c>
      <c r="AI214">
        <v>0.19543173356214699</v>
      </c>
      <c r="AJ214">
        <v>0.14212579118952101</v>
      </c>
      <c r="AK214">
        <v>0</v>
      </c>
      <c r="AL214">
        <v>0.70290219583208202</v>
      </c>
      <c r="AM214">
        <v>0</v>
      </c>
      <c r="AN214">
        <v>8.5165294379958303E-2</v>
      </c>
      <c r="AO214">
        <v>0</v>
      </c>
      <c r="AP214">
        <v>0</v>
      </c>
      <c r="AQ214">
        <v>0</v>
      </c>
      <c r="AR214">
        <v>0.21193250978797501</v>
      </c>
      <c r="AS214">
        <v>0</v>
      </c>
      <c r="CX214">
        <v>0.24787760080751201</v>
      </c>
      <c r="CY214" s="13">
        <v>0.17619916913217301</v>
      </c>
      <c r="CZ214">
        <v>0.78425905565736798</v>
      </c>
      <c r="DA214">
        <v>0</v>
      </c>
      <c r="DB214">
        <v>0</v>
      </c>
      <c r="DC214">
        <v>0.21574094434305599</v>
      </c>
      <c r="DD214">
        <v>0</v>
      </c>
      <c r="DE214">
        <v>0</v>
      </c>
      <c r="DF214">
        <v>0</v>
      </c>
      <c r="DG214">
        <v>0</v>
      </c>
      <c r="DT214">
        <v>0.25296787837226198</v>
      </c>
      <c r="DU214" s="13">
        <v>0.17828436133425199</v>
      </c>
      <c r="DV214">
        <v>0.796772280133908</v>
      </c>
      <c r="DW214">
        <v>0</v>
      </c>
      <c r="DX214">
        <v>0</v>
      </c>
      <c r="DY214">
        <v>0.20322771986626201</v>
      </c>
      <c r="DZ214">
        <v>0</v>
      </c>
      <c r="EA214">
        <v>0</v>
      </c>
      <c r="EB214">
        <v>0</v>
      </c>
      <c r="EC214">
        <v>0</v>
      </c>
      <c r="FA214">
        <v>0.264905900280414</v>
      </c>
      <c r="FB214" s="53">
        <v>0.183091337302771</v>
      </c>
      <c r="FC214">
        <v>0.82561891081245997</v>
      </c>
      <c r="FD214">
        <v>0</v>
      </c>
      <c r="FE214">
        <v>0</v>
      </c>
      <c r="FF214">
        <v>0.17438108918751999</v>
      </c>
      <c r="FG214">
        <v>0</v>
      </c>
      <c r="FH214">
        <v>0</v>
      </c>
      <c r="FI214">
        <v>0</v>
      </c>
      <c r="FJ214">
        <v>0</v>
      </c>
      <c r="FW214">
        <v>0.26300059746314902</v>
      </c>
      <c r="FX214">
        <v>0.17531658068978101</v>
      </c>
      <c r="FY214">
        <v>0.755102040816229</v>
      </c>
      <c r="FZ214">
        <v>0</v>
      </c>
      <c r="GA214">
        <v>0.24489795918375201</v>
      </c>
      <c r="GB214">
        <v>0</v>
      </c>
      <c r="GC214">
        <v>0</v>
      </c>
      <c r="GD214">
        <v>0</v>
      </c>
      <c r="GE214" s="15">
        <v>5.4574400554230399E-15</v>
      </c>
      <c r="GF214">
        <v>0</v>
      </c>
    </row>
    <row r="215" spans="23:188" x14ac:dyDescent="0.2">
      <c r="W215">
        <v>0.25779566346798499</v>
      </c>
      <c r="X215">
        <v>0.12719646367839099</v>
      </c>
      <c r="Y215">
        <v>0</v>
      </c>
      <c r="Z215">
        <v>0.538110052587633</v>
      </c>
      <c r="AA215">
        <v>0</v>
      </c>
      <c r="AB215">
        <v>0</v>
      </c>
      <c r="AC215">
        <v>0.453145270654845</v>
      </c>
      <c r="AD215">
        <v>0</v>
      </c>
      <c r="AE215">
        <v>8.7446767574895397E-3</v>
      </c>
      <c r="AF215">
        <v>0</v>
      </c>
      <c r="AI215">
        <v>0.20022295947607899</v>
      </c>
      <c r="AJ215">
        <v>0.14517517950011499</v>
      </c>
      <c r="AK215">
        <v>0</v>
      </c>
      <c r="AL215">
        <v>0.72085654133267096</v>
      </c>
      <c r="AM215">
        <v>0</v>
      </c>
      <c r="AN215">
        <v>7.2388523351989906E-2</v>
      </c>
      <c r="AO215">
        <v>0</v>
      </c>
      <c r="AP215">
        <v>0</v>
      </c>
      <c r="AQ215">
        <v>0</v>
      </c>
      <c r="AR215">
        <v>0.20675493531535499</v>
      </c>
      <c r="AS215">
        <v>0</v>
      </c>
      <c r="CX215">
        <v>0.25520845727997099</v>
      </c>
      <c r="CY215" s="13">
        <v>0.17919507515446401</v>
      </c>
      <c r="CZ215">
        <v>0.80223746768573601</v>
      </c>
      <c r="DA215">
        <v>0</v>
      </c>
      <c r="DB215">
        <v>0</v>
      </c>
      <c r="DC215">
        <v>0.197762532314713</v>
      </c>
      <c r="DD215">
        <v>0</v>
      </c>
      <c r="DE215">
        <v>0</v>
      </c>
      <c r="DF215">
        <v>0</v>
      </c>
      <c r="DG215">
        <v>0</v>
      </c>
      <c r="DT215">
        <v>0.25994380959706498</v>
      </c>
      <c r="DU215" s="13">
        <v>0.18110650133970299</v>
      </c>
      <c r="DV215">
        <v>0.81370792345590304</v>
      </c>
      <c r="DW215">
        <v>0</v>
      </c>
      <c r="DX215">
        <v>0</v>
      </c>
      <c r="DY215">
        <v>0.18629207654428101</v>
      </c>
      <c r="DZ215">
        <v>0</v>
      </c>
      <c r="EA215">
        <v>0</v>
      </c>
      <c r="EB215">
        <v>0</v>
      </c>
      <c r="EC215">
        <v>0</v>
      </c>
      <c r="FA215">
        <v>0.27101810250920699</v>
      </c>
      <c r="FB215" s="53">
        <v>0.18551289597753001</v>
      </c>
      <c r="FC215">
        <v>0.84015066824469797</v>
      </c>
      <c r="FD215">
        <v>0</v>
      </c>
      <c r="FE215">
        <v>0</v>
      </c>
      <c r="FF215">
        <v>0.15984933175527999</v>
      </c>
      <c r="FG215">
        <v>0</v>
      </c>
      <c r="FH215">
        <v>0</v>
      </c>
      <c r="FI215">
        <v>0</v>
      </c>
      <c r="FJ215">
        <v>0</v>
      </c>
      <c r="FW215">
        <v>0.269530347024867</v>
      </c>
      <c r="FX215">
        <v>0.178386035748964</v>
      </c>
      <c r="FY215">
        <v>0.77551020408153304</v>
      </c>
      <c r="FZ215">
        <v>0</v>
      </c>
      <c r="GA215">
        <v>0.224489795918448</v>
      </c>
      <c r="GB215">
        <v>0</v>
      </c>
      <c r="GC215">
        <v>0</v>
      </c>
      <c r="GD215">
        <v>0</v>
      </c>
      <c r="GE215" s="15">
        <v>5.6621374255882999E-15</v>
      </c>
      <c r="GF215">
        <v>0</v>
      </c>
    </row>
    <row r="216" spans="23:188" x14ac:dyDescent="0.2">
      <c r="W216">
        <v>0.27002355274169798</v>
      </c>
      <c r="X216">
        <v>0.12970830053337701</v>
      </c>
      <c r="Y216">
        <v>0</v>
      </c>
      <c r="Z216">
        <v>0.58098287276018501</v>
      </c>
      <c r="AA216">
        <v>0</v>
      </c>
      <c r="AB216">
        <v>0</v>
      </c>
      <c r="AC216">
        <v>0.41901712723978002</v>
      </c>
      <c r="AD216">
        <v>0</v>
      </c>
      <c r="AE216">
        <v>0</v>
      </c>
      <c r="AF216">
        <v>0</v>
      </c>
      <c r="AI216">
        <v>0.205029690211535</v>
      </c>
      <c r="AJ216">
        <v>0.148224567810708</v>
      </c>
      <c r="AK216">
        <v>0</v>
      </c>
      <c r="AL216">
        <v>0.73881088683326002</v>
      </c>
      <c r="AM216">
        <v>0</v>
      </c>
      <c r="AN216">
        <v>5.9611752324021501E-2</v>
      </c>
      <c r="AO216">
        <v>0</v>
      </c>
      <c r="AP216">
        <v>0</v>
      </c>
      <c r="AQ216">
        <v>0</v>
      </c>
      <c r="AR216">
        <v>0.201577360842735</v>
      </c>
      <c r="AS216">
        <v>0</v>
      </c>
      <c r="CX216">
        <v>0.26264950495151002</v>
      </c>
      <c r="CY216" s="13">
        <v>0.182190981176755</v>
      </c>
      <c r="CZ216">
        <v>0.82021587971410503</v>
      </c>
      <c r="DA216">
        <v>0</v>
      </c>
      <c r="DB216">
        <v>0</v>
      </c>
      <c r="DC216">
        <v>0.179784120286369</v>
      </c>
      <c r="DD216">
        <v>0</v>
      </c>
      <c r="DE216">
        <v>0</v>
      </c>
      <c r="DF216">
        <v>0</v>
      </c>
      <c r="DG216">
        <v>0</v>
      </c>
      <c r="DT216">
        <v>0.26701226511448301</v>
      </c>
      <c r="DU216" s="13">
        <v>0.18392864134515299</v>
      </c>
      <c r="DV216">
        <v>0.83064356677789697</v>
      </c>
      <c r="DW216">
        <v>0</v>
      </c>
      <c r="DX216">
        <v>0</v>
      </c>
      <c r="DY216">
        <v>0.16935643322230001</v>
      </c>
      <c r="DZ216">
        <v>0</v>
      </c>
      <c r="EA216">
        <v>0</v>
      </c>
      <c r="EB216">
        <v>0</v>
      </c>
      <c r="EC216">
        <v>0</v>
      </c>
      <c r="FA216">
        <v>0.27719040174443499</v>
      </c>
      <c r="FB216" s="53">
        <v>0.18793445465229</v>
      </c>
      <c r="FC216">
        <v>0.85468242567693697</v>
      </c>
      <c r="FD216">
        <v>0</v>
      </c>
      <c r="FE216">
        <v>0</v>
      </c>
      <c r="FF216">
        <v>0.14531757432303999</v>
      </c>
      <c r="FG216">
        <v>0</v>
      </c>
      <c r="FH216">
        <v>0</v>
      </c>
      <c r="FI216">
        <v>0</v>
      </c>
      <c r="FJ216">
        <v>0</v>
      </c>
      <c r="FW216">
        <v>0.27606251946675198</v>
      </c>
      <c r="FX216">
        <v>0.18145549080814799</v>
      </c>
      <c r="FY216">
        <v>0.79591836734683796</v>
      </c>
      <c r="FZ216">
        <v>0</v>
      </c>
      <c r="GA216">
        <v>0.204081632653142</v>
      </c>
      <c r="GB216">
        <v>0</v>
      </c>
      <c r="GC216">
        <v>0</v>
      </c>
      <c r="GD216">
        <v>0</v>
      </c>
      <c r="GE216" s="15">
        <v>5.6690763194922103E-15</v>
      </c>
      <c r="GF216">
        <v>0</v>
      </c>
    </row>
    <row r="217" spans="23:188" x14ac:dyDescent="0.2">
      <c r="W217">
        <v>0.28235721910769801</v>
      </c>
      <c r="X217">
        <v>0.132220137388362</v>
      </c>
      <c r="Y217">
        <v>0</v>
      </c>
      <c r="Z217">
        <v>0.62288458548400405</v>
      </c>
      <c r="AA217">
        <v>0</v>
      </c>
      <c r="AB217">
        <v>0</v>
      </c>
      <c r="AC217">
        <v>0.37711541451595998</v>
      </c>
      <c r="AD217">
        <v>0</v>
      </c>
      <c r="AE217">
        <v>0</v>
      </c>
      <c r="AF217">
        <v>0</v>
      </c>
      <c r="AI217">
        <v>0.20985086033595701</v>
      </c>
      <c r="AJ217">
        <v>0.15127395612130201</v>
      </c>
      <c r="AK217">
        <v>0</v>
      </c>
      <c r="AL217">
        <v>0.75676523233384896</v>
      </c>
      <c r="AM217">
        <v>0</v>
      </c>
      <c r="AN217">
        <v>4.6834981296053298E-2</v>
      </c>
      <c r="AO217">
        <v>0</v>
      </c>
      <c r="AP217">
        <v>0</v>
      </c>
      <c r="AQ217">
        <v>0</v>
      </c>
      <c r="AR217">
        <v>0.19639978637011499</v>
      </c>
      <c r="AS217">
        <v>0</v>
      </c>
      <c r="CX217">
        <v>0.27019164001545398</v>
      </c>
      <c r="CY217" s="13">
        <v>0.185186887199046</v>
      </c>
      <c r="CZ217">
        <v>0.83819429174247395</v>
      </c>
      <c r="DA217">
        <v>0</v>
      </c>
      <c r="DB217">
        <v>0</v>
      </c>
      <c r="DC217">
        <v>0.16180570825802501</v>
      </c>
      <c r="DD217">
        <v>0</v>
      </c>
      <c r="DE217">
        <v>0</v>
      </c>
      <c r="DF217">
        <v>0</v>
      </c>
      <c r="DG217">
        <v>0</v>
      </c>
      <c r="DT217">
        <v>0.27416608872973403</v>
      </c>
      <c r="DU217" s="13">
        <v>0.186750781350603</v>
      </c>
      <c r="DV217">
        <v>0.84757921009989101</v>
      </c>
      <c r="DW217">
        <v>0</v>
      </c>
      <c r="DX217">
        <v>0</v>
      </c>
      <c r="DY217">
        <v>0.15242078990031699</v>
      </c>
      <c r="DZ217">
        <v>0</v>
      </c>
      <c r="EA217">
        <v>0</v>
      </c>
      <c r="EB217">
        <v>0</v>
      </c>
      <c r="EC217">
        <v>0</v>
      </c>
      <c r="FA217">
        <v>0.28341887163353702</v>
      </c>
      <c r="FB217" s="53">
        <v>0.19035601332704899</v>
      </c>
      <c r="FC217">
        <v>0.86921418310917398</v>
      </c>
      <c r="FD217">
        <v>0</v>
      </c>
      <c r="FE217">
        <v>0</v>
      </c>
      <c r="FF217">
        <v>0.13078581689080199</v>
      </c>
      <c r="FG217">
        <v>0</v>
      </c>
      <c r="FH217">
        <v>0</v>
      </c>
      <c r="FI217">
        <v>0</v>
      </c>
      <c r="FJ217">
        <v>0</v>
      </c>
      <c r="FW217">
        <v>0.28259694677566699</v>
      </c>
      <c r="FX217">
        <v>0.18452494586733101</v>
      </c>
      <c r="FY217">
        <v>0.81632653061214</v>
      </c>
      <c r="FZ217">
        <v>0</v>
      </c>
      <c r="GA217">
        <v>0.18367346938783899</v>
      </c>
      <c r="GB217">
        <v>0</v>
      </c>
      <c r="GC217">
        <v>0</v>
      </c>
      <c r="GD217">
        <v>0</v>
      </c>
      <c r="GE217" s="15">
        <v>5.8876514774652801E-15</v>
      </c>
      <c r="GF217">
        <v>0</v>
      </c>
    </row>
    <row r="218" spans="23:188" x14ac:dyDescent="0.2">
      <c r="W218">
        <v>0.29478954281535902</v>
      </c>
      <c r="X218">
        <v>0.13473197424334801</v>
      </c>
      <c r="Y218">
        <v>0</v>
      </c>
      <c r="Z218">
        <v>0.66478629820782398</v>
      </c>
      <c r="AA218">
        <v>0</v>
      </c>
      <c r="AB218">
        <v>0</v>
      </c>
      <c r="AC218">
        <v>0.335213701792138</v>
      </c>
      <c r="AD218">
        <v>0</v>
      </c>
      <c r="AE218">
        <v>0</v>
      </c>
      <c r="AF218">
        <v>0</v>
      </c>
      <c r="AI218">
        <v>0.21468549705993201</v>
      </c>
      <c r="AJ218">
        <v>0.15432334443189599</v>
      </c>
      <c r="AK218">
        <v>0</v>
      </c>
      <c r="AL218">
        <v>0.77471957783443801</v>
      </c>
      <c r="AM218">
        <v>0</v>
      </c>
      <c r="AN218">
        <v>3.4058210268085101E-2</v>
      </c>
      <c r="AO218">
        <v>0</v>
      </c>
      <c r="AP218">
        <v>0</v>
      </c>
      <c r="AQ218">
        <v>0</v>
      </c>
      <c r="AR218">
        <v>0.191222211897495</v>
      </c>
      <c r="AS218">
        <v>0</v>
      </c>
      <c r="CX218">
        <v>0.27782662996214802</v>
      </c>
      <c r="CY218" s="13">
        <v>0.18818279322133699</v>
      </c>
      <c r="CZ218">
        <v>0.85617270377084198</v>
      </c>
      <c r="DA218">
        <v>0</v>
      </c>
      <c r="DB218">
        <v>0</v>
      </c>
      <c r="DC218">
        <v>0.14382729622968099</v>
      </c>
      <c r="DD218">
        <v>0</v>
      </c>
      <c r="DE218">
        <v>0</v>
      </c>
      <c r="DF218">
        <v>0</v>
      </c>
      <c r="DG218">
        <v>0</v>
      </c>
      <c r="DT218">
        <v>0.28139876974005001</v>
      </c>
      <c r="DU218" s="13">
        <v>0.189572921356053</v>
      </c>
      <c r="DV218">
        <v>0.86451485342188505</v>
      </c>
      <c r="DW218">
        <v>0</v>
      </c>
      <c r="DX218">
        <v>0</v>
      </c>
      <c r="DY218">
        <v>0.13548514657833699</v>
      </c>
      <c r="DZ218">
        <v>0</v>
      </c>
      <c r="EA218">
        <v>0</v>
      </c>
      <c r="EB218">
        <v>0</v>
      </c>
      <c r="EC218">
        <v>0</v>
      </c>
      <c r="FA218">
        <v>0.28969988923720702</v>
      </c>
      <c r="FB218" s="53">
        <v>0.19277757200180901</v>
      </c>
      <c r="FC218">
        <v>0.88374594054141298</v>
      </c>
      <c r="FD218">
        <v>0</v>
      </c>
      <c r="FE218">
        <v>0</v>
      </c>
      <c r="FF218">
        <v>0.116254059458562</v>
      </c>
      <c r="FG218">
        <v>0</v>
      </c>
      <c r="FH218">
        <v>0</v>
      </c>
      <c r="FI218">
        <v>0</v>
      </c>
      <c r="FJ218">
        <v>0</v>
      </c>
      <c r="FW218">
        <v>0.28913347607141598</v>
      </c>
      <c r="FX218">
        <v>0.187594400926514</v>
      </c>
      <c r="FY218">
        <v>0.83673469387744204</v>
      </c>
      <c r="FZ218">
        <v>0</v>
      </c>
      <c r="GA218">
        <v>0.16326530612253501</v>
      </c>
      <c r="GB218">
        <v>0</v>
      </c>
      <c r="GC218">
        <v>0</v>
      </c>
      <c r="GD218">
        <v>0</v>
      </c>
      <c r="GE218" s="15">
        <v>6.4739880123454401E-15</v>
      </c>
      <c r="GF218">
        <v>0</v>
      </c>
    </row>
    <row r="219" spans="23:188" x14ac:dyDescent="0.2">
      <c r="W219">
        <v>0.30730855039913302</v>
      </c>
      <c r="X219">
        <v>0.137243811098334</v>
      </c>
      <c r="Y219">
        <v>0</v>
      </c>
      <c r="Z219">
        <v>0.70668801093165001</v>
      </c>
      <c r="AA219">
        <v>0</v>
      </c>
      <c r="AB219">
        <v>0</v>
      </c>
      <c r="AC219">
        <v>0.29331198906831601</v>
      </c>
      <c r="AD219">
        <v>0</v>
      </c>
      <c r="AE219">
        <v>0</v>
      </c>
      <c r="AF219">
        <v>0</v>
      </c>
      <c r="AI219">
        <v>0.219532710684818</v>
      </c>
      <c r="AJ219">
        <v>0.15737273274249</v>
      </c>
      <c r="AK219">
        <v>0</v>
      </c>
      <c r="AL219">
        <v>0.79267392333502695</v>
      </c>
      <c r="AM219">
        <v>0</v>
      </c>
      <c r="AN219">
        <v>2.12814392401167E-2</v>
      </c>
      <c r="AO219">
        <v>0</v>
      </c>
      <c r="AP219">
        <v>0</v>
      </c>
      <c r="AQ219">
        <v>0</v>
      </c>
      <c r="AR219">
        <v>0.18604463742487501</v>
      </c>
      <c r="AS219">
        <v>0</v>
      </c>
      <c r="CX219">
        <v>0.28554702659443798</v>
      </c>
      <c r="CY219" s="13">
        <v>0.19117869924362799</v>
      </c>
      <c r="CZ219">
        <v>0.87415111579921101</v>
      </c>
      <c r="DA219">
        <v>0</v>
      </c>
      <c r="DB219">
        <v>0</v>
      </c>
      <c r="DC219">
        <v>0.125848884201337</v>
      </c>
      <c r="DD219">
        <v>0</v>
      </c>
      <c r="DE219">
        <v>0</v>
      </c>
      <c r="DF219">
        <v>0</v>
      </c>
      <c r="DG219">
        <v>0</v>
      </c>
      <c r="DT219">
        <v>0.288704381551664</v>
      </c>
      <c r="DU219" s="13">
        <v>0.192395061361503</v>
      </c>
      <c r="DV219">
        <v>0.88145049674387999</v>
      </c>
      <c r="DW219">
        <v>0</v>
      </c>
      <c r="DX219">
        <v>0</v>
      </c>
      <c r="DY219">
        <v>0.11854950325635399</v>
      </c>
      <c r="DZ219">
        <v>0</v>
      </c>
      <c r="EA219">
        <v>0</v>
      </c>
      <c r="EB219">
        <v>0</v>
      </c>
      <c r="EC219">
        <v>0</v>
      </c>
      <c r="FA219">
        <v>0.29603010978160299</v>
      </c>
      <c r="FB219" s="53">
        <v>0.19519913067656799</v>
      </c>
      <c r="FC219">
        <v>0.89827769797365098</v>
      </c>
      <c r="FD219">
        <v>0</v>
      </c>
      <c r="FE219">
        <v>0</v>
      </c>
      <c r="FF219">
        <v>0.101722302026322</v>
      </c>
      <c r="FG219">
        <v>0</v>
      </c>
      <c r="FH219">
        <v>0</v>
      </c>
      <c r="FI219">
        <v>0</v>
      </c>
      <c r="FJ219">
        <v>0</v>
      </c>
      <c r="FW219">
        <v>0.295671967945838</v>
      </c>
      <c r="FX219">
        <v>0.19066385598569699</v>
      </c>
      <c r="FY219">
        <v>0.85714285714274696</v>
      </c>
      <c r="FZ219">
        <v>0</v>
      </c>
      <c r="GA219">
        <v>0.14285714285723</v>
      </c>
      <c r="GB219">
        <v>0</v>
      </c>
      <c r="GC219">
        <v>0</v>
      </c>
      <c r="GD219">
        <v>0</v>
      </c>
      <c r="GE219" s="15">
        <v>6.5954186556638198E-15</v>
      </c>
      <c r="GF219">
        <v>0</v>
      </c>
    </row>
    <row r="220" spans="23:188" x14ac:dyDescent="0.2">
      <c r="W220">
        <v>0.31990406525646697</v>
      </c>
      <c r="X220">
        <v>0.13975564795331899</v>
      </c>
      <c r="Y220">
        <v>0</v>
      </c>
      <c r="Z220">
        <v>0.74858972365547005</v>
      </c>
      <c r="AA220">
        <v>0</v>
      </c>
      <c r="AB220">
        <v>0</v>
      </c>
      <c r="AC220">
        <v>0.25141027634449398</v>
      </c>
      <c r="AD220">
        <v>0</v>
      </c>
      <c r="AE220">
        <v>0</v>
      </c>
      <c r="AF220">
        <v>0</v>
      </c>
      <c r="AI220">
        <v>0.22439168616952601</v>
      </c>
      <c r="AJ220">
        <v>0.16042212105308301</v>
      </c>
      <c r="AK220">
        <v>0</v>
      </c>
      <c r="AL220">
        <v>0.81062826883561601</v>
      </c>
      <c r="AM220">
        <v>0</v>
      </c>
      <c r="AN220">
        <v>8.5046682121485001E-3</v>
      </c>
      <c r="AO220">
        <v>0</v>
      </c>
      <c r="AP220">
        <v>0</v>
      </c>
      <c r="AQ220">
        <v>0</v>
      </c>
      <c r="AR220">
        <v>0.18086706295225499</v>
      </c>
      <c r="AS220">
        <v>0</v>
      </c>
      <c r="CX220">
        <v>0.29334608669051898</v>
      </c>
      <c r="CY220" s="13">
        <v>0.19417460526591901</v>
      </c>
      <c r="CZ220">
        <v>0.89212952782757904</v>
      </c>
      <c r="DA220">
        <v>0</v>
      </c>
      <c r="DB220">
        <v>0</v>
      </c>
      <c r="DC220">
        <v>0.107870472172993</v>
      </c>
      <c r="DD220">
        <v>0</v>
      </c>
      <c r="DE220">
        <v>0</v>
      </c>
      <c r="DF220">
        <v>0</v>
      </c>
      <c r="DG220">
        <v>0</v>
      </c>
      <c r="DT220">
        <v>0.29607752558595901</v>
      </c>
      <c r="DU220" s="13">
        <v>0.195217201366954</v>
      </c>
      <c r="DV220">
        <v>0.89838614006587503</v>
      </c>
      <c r="DW220">
        <v>0</v>
      </c>
      <c r="DX220">
        <v>0</v>
      </c>
      <c r="DY220">
        <v>0.101613859934372</v>
      </c>
      <c r="DZ220">
        <v>0</v>
      </c>
      <c r="EA220">
        <v>0</v>
      </c>
      <c r="EB220">
        <v>0</v>
      </c>
      <c r="EC220">
        <v>0</v>
      </c>
      <c r="FA220">
        <v>0.30240644341316902</v>
      </c>
      <c r="FB220" s="53">
        <v>0.19762068935132801</v>
      </c>
      <c r="FC220">
        <v>0.91280945540588898</v>
      </c>
      <c r="FD220">
        <v>0</v>
      </c>
      <c r="FE220">
        <v>0</v>
      </c>
      <c r="FF220">
        <v>8.7190544594083E-2</v>
      </c>
      <c r="FG220">
        <v>0</v>
      </c>
      <c r="FH220">
        <v>0</v>
      </c>
      <c r="FI220">
        <v>0</v>
      </c>
      <c r="FJ220">
        <v>0</v>
      </c>
      <c r="FW220">
        <v>0.30221229501528002</v>
      </c>
      <c r="FX220">
        <v>0.19373331104488001</v>
      </c>
      <c r="FY220">
        <v>0.877551020408051</v>
      </c>
      <c r="FZ220">
        <v>0</v>
      </c>
      <c r="GA220">
        <v>0.12244897959192599</v>
      </c>
      <c r="GB220">
        <v>0</v>
      </c>
      <c r="GC220">
        <v>0</v>
      </c>
      <c r="GD220">
        <v>0</v>
      </c>
      <c r="GE220" s="15">
        <v>6.8001160258290799E-15</v>
      </c>
      <c r="GF220">
        <v>0</v>
      </c>
    </row>
    <row r="221" spans="23:188" x14ac:dyDescent="0.2">
      <c r="W221">
        <v>0.33256739468998298</v>
      </c>
      <c r="X221">
        <v>0.14226748480830501</v>
      </c>
      <c r="Y221">
        <v>0</v>
      </c>
      <c r="Z221">
        <v>0.79049143637928898</v>
      </c>
      <c r="AA221">
        <v>0</v>
      </c>
      <c r="AB221">
        <v>0</v>
      </c>
      <c r="AC221">
        <v>0.20950856362067399</v>
      </c>
      <c r="AD221">
        <v>0</v>
      </c>
      <c r="AE221">
        <v>0</v>
      </c>
      <c r="AF221">
        <v>0</v>
      </c>
      <c r="AI221">
        <v>0.22926450937218901</v>
      </c>
      <c r="AJ221">
        <v>0.16347150936367699</v>
      </c>
      <c r="AK221">
        <v>0</v>
      </c>
      <c r="AL221">
        <v>0.83370026885371695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0.166299731146303</v>
      </c>
      <c r="AS221">
        <v>0</v>
      </c>
      <c r="CX221">
        <v>0.30121770010289001</v>
      </c>
      <c r="CY221" s="13">
        <v>0.19717051128821</v>
      </c>
      <c r="CZ221">
        <v>0.91010793985594796</v>
      </c>
      <c r="DA221">
        <v>0</v>
      </c>
      <c r="DB221">
        <v>0</v>
      </c>
      <c r="DC221">
        <v>8.9892060144648803E-2</v>
      </c>
      <c r="DD221">
        <v>0</v>
      </c>
      <c r="DE221">
        <v>0</v>
      </c>
      <c r="DF221">
        <v>0</v>
      </c>
      <c r="DG221">
        <v>0</v>
      </c>
      <c r="DT221">
        <v>0.30351328027145802</v>
      </c>
      <c r="DU221" s="13">
        <v>0.198039341372404</v>
      </c>
      <c r="DV221">
        <v>0.91532178338786896</v>
      </c>
      <c r="DW221">
        <v>0</v>
      </c>
      <c r="DX221">
        <v>0</v>
      </c>
      <c r="DY221">
        <v>8.4678216612390597E-2</v>
      </c>
      <c r="DZ221">
        <v>0</v>
      </c>
      <c r="EA221">
        <v>0</v>
      </c>
      <c r="EB221">
        <v>0</v>
      </c>
      <c r="EC221">
        <v>0</v>
      </c>
      <c r="FA221">
        <v>0.30882603385325502</v>
      </c>
      <c r="FB221" s="53">
        <v>0.200042248026087</v>
      </c>
      <c r="FC221">
        <v>0.92734121283812698</v>
      </c>
      <c r="FD221">
        <v>0</v>
      </c>
      <c r="FE221">
        <v>0</v>
      </c>
      <c r="FF221">
        <v>7.2658787161843499E-2</v>
      </c>
      <c r="FG221">
        <v>0</v>
      </c>
      <c r="FH221">
        <v>0</v>
      </c>
      <c r="FI221">
        <v>0</v>
      </c>
      <c r="FJ221">
        <v>0</v>
      </c>
      <c r="FW221">
        <v>0.30875434065524199</v>
      </c>
      <c r="FX221">
        <v>0.196802766104064</v>
      </c>
      <c r="FY221">
        <v>0.89795918367335303</v>
      </c>
      <c r="FZ221">
        <v>0</v>
      </c>
      <c r="GA221">
        <v>0.102040816326623</v>
      </c>
      <c r="GB221">
        <v>0</v>
      </c>
      <c r="GC221">
        <v>0</v>
      </c>
      <c r="GD221">
        <v>0</v>
      </c>
      <c r="GE221" s="15">
        <v>6.92501611609941E-15</v>
      </c>
      <c r="GF221">
        <v>0</v>
      </c>
    </row>
    <row r="222" spans="23:188" x14ac:dyDescent="0.2">
      <c r="W222">
        <v>0.345291077611662</v>
      </c>
      <c r="X222">
        <v>0.14477932166328999</v>
      </c>
      <c r="Y222">
        <v>0</v>
      </c>
      <c r="Z222">
        <v>0.83239314910310802</v>
      </c>
      <c r="AA222">
        <v>0</v>
      </c>
      <c r="AB222">
        <v>0</v>
      </c>
      <c r="AC222">
        <v>0.16760685089685201</v>
      </c>
      <c r="AD222">
        <v>0</v>
      </c>
      <c r="AE222">
        <v>0</v>
      </c>
      <c r="AF222">
        <v>0</v>
      </c>
      <c r="AI222">
        <v>0.23418617703151801</v>
      </c>
      <c r="AJ222">
        <v>0.16652089767427</v>
      </c>
      <c r="AK222">
        <v>0</v>
      </c>
      <c r="AL222">
        <v>0.86696021508291898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0.133039784917102</v>
      </c>
      <c r="AS222">
        <v>0</v>
      </c>
      <c r="CX222">
        <v>0.30915632491156297</v>
      </c>
      <c r="CY222" s="13">
        <v>0.200166417310501</v>
      </c>
      <c r="CZ222">
        <v>0.92808635188431599</v>
      </c>
      <c r="DA222">
        <v>0</v>
      </c>
      <c r="DB222">
        <v>0</v>
      </c>
      <c r="DC222">
        <v>7.1913648116305906E-2</v>
      </c>
      <c r="DD222">
        <v>0</v>
      </c>
      <c r="DE222">
        <v>0</v>
      </c>
      <c r="DF222">
        <v>0</v>
      </c>
      <c r="DG222">
        <v>0</v>
      </c>
      <c r="DT222">
        <v>0.31100715483608699</v>
      </c>
      <c r="DU222" s="13">
        <v>0.20086148137785401</v>
      </c>
      <c r="DV222">
        <v>0.932257426709863</v>
      </c>
      <c r="DW222">
        <v>0</v>
      </c>
      <c r="DX222">
        <v>0</v>
      </c>
      <c r="DY222">
        <v>6.7742573290408795E-2</v>
      </c>
      <c r="DZ222">
        <v>0</v>
      </c>
      <c r="EA222">
        <v>0</v>
      </c>
      <c r="EB222">
        <v>0</v>
      </c>
      <c r="EC222">
        <v>0</v>
      </c>
      <c r="FA222">
        <v>0.31528623883781898</v>
      </c>
      <c r="FB222" s="53">
        <v>0.20246380670084699</v>
      </c>
      <c r="FC222">
        <v>0.94187297027036598</v>
      </c>
      <c r="FD222">
        <v>0</v>
      </c>
      <c r="FE222">
        <v>0</v>
      </c>
      <c r="FF222">
        <v>5.8127029729604103E-2</v>
      </c>
      <c r="FG222">
        <v>0</v>
      </c>
      <c r="FH222">
        <v>0</v>
      </c>
      <c r="FI222">
        <v>0</v>
      </c>
      <c r="FJ222">
        <v>0</v>
      </c>
      <c r="FW222">
        <v>0.31529799789106899</v>
      </c>
      <c r="FX222">
        <v>0.19987222116324699</v>
      </c>
      <c r="FY222">
        <v>0.91836734693865596</v>
      </c>
      <c r="FZ222">
        <v>0</v>
      </c>
      <c r="GA222">
        <v>8.16326530613187E-2</v>
      </c>
      <c r="GB222">
        <v>0</v>
      </c>
      <c r="GC222">
        <v>0</v>
      </c>
      <c r="GD222">
        <v>0</v>
      </c>
      <c r="GE222" s="15">
        <v>7.0915495697931898E-15</v>
      </c>
      <c r="GF222">
        <v>0</v>
      </c>
    </row>
    <row r="223" spans="23:188" x14ac:dyDescent="0.2">
      <c r="W223">
        <v>0.35806868024114302</v>
      </c>
      <c r="X223">
        <v>0.14729115851827601</v>
      </c>
      <c r="Y223">
        <v>0</v>
      </c>
      <c r="Z223">
        <v>0.87429486182692895</v>
      </c>
      <c r="AA223">
        <v>0</v>
      </c>
      <c r="AB223">
        <v>0</v>
      </c>
      <c r="AC223">
        <v>0.125705138173031</v>
      </c>
      <c r="AD223">
        <v>0</v>
      </c>
      <c r="AE223">
        <v>0</v>
      </c>
      <c r="AF223">
        <v>0</v>
      </c>
      <c r="AI223">
        <v>0.23916443903911699</v>
      </c>
      <c r="AJ223">
        <v>0.16957028598486401</v>
      </c>
      <c r="AK223">
        <v>0</v>
      </c>
      <c r="AL223">
        <v>0.90022016131212101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9.9779838687901301E-2</v>
      </c>
      <c r="AS223">
        <v>0</v>
      </c>
      <c r="CX223">
        <v>0.31715692915225802</v>
      </c>
      <c r="CY223" s="13">
        <v>0.20316232333279199</v>
      </c>
      <c r="CZ223">
        <v>0.94606476391268601</v>
      </c>
      <c r="DA223">
        <v>0</v>
      </c>
      <c r="DB223">
        <v>0</v>
      </c>
      <c r="DC223">
        <v>5.39352360879614E-2</v>
      </c>
      <c r="DD223">
        <v>0</v>
      </c>
      <c r="DE223">
        <v>0</v>
      </c>
      <c r="DF223">
        <v>0</v>
      </c>
      <c r="DG223">
        <v>0</v>
      </c>
      <c r="DT223">
        <v>0.31855504756854103</v>
      </c>
      <c r="DU223" s="13">
        <v>0.20368362138330401</v>
      </c>
      <c r="DV223">
        <v>0.94919307003185804</v>
      </c>
      <c r="DW223">
        <v>0</v>
      </c>
      <c r="DX223">
        <v>0</v>
      </c>
      <c r="DY223">
        <v>5.0806929968426798E-2</v>
      </c>
      <c r="DZ223">
        <v>0</v>
      </c>
      <c r="EA223">
        <v>0</v>
      </c>
      <c r="EB223">
        <v>0</v>
      </c>
      <c r="EC223">
        <v>0</v>
      </c>
      <c r="FA223">
        <v>0.32178461222174698</v>
      </c>
      <c r="FB223" s="53">
        <v>0.204885365375606</v>
      </c>
      <c r="FC223">
        <v>0.95640472770260498</v>
      </c>
      <c r="FD223">
        <v>0</v>
      </c>
      <c r="FE223">
        <v>0</v>
      </c>
      <c r="FF223">
        <v>4.3595272297364401E-2</v>
      </c>
      <c r="FG223">
        <v>0</v>
      </c>
      <c r="FH223">
        <v>0</v>
      </c>
      <c r="FI223">
        <v>0</v>
      </c>
      <c r="FJ223">
        <v>0</v>
      </c>
      <c r="FW223">
        <v>0.32184316842274802</v>
      </c>
      <c r="FX223">
        <v>0.20294167622243001</v>
      </c>
      <c r="FY223">
        <v>0.93877551020396099</v>
      </c>
      <c r="FZ223">
        <v>0</v>
      </c>
      <c r="GA223">
        <v>6.1224489796014102E-2</v>
      </c>
      <c r="GB223">
        <v>0</v>
      </c>
      <c r="GC223">
        <v>0</v>
      </c>
      <c r="GD223">
        <v>0</v>
      </c>
      <c r="GE223" s="15">
        <v>7.3170636216701707E-15</v>
      </c>
      <c r="GF223">
        <v>0</v>
      </c>
    </row>
    <row r="224" spans="23:188" x14ac:dyDescent="0.2">
      <c r="W224">
        <v>0.37089462989522498</v>
      </c>
      <c r="X224">
        <v>0.149802995373261</v>
      </c>
      <c r="Y224">
        <v>0</v>
      </c>
      <c r="Z224">
        <v>0.91619657455074699</v>
      </c>
      <c r="AA224">
        <v>0</v>
      </c>
      <c r="AB224">
        <v>0</v>
      </c>
      <c r="AC224">
        <v>8.3803425449210503E-2</v>
      </c>
      <c r="AD224">
        <v>0</v>
      </c>
      <c r="AE224">
        <v>0</v>
      </c>
      <c r="AF224">
        <v>0</v>
      </c>
      <c r="AI224">
        <v>0.244195834162756</v>
      </c>
      <c r="AJ224">
        <v>0.17261967429545699</v>
      </c>
      <c r="AK224">
        <v>0</v>
      </c>
      <c r="AL224">
        <v>0.93348010754132205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6.6519892458701102E-2</v>
      </c>
      <c r="AS224">
        <v>0</v>
      </c>
      <c r="CX224">
        <v>0.32521493859396</v>
      </c>
      <c r="CY224" s="13">
        <v>0.20615822935508299</v>
      </c>
      <c r="CZ224">
        <v>0.96404317594105404</v>
      </c>
      <c r="DA224">
        <v>0</v>
      </c>
      <c r="DB224">
        <v>0</v>
      </c>
      <c r="DC224">
        <v>3.5956824059617802E-2</v>
      </c>
      <c r="DD224">
        <v>0</v>
      </c>
      <c r="DE224">
        <v>0</v>
      </c>
      <c r="DF224">
        <v>0</v>
      </c>
      <c r="DG224">
        <v>0</v>
      </c>
      <c r="DT224">
        <v>0.32615320819764199</v>
      </c>
      <c r="DU224" s="13">
        <v>0.20650576138875401</v>
      </c>
      <c r="DV224">
        <v>0.96612871335385198</v>
      </c>
      <c r="DW224">
        <v>0</v>
      </c>
      <c r="DX224">
        <v>0</v>
      </c>
      <c r="DY224">
        <v>3.3871286646445502E-2</v>
      </c>
      <c r="DZ224">
        <v>0</v>
      </c>
      <c r="EA224">
        <v>0</v>
      </c>
      <c r="EB224">
        <v>0</v>
      </c>
      <c r="EC224">
        <v>0</v>
      </c>
      <c r="FA224">
        <v>0.328318887626249</v>
      </c>
      <c r="FB224" s="53">
        <v>0.20730692405036599</v>
      </c>
      <c r="FC224">
        <v>0.97093648513484199</v>
      </c>
      <c r="FD224">
        <v>0</v>
      </c>
      <c r="FE224">
        <v>0</v>
      </c>
      <c r="FF224">
        <v>2.9063514865125501E-2</v>
      </c>
      <c r="FG224">
        <v>0</v>
      </c>
      <c r="FH224">
        <v>0</v>
      </c>
      <c r="FI224">
        <v>0</v>
      </c>
      <c r="FJ224">
        <v>0</v>
      </c>
      <c r="FW224">
        <v>0.32838976176531898</v>
      </c>
      <c r="FX224">
        <v>0.206011131281613</v>
      </c>
      <c r="FY224">
        <v>0.95918367346926303</v>
      </c>
      <c r="FZ224">
        <v>0</v>
      </c>
      <c r="GA224">
        <v>4.0816326530711398E-2</v>
      </c>
      <c r="GB224">
        <v>0</v>
      </c>
      <c r="GC224">
        <v>0</v>
      </c>
      <c r="GD224">
        <v>0</v>
      </c>
      <c r="GE224" s="15">
        <v>7.5495165674510597E-15</v>
      </c>
      <c r="GF224">
        <v>0</v>
      </c>
    </row>
    <row r="225" spans="23:188" x14ac:dyDescent="0.2">
      <c r="W225">
        <v>0.38376407912240701</v>
      </c>
      <c r="X225">
        <v>0.15231483222824699</v>
      </c>
      <c r="Y225">
        <v>0</v>
      </c>
      <c r="Z225">
        <v>0.95809828727456603</v>
      </c>
      <c r="AA225">
        <v>0</v>
      </c>
      <c r="AB225">
        <v>0</v>
      </c>
      <c r="AC225">
        <v>4.1901712725389798E-2</v>
      </c>
      <c r="AD225">
        <v>0</v>
      </c>
      <c r="AE225">
        <v>0</v>
      </c>
      <c r="AF225">
        <v>0</v>
      </c>
      <c r="AI225">
        <v>0.249277145116203</v>
      </c>
      <c r="AJ225">
        <v>0.17566906260605</v>
      </c>
      <c r="AK225">
        <v>0</v>
      </c>
      <c r="AL225">
        <v>0.96674005377052497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3.3259946229500403E-2</v>
      </c>
      <c r="AS225">
        <v>0</v>
      </c>
      <c r="CX225">
        <v>0.33332619002858499</v>
      </c>
      <c r="CY225" s="13">
        <v>0.20915413537737401</v>
      </c>
      <c r="CZ225">
        <v>0.98202158796942396</v>
      </c>
      <c r="DA225">
        <v>0</v>
      </c>
      <c r="DB225">
        <v>0</v>
      </c>
      <c r="DC225">
        <v>1.7978412031273198E-2</v>
      </c>
      <c r="DD225">
        <v>0</v>
      </c>
      <c r="DE225">
        <v>0</v>
      </c>
      <c r="DF225">
        <v>0</v>
      </c>
      <c r="DG225">
        <v>0</v>
      </c>
      <c r="DT225">
        <v>0.33379820403635102</v>
      </c>
      <c r="DU225" s="13">
        <v>0.20932790139420501</v>
      </c>
      <c r="DV225">
        <v>0.98306435667584702</v>
      </c>
      <c r="DW225">
        <v>0</v>
      </c>
      <c r="DX225">
        <v>0</v>
      </c>
      <c r="DY225">
        <v>1.6935643324463699E-2</v>
      </c>
      <c r="DZ225">
        <v>0</v>
      </c>
      <c r="EA225">
        <v>0</v>
      </c>
      <c r="EB225">
        <v>0</v>
      </c>
      <c r="EC225">
        <v>0</v>
      </c>
      <c r="FA225">
        <v>0.33488696350979602</v>
      </c>
      <c r="FB225" s="53">
        <v>0.20972848272512501</v>
      </c>
      <c r="FC225">
        <v>0.98546824256708099</v>
      </c>
      <c r="FD225">
        <v>0</v>
      </c>
      <c r="FE225">
        <v>0</v>
      </c>
      <c r="FF225">
        <v>1.45317574328856E-2</v>
      </c>
      <c r="FG225">
        <v>0</v>
      </c>
      <c r="FH225">
        <v>0</v>
      </c>
      <c r="FI225">
        <v>0</v>
      </c>
      <c r="FJ225">
        <v>0</v>
      </c>
      <c r="FW225">
        <v>0.33493769448926802</v>
      </c>
      <c r="FX225">
        <v>0.20908058634079699</v>
      </c>
      <c r="FY225">
        <v>0.97959183673456596</v>
      </c>
      <c r="FZ225">
        <v>0</v>
      </c>
      <c r="GA225">
        <v>2.0408163265406998E-2</v>
      </c>
      <c r="GB225">
        <v>0</v>
      </c>
      <c r="GC225">
        <v>0</v>
      </c>
      <c r="GD225">
        <v>0</v>
      </c>
      <c r="GE225" s="15">
        <v>7.6362527412499096E-15</v>
      </c>
      <c r="GF225">
        <v>0</v>
      </c>
    </row>
    <row r="226" spans="23:188" x14ac:dyDescent="0.2">
      <c r="W226">
        <v>0.39667279411209</v>
      </c>
      <c r="X226">
        <v>0.15482666908333301</v>
      </c>
      <c r="Y226">
        <v>0</v>
      </c>
      <c r="Z226">
        <v>1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I226">
        <v>0.25440538096792598</v>
      </c>
      <c r="AJ226">
        <v>0.17871845091666699</v>
      </c>
      <c r="AK226">
        <v>0</v>
      </c>
      <c r="AL226">
        <v>1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CX226">
        <v>0.34148688954765199</v>
      </c>
      <c r="CY226" s="13">
        <v>0.21215004139999999</v>
      </c>
      <c r="CZ226">
        <v>1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T226">
        <v>0.34148688954765199</v>
      </c>
      <c r="DU226" s="13">
        <v>0.21215004139999999</v>
      </c>
      <c r="DV226">
        <v>1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FA226">
        <v>0.34148688954765199</v>
      </c>
      <c r="FB226" s="53">
        <v>0.21215004139999999</v>
      </c>
      <c r="FC226">
        <v>1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W226">
        <v>0.34148688954765199</v>
      </c>
      <c r="FX226">
        <v>0.21215004139999999</v>
      </c>
      <c r="FY226">
        <v>1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</row>
    <row r="227" spans="23:188" x14ac:dyDescent="0.2">
      <c r="CY227" t="s">
        <v>189</v>
      </c>
      <c r="DU227" t="s">
        <v>189</v>
      </c>
    </row>
    <row r="228" spans="23:188" ht="48" x14ac:dyDescent="0.2">
      <c r="CZ228" t="s">
        <v>162</v>
      </c>
      <c r="DA228" t="s">
        <v>163</v>
      </c>
      <c r="DB228" t="s">
        <v>164</v>
      </c>
      <c r="DC228" s="10" t="s">
        <v>160</v>
      </c>
      <c r="DD228" t="s">
        <v>3</v>
      </c>
      <c r="DE228" t="s">
        <v>4</v>
      </c>
      <c r="DF228" t="s">
        <v>5</v>
      </c>
      <c r="DG228" t="s">
        <v>6</v>
      </c>
      <c r="DV228" t="s">
        <v>162</v>
      </c>
      <c r="DW228" t="s">
        <v>163</v>
      </c>
      <c r="DX228" t="s">
        <v>164</v>
      </c>
      <c r="DY228" s="10" t="s">
        <v>160</v>
      </c>
      <c r="DZ228" t="s">
        <v>3</v>
      </c>
      <c r="EA228" t="s">
        <v>4</v>
      </c>
      <c r="EB228" t="s">
        <v>5</v>
      </c>
      <c r="EC228" t="s">
        <v>6</v>
      </c>
    </row>
    <row r="229" spans="23:188" x14ac:dyDescent="0.2">
      <c r="CX229">
        <v>0.142126114255579</v>
      </c>
      <c r="CY229" s="13">
        <v>9.3493666336608203E-2</v>
      </c>
      <c r="CZ229">
        <v>0</v>
      </c>
      <c r="DA229">
        <v>0.33429758308440799</v>
      </c>
      <c r="DB229">
        <v>0</v>
      </c>
      <c r="DC229">
        <v>0.665702416915541</v>
      </c>
      <c r="DD229">
        <v>0</v>
      </c>
      <c r="DE229">
        <v>0</v>
      </c>
      <c r="DF229">
        <v>0</v>
      </c>
      <c r="DG229" s="15">
        <v>1.79023462720807E-14</v>
      </c>
      <c r="DT229">
        <v>0.142126114255583</v>
      </c>
      <c r="DU229" s="13">
        <v>9.3493666336611103E-2</v>
      </c>
      <c r="DV229">
        <v>0</v>
      </c>
      <c r="DW229">
        <v>0.33429758308442298</v>
      </c>
      <c r="DX229">
        <v>0</v>
      </c>
      <c r="DY229">
        <v>0.66570241691555798</v>
      </c>
      <c r="DZ229">
        <v>0</v>
      </c>
      <c r="EA229" s="15">
        <v>1.0998146837693E-14</v>
      </c>
      <c r="EB229">
        <v>0</v>
      </c>
      <c r="EC229">
        <v>0</v>
      </c>
    </row>
    <row r="230" spans="23:188" x14ac:dyDescent="0.2">
      <c r="CX230">
        <v>0.14239395327295701</v>
      </c>
      <c r="CY230" s="13">
        <v>9.5915225011299801E-2</v>
      </c>
      <c r="CZ230">
        <v>2.3935251563729901E-2</v>
      </c>
      <c r="DA230" s="15">
        <v>0.32338029844786198</v>
      </c>
      <c r="DB230">
        <v>0</v>
      </c>
      <c r="DC230">
        <v>0.65268444998836095</v>
      </c>
      <c r="DD230">
        <v>0</v>
      </c>
      <c r="DE230">
        <v>0</v>
      </c>
      <c r="DF230">
        <v>0</v>
      </c>
      <c r="DG230" s="15">
        <v>1.6315291131996399E-14</v>
      </c>
      <c r="DT230">
        <v>0.142393953272971</v>
      </c>
      <c r="DU230" s="13">
        <v>9.5915225011367303E-2</v>
      </c>
      <c r="DV230">
        <v>2.3935251564856201E-2</v>
      </c>
      <c r="DW230">
        <v>0.32338029844701899</v>
      </c>
      <c r="DX230">
        <v>0</v>
      </c>
      <c r="DY230">
        <v>0.65268444998810604</v>
      </c>
      <c r="DZ230">
        <v>0</v>
      </c>
      <c r="EA230">
        <v>0</v>
      </c>
      <c r="EB230">
        <v>0</v>
      </c>
      <c r="EC230" s="15">
        <v>1.08309628626957E-14</v>
      </c>
    </row>
    <row r="231" spans="23:188" x14ac:dyDescent="0.2">
      <c r="CX231">
        <v>0.14282921365175599</v>
      </c>
      <c r="CY231" s="13">
        <v>9.8336783686066506E-2</v>
      </c>
      <c r="CZ231">
        <v>6.6010991129809099E-2</v>
      </c>
      <c r="DA231">
        <v>0.29140223914769903</v>
      </c>
      <c r="DB231">
        <v>0</v>
      </c>
      <c r="DC231">
        <v>0.64258676972244999</v>
      </c>
      <c r="DD231">
        <v>0</v>
      </c>
      <c r="DE231">
        <v>0</v>
      </c>
      <c r="DF231">
        <v>0</v>
      </c>
      <c r="DG231" s="15">
        <v>1.4742547460588901E-14</v>
      </c>
      <c r="DT231">
        <v>0.14282921365177101</v>
      </c>
      <c r="DU231" s="13">
        <v>9.8336783686129803E-2</v>
      </c>
      <c r="DV231">
        <v>6.6010991130870306E-2</v>
      </c>
      <c r="DW231">
        <v>0.291402239146902</v>
      </c>
      <c r="DX231">
        <v>0</v>
      </c>
      <c r="DY231">
        <v>0.64258676972220696</v>
      </c>
      <c r="DZ231">
        <v>0</v>
      </c>
      <c r="EA231">
        <v>0</v>
      </c>
      <c r="EB231">
        <v>0</v>
      </c>
      <c r="EC231" s="15">
        <v>1.15489215413156E-14</v>
      </c>
    </row>
    <row r="232" spans="23:188" x14ac:dyDescent="0.2">
      <c r="CX232">
        <v>0.14337234746504299</v>
      </c>
      <c r="CY232" s="13">
        <v>0.100758342360833</v>
      </c>
      <c r="CZ232">
        <v>0.108086730695891</v>
      </c>
      <c r="DA232">
        <v>0.25942417984753302</v>
      </c>
      <c r="DB232">
        <v>0</v>
      </c>
      <c r="DC232">
        <v>0.63248908945653803</v>
      </c>
      <c r="DD232">
        <v>0</v>
      </c>
      <c r="DE232">
        <v>0</v>
      </c>
      <c r="DF232">
        <v>0</v>
      </c>
      <c r="DG232" s="15">
        <v>1.3143132415738299E-14</v>
      </c>
      <c r="DT232">
        <v>0.143372347465059</v>
      </c>
      <c r="DU232" s="13">
        <v>0.100758342360892</v>
      </c>
      <c r="DV232">
        <v>0.108086730696884</v>
      </c>
      <c r="DW232">
        <v>0.25942417984678501</v>
      </c>
      <c r="DX232">
        <v>0</v>
      </c>
      <c r="DY232">
        <v>0.63248908945630899</v>
      </c>
      <c r="DZ232">
        <v>0</v>
      </c>
      <c r="EA232">
        <v>0</v>
      </c>
      <c r="EB232">
        <v>0</v>
      </c>
      <c r="EC232" s="15">
        <v>1.2263627613418E-14</v>
      </c>
    </row>
    <row r="233" spans="23:188" x14ac:dyDescent="0.2">
      <c r="CX233">
        <v>0.144022134286627</v>
      </c>
      <c r="CY233" s="13">
        <v>0.1031799010356</v>
      </c>
      <c r="CZ233">
        <v>0.15016247026197199</v>
      </c>
      <c r="DA233">
        <v>0.22744612054736801</v>
      </c>
      <c r="DB233">
        <v>0</v>
      </c>
      <c r="DC233">
        <v>0.62239140919062497</v>
      </c>
      <c r="DD233">
        <v>0</v>
      </c>
      <c r="DE233">
        <v>0</v>
      </c>
      <c r="DF233">
        <v>0</v>
      </c>
      <c r="DG233" s="15">
        <v>1.15688708612893E-14</v>
      </c>
      <c r="DT233">
        <v>0.14402213428664401</v>
      </c>
      <c r="DU233" s="13">
        <v>0.103179901035655</v>
      </c>
      <c r="DV233">
        <v>0.1501624702629</v>
      </c>
      <c r="DW233">
        <v>0.22744612054666699</v>
      </c>
      <c r="DX233">
        <v>0</v>
      </c>
      <c r="DY233">
        <v>0.62239140919040903</v>
      </c>
      <c r="DZ233">
        <v>0</v>
      </c>
      <c r="EA233">
        <v>0</v>
      </c>
      <c r="EB233">
        <v>0</v>
      </c>
      <c r="EC233" s="15">
        <v>1.29844052176864E-14</v>
      </c>
    </row>
    <row r="234" spans="23:188" x14ac:dyDescent="0.2">
      <c r="CX234">
        <v>0.14477713808779999</v>
      </c>
      <c r="CY234" s="13">
        <v>0.105601459710367</v>
      </c>
      <c r="CZ234">
        <v>0.19223820982805301</v>
      </c>
      <c r="DA234">
        <v>0.19546806124720201</v>
      </c>
      <c r="DB234">
        <v>0</v>
      </c>
      <c r="DC234">
        <v>0.61229372892471301</v>
      </c>
      <c r="DD234">
        <v>0</v>
      </c>
      <c r="DE234">
        <v>0</v>
      </c>
      <c r="DF234">
        <v>0</v>
      </c>
      <c r="DG234" s="15">
        <v>9.9694558164387104E-15</v>
      </c>
      <c r="DT234">
        <v>0.144777138087817</v>
      </c>
      <c r="DU234" s="13">
        <v>0.105601459710417</v>
      </c>
      <c r="DV234">
        <v>0.19223820982891399</v>
      </c>
      <c r="DW234">
        <v>0.195468061246551</v>
      </c>
      <c r="DX234">
        <v>0</v>
      </c>
      <c r="DY234">
        <v>0.61229372892451095</v>
      </c>
      <c r="DZ234">
        <v>0</v>
      </c>
      <c r="EA234">
        <v>0</v>
      </c>
      <c r="EB234">
        <v>0</v>
      </c>
      <c r="EC234" s="15">
        <v>1.37008460132648E-14</v>
      </c>
    </row>
    <row r="235" spans="23:188" x14ac:dyDescent="0.2">
      <c r="CX235">
        <v>0.145635722482132</v>
      </c>
      <c r="CY235" s="13">
        <v>0.10802301838513299</v>
      </c>
      <c r="CZ235">
        <v>0.234313949394133</v>
      </c>
      <c r="DA235">
        <v>0.163490001947039</v>
      </c>
      <c r="DB235">
        <v>0</v>
      </c>
      <c r="DC235">
        <v>0.60219604865880205</v>
      </c>
      <c r="DD235">
        <v>0</v>
      </c>
      <c r="DE235">
        <v>0</v>
      </c>
      <c r="DF235">
        <v>0</v>
      </c>
      <c r="DG235" s="15">
        <v>8.3995310706797E-15</v>
      </c>
      <c r="DT235">
        <v>0.14563572248214901</v>
      </c>
      <c r="DU235" s="13">
        <v>0.10802301838518</v>
      </c>
      <c r="DV235">
        <v>0.234313949394928</v>
      </c>
      <c r="DW235">
        <v>0.16349000194643401</v>
      </c>
      <c r="DX235">
        <v>0</v>
      </c>
      <c r="DY235">
        <v>0.60219604865861198</v>
      </c>
      <c r="DZ235">
        <v>0</v>
      </c>
      <c r="EA235">
        <v>0</v>
      </c>
      <c r="EB235">
        <v>0</v>
      </c>
      <c r="EC235" s="15">
        <v>1.4422490979271199E-14</v>
      </c>
    </row>
    <row r="236" spans="23:188" x14ac:dyDescent="0.2">
      <c r="CX236">
        <v>0.146596067527309</v>
      </c>
      <c r="CY236" s="13">
        <v>0.1104445770599</v>
      </c>
      <c r="CZ236">
        <v>0.27638968896021399</v>
      </c>
      <c r="DA236">
        <v>0.13151194264687299</v>
      </c>
      <c r="DB236">
        <v>0</v>
      </c>
      <c r="DC236">
        <v>0.59209836839288998</v>
      </c>
      <c r="DD236">
        <v>0</v>
      </c>
      <c r="DE236">
        <v>0</v>
      </c>
      <c r="DF236">
        <v>0</v>
      </c>
      <c r="DG236" s="15">
        <v>6.8001160258290799E-15</v>
      </c>
      <c r="DT236">
        <v>0.14659606752732601</v>
      </c>
      <c r="DU236" s="13">
        <v>0.110444577059942</v>
      </c>
      <c r="DV236">
        <v>0.27638968896094301</v>
      </c>
      <c r="DW236">
        <v>0.13151194264631699</v>
      </c>
      <c r="DX236">
        <v>0</v>
      </c>
      <c r="DY236">
        <v>0.59209836839271301</v>
      </c>
      <c r="DZ236">
        <v>0</v>
      </c>
      <c r="EA236">
        <v>0</v>
      </c>
      <c r="EB236">
        <v>0</v>
      </c>
      <c r="EC236" s="15">
        <v>1.5140666498325601E-14</v>
      </c>
    </row>
    <row r="237" spans="23:188" x14ac:dyDescent="0.2">
      <c r="CX237">
        <v>0.14765618770519101</v>
      </c>
      <c r="CY237" s="13">
        <v>0.112866135734667</v>
      </c>
      <c r="CZ237">
        <v>0.318465428526295</v>
      </c>
      <c r="DA237">
        <v>9.9533883346707805E-2</v>
      </c>
      <c r="DB237">
        <v>0</v>
      </c>
      <c r="DC237">
        <v>0.58200068812697803</v>
      </c>
      <c r="DD237">
        <v>0</v>
      </c>
      <c r="DE237">
        <v>0</v>
      </c>
      <c r="DF237">
        <v>0</v>
      </c>
      <c r="DG237" s="15">
        <v>5.2215176626901901E-15</v>
      </c>
      <c r="DT237">
        <v>0.147656187705207</v>
      </c>
      <c r="DU237" s="13">
        <v>0.112866135734705</v>
      </c>
      <c r="DV237">
        <v>0.31846542852695697</v>
      </c>
      <c r="DW237">
        <v>9.95338833462006E-2</v>
      </c>
      <c r="DX237">
        <v>0</v>
      </c>
      <c r="DY237">
        <v>0.58200068812681405</v>
      </c>
      <c r="DZ237">
        <v>0</v>
      </c>
      <c r="EA237">
        <v>0</v>
      </c>
      <c r="EB237">
        <v>0</v>
      </c>
      <c r="EC237" s="15">
        <v>1.5855372570428001E-14</v>
      </c>
    </row>
    <row r="238" spans="23:188" x14ac:dyDescent="0.2">
      <c r="CX238">
        <v>0.14881395069807801</v>
      </c>
      <c r="CY238" s="13">
        <v>0.115287694409434</v>
      </c>
      <c r="CZ238">
        <v>0.36054116809237702</v>
      </c>
      <c r="DA238">
        <v>6.7555824046542298E-2</v>
      </c>
      <c r="DB238">
        <v>0</v>
      </c>
      <c r="DC238">
        <v>0.57190300786106496</v>
      </c>
      <c r="DD238">
        <v>0</v>
      </c>
      <c r="DE238">
        <v>0</v>
      </c>
      <c r="DF238">
        <v>0</v>
      </c>
      <c r="DG238" s="15">
        <v>3.62557206479153E-15</v>
      </c>
      <c r="DT238">
        <v>0.148813950698093</v>
      </c>
      <c r="DU238" s="13">
        <v>0.115287694409468</v>
      </c>
      <c r="DV238">
        <v>0.36054116809297299</v>
      </c>
      <c r="DW238">
        <v>6.7555824046082402E-2</v>
      </c>
      <c r="DX238">
        <v>0</v>
      </c>
      <c r="DY238">
        <v>0.57190300786091497</v>
      </c>
      <c r="DZ238">
        <v>0</v>
      </c>
      <c r="EA238">
        <v>0</v>
      </c>
      <c r="EB238">
        <v>0</v>
      </c>
      <c r="EC238" s="15">
        <v>1.6570078642530499E-14</v>
      </c>
    </row>
    <row r="239" spans="23:188" x14ac:dyDescent="0.2">
      <c r="CX239">
        <v>0.15006709658912401</v>
      </c>
      <c r="CY239" s="13">
        <v>0.11770925308420099</v>
      </c>
      <c r="CZ239">
        <v>0.40261690765845898</v>
      </c>
      <c r="DA239">
        <v>3.5577764746376798E-2</v>
      </c>
      <c r="DB239">
        <v>0</v>
      </c>
      <c r="DC239">
        <v>0.561805327595153</v>
      </c>
      <c r="DD239">
        <v>0</v>
      </c>
      <c r="DE239">
        <v>0</v>
      </c>
      <c r="DF239">
        <v>0</v>
      </c>
      <c r="DG239" s="15">
        <v>2.05391259555654E-15</v>
      </c>
      <c r="DT239">
        <v>0.150067096589138</v>
      </c>
      <c r="DU239" s="13">
        <v>0.11770925308423</v>
      </c>
      <c r="DV239">
        <v>0.402616907658987</v>
      </c>
      <c r="DW239">
        <v>3.5577764745965898E-2</v>
      </c>
      <c r="DX239">
        <v>0</v>
      </c>
      <c r="DY239">
        <v>0.561805327595016</v>
      </c>
      <c r="DZ239">
        <v>0</v>
      </c>
      <c r="EA239">
        <v>0</v>
      </c>
      <c r="EB239">
        <v>0</v>
      </c>
      <c r="EC239" s="15">
        <v>1.72917236085368E-14</v>
      </c>
    </row>
    <row r="240" spans="23:188" x14ac:dyDescent="0.2">
      <c r="CX240">
        <v>0.151413257136188</v>
      </c>
      <c r="CY240" s="13">
        <v>0.120130811758967</v>
      </c>
      <c r="CZ240">
        <v>0.444692647224538</v>
      </c>
      <c r="DA240">
        <v>3.5997054462130799E-3</v>
      </c>
      <c r="DB240">
        <v>0</v>
      </c>
      <c r="DC240">
        <v>0.55170764732924205</v>
      </c>
      <c r="DD240">
        <v>0</v>
      </c>
      <c r="DE240">
        <v>0</v>
      </c>
      <c r="DF240">
        <v>0</v>
      </c>
      <c r="DG240" s="15">
        <v>4.5102810375397004E-16</v>
      </c>
      <c r="DT240">
        <v>0.15141325713619999</v>
      </c>
      <c r="DU240" s="13">
        <v>0.120130811758993</v>
      </c>
      <c r="DV240">
        <v>0.44469264722500002</v>
      </c>
      <c r="DW240">
        <v>3.5997054458494801E-3</v>
      </c>
      <c r="DX240">
        <v>0</v>
      </c>
      <c r="DY240">
        <v>0.55170764732911803</v>
      </c>
      <c r="DZ240">
        <v>0</v>
      </c>
      <c r="EA240">
        <v>0</v>
      </c>
      <c r="EB240">
        <v>0</v>
      </c>
      <c r="EC240" s="15">
        <v>1.8211127050804499E-14</v>
      </c>
    </row>
    <row r="241" spans="102:133" x14ac:dyDescent="0.2">
      <c r="CX241">
        <v>0.152948779815959</v>
      </c>
      <c r="CY241" s="13">
        <v>0.122552370433737</v>
      </c>
      <c r="CZ241">
        <v>0.46232497500623698</v>
      </c>
      <c r="DA241">
        <v>0</v>
      </c>
      <c r="DB241" s="15">
        <v>1.6917890699463799E-15</v>
      </c>
      <c r="DC241">
        <v>0.53767502499375697</v>
      </c>
      <c r="DD241">
        <v>0</v>
      </c>
      <c r="DE241">
        <v>0</v>
      </c>
      <c r="DF241">
        <v>0</v>
      </c>
      <c r="DG241">
        <v>0</v>
      </c>
      <c r="DT241">
        <v>0.15294877981596999</v>
      </c>
      <c r="DU241" s="13">
        <v>0.122552370433756</v>
      </c>
      <c r="DV241">
        <v>0.46232497500634601</v>
      </c>
      <c r="DW241">
        <v>0</v>
      </c>
      <c r="DX241">
        <v>0</v>
      </c>
      <c r="DY241">
        <v>0.53767502499362196</v>
      </c>
      <c r="DZ241">
        <v>0</v>
      </c>
      <c r="EA241">
        <v>0</v>
      </c>
      <c r="EB241">
        <v>0</v>
      </c>
      <c r="EC241" s="15">
        <v>1.7902779952949599E-14</v>
      </c>
    </row>
    <row r="242" spans="102:133" x14ac:dyDescent="0.2">
      <c r="CX242">
        <v>0.15481675926916599</v>
      </c>
      <c r="CY242" s="13">
        <v>0.12497392910850701</v>
      </c>
      <c r="CZ242">
        <v>0.47685673243853599</v>
      </c>
      <c r="DA242">
        <v>0</v>
      </c>
      <c r="DB242" s="15">
        <v>3.8979236505198903E-15</v>
      </c>
      <c r="DC242">
        <v>0.52314326756145701</v>
      </c>
      <c r="DD242">
        <v>0</v>
      </c>
      <c r="DE242">
        <v>0</v>
      </c>
      <c r="DF242">
        <v>0</v>
      </c>
      <c r="DG242">
        <v>0</v>
      </c>
      <c r="DT242">
        <v>0.15481675926917399</v>
      </c>
      <c r="DU242" s="13">
        <v>0.124973929108519</v>
      </c>
      <c r="DV242">
        <v>0.47685673243860399</v>
      </c>
      <c r="DW242">
        <v>0</v>
      </c>
      <c r="DX242">
        <v>0</v>
      </c>
      <c r="DY242">
        <v>0.52314326756136298</v>
      </c>
      <c r="DZ242">
        <v>0</v>
      </c>
      <c r="EA242">
        <v>0</v>
      </c>
      <c r="EB242">
        <v>0</v>
      </c>
      <c r="EC242" s="15">
        <v>1.7449583444850699E-14</v>
      </c>
    </row>
    <row r="243" spans="102:133" x14ac:dyDescent="0.2">
      <c r="CX243">
        <v>0.15700687787883799</v>
      </c>
      <c r="CY243" s="13">
        <v>0.127395487783277</v>
      </c>
      <c r="CZ243">
        <v>0.491388489870836</v>
      </c>
      <c r="DA243">
        <v>0</v>
      </c>
      <c r="DB243" s="15">
        <v>6.14265582843387E-15</v>
      </c>
      <c r="DC243">
        <v>0.50861151012915695</v>
      </c>
      <c r="DD243">
        <v>0</v>
      </c>
      <c r="DE243">
        <v>0</v>
      </c>
      <c r="DF243">
        <v>0</v>
      </c>
      <c r="DG243">
        <v>0</v>
      </c>
      <c r="DT243">
        <v>0.15700687787884099</v>
      </c>
      <c r="DU243" s="13">
        <v>0.127395487783281</v>
      </c>
      <c r="DV243">
        <v>0.49138848987086298</v>
      </c>
      <c r="DW243">
        <v>0</v>
      </c>
      <c r="DX243">
        <v>0</v>
      </c>
      <c r="DY243">
        <v>0.50861151012910499</v>
      </c>
      <c r="DZ243">
        <v>0</v>
      </c>
      <c r="EA243">
        <v>0</v>
      </c>
      <c r="EB243">
        <v>0</v>
      </c>
      <c r="EC243" s="15">
        <v>1.7003759511524701E-14</v>
      </c>
    </row>
    <row r="244" spans="102:133" x14ac:dyDescent="0.2">
      <c r="CX244">
        <v>0.15950586666059099</v>
      </c>
      <c r="CY244" s="13">
        <v>0.12981704645803499</v>
      </c>
      <c r="CZ244">
        <v>0.50592024730306395</v>
      </c>
      <c r="DA244">
        <v>0</v>
      </c>
      <c r="DB244" s="15">
        <v>6.5880460808909199E-15</v>
      </c>
      <c r="DC244">
        <v>0.494079752696924</v>
      </c>
      <c r="DD244">
        <v>0</v>
      </c>
      <c r="DE244">
        <v>0</v>
      </c>
      <c r="DF244">
        <v>0</v>
      </c>
      <c r="DG244">
        <v>0</v>
      </c>
      <c r="DT244">
        <v>0.15950586666060099</v>
      </c>
      <c r="DU244" s="13">
        <v>0.12981704645804401</v>
      </c>
      <c r="DV244">
        <v>0.50592024730312102</v>
      </c>
      <c r="DW244">
        <v>0</v>
      </c>
      <c r="DX244">
        <v>0</v>
      </c>
      <c r="DY244">
        <v>0.49407975269684601</v>
      </c>
      <c r="DZ244">
        <v>0</v>
      </c>
      <c r="EA244">
        <v>0</v>
      </c>
      <c r="EB244">
        <v>0</v>
      </c>
      <c r="EC244" s="15">
        <v>1.6549261960818699E-14</v>
      </c>
    </row>
    <row r="245" spans="102:133" x14ac:dyDescent="0.2">
      <c r="CX245">
        <v>0.16229945885389299</v>
      </c>
      <c r="CY245" s="13">
        <v>0.13223860513278901</v>
      </c>
      <c r="CZ245">
        <v>0.52045200473526898</v>
      </c>
      <c r="DA245">
        <v>0</v>
      </c>
      <c r="DB245" s="15">
        <v>6.37424141247678E-15</v>
      </c>
      <c r="DC245">
        <v>0.47954799526471398</v>
      </c>
      <c r="DD245">
        <v>0</v>
      </c>
      <c r="DE245">
        <v>0</v>
      </c>
      <c r="DF245">
        <v>0</v>
      </c>
      <c r="DG245">
        <v>0</v>
      </c>
      <c r="DT245">
        <v>0.162299458853915</v>
      </c>
      <c r="DU245" s="13">
        <v>0.132238605132807</v>
      </c>
      <c r="DV245">
        <v>0.52045200473538</v>
      </c>
      <c r="DW245">
        <v>0</v>
      </c>
      <c r="DX245">
        <v>0</v>
      </c>
      <c r="DY245">
        <v>0.47954799526458802</v>
      </c>
      <c r="DZ245">
        <v>0</v>
      </c>
      <c r="EA245">
        <v>0</v>
      </c>
      <c r="EB245">
        <v>0</v>
      </c>
      <c r="EC245" s="15">
        <v>1.6105172750968699E-14</v>
      </c>
    </row>
    <row r="246" spans="102:133" x14ac:dyDescent="0.2">
      <c r="CX246">
        <v>0.16537272518955901</v>
      </c>
      <c r="CY246" s="13">
        <v>0.134660163807542</v>
      </c>
      <c r="CZ246">
        <v>0.53498376216744603</v>
      </c>
      <c r="DA246">
        <v>0</v>
      </c>
      <c r="DB246" s="15">
        <v>6.2200678635493397E-15</v>
      </c>
      <c r="DC246">
        <v>0.46501623783263402</v>
      </c>
      <c r="DD246">
        <v>0</v>
      </c>
      <c r="DE246">
        <v>0</v>
      </c>
      <c r="DF246">
        <v>0</v>
      </c>
      <c r="DG246">
        <v>0</v>
      </c>
      <c r="DT246">
        <v>0.165372725189598</v>
      </c>
      <c r="DU246" s="13">
        <v>0.13466016380757001</v>
      </c>
      <c r="DV246">
        <v>0.53498376216763299</v>
      </c>
      <c r="DW246">
        <v>0</v>
      </c>
      <c r="DX246">
        <v>0</v>
      </c>
      <c r="DY246">
        <v>0.46501623783235801</v>
      </c>
      <c r="DZ246">
        <v>0</v>
      </c>
      <c r="EA246">
        <v>0</v>
      </c>
      <c r="EB246">
        <v>0</v>
      </c>
      <c r="EC246" s="15">
        <v>1.5657830934601199E-14</v>
      </c>
    </row>
    <row r="247" spans="102:133" x14ac:dyDescent="0.2">
      <c r="CX247">
        <v>0.168710382538278</v>
      </c>
      <c r="CY247" s="13">
        <v>0.137081722482296</v>
      </c>
      <c r="CZ247">
        <v>0.54951551959964495</v>
      </c>
      <c r="DA247">
        <v>0</v>
      </c>
      <c r="DB247" s="15">
        <v>6.0641595911459202E-15</v>
      </c>
      <c r="DC247">
        <v>0.45048448040045602</v>
      </c>
      <c r="DD247">
        <v>0</v>
      </c>
      <c r="DE247">
        <v>0</v>
      </c>
      <c r="DF247">
        <v>0</v>
      </c>
      <c r="DG247">
        <v>0</v>
      </c>
      <c r="DT247">
        <v>0.16871038253833101</v>
      </c>
      <c r="DU247" s="13">
        <v>0.137081722482332</v>
      </c>
      <c r="DV247">
        <v>0.54951551959988099</v>
      </c>
      <c r="DW247">
        <v>0</v>
      </c>
      <c r="DX247">
        <v>0</v>
      </c>
      <c r="DY247">
        <v>0.45048448040011202</v>
      </c>
      <c r="DZ247" s="15">
        <v>1.6198197297367899E-14</v>
      </c>
      <c r="EA247">
        <v>0</v>
      </c>
      <c r="EB247">
        <v>0</v>
      </c>
      <c r="EC247">
        <v>0</v>
      </c>
    </row>
    <row r="248" spans="102:133" x14ac:dyDescent="0.2">
      <c r="CX248">
        <v>0.17229706661181901</v>
      </c>
      <c r="CY248" s="13">
        <v>0.13950328115704999</v>
      </c>
      <c r="CZ248">
        <v>0.56404727703184299</v>
      </c>
      <c r="DA248">
        <v>0</v>
      </c>
      <c r="DB248" s="15">
        <v>5.9028303078800803E-15</v>
      </c>
      <c r="DC248">
        <v>0.43595272296827797</v>
      </c>
      <c r="DD248">
        <v>0</v>
      </c>
      <c r="DE248">
        <v>0</v>
      </c>
      <c r="DF248">
        <v>0</v>
      </c>
      <c r="DG248">
        <v>0</v>
      </c>
      <c r="DT248">
        <v>0.17229706661188901</v>
      </c>
      <c r="DU248" s="13">
        <v>0.13950328115709201</v>
      </c>
      <c r="DV248">
        <v>0.56404727703212498</v>
      </c>
      <c r="DW248">
        <v>0</v>
      </c>
      <c r="DX248">
        <v>0</v>
      </c>
      <c r="DY248">
        <v>0.43595272296787002</v>
      </c>
      <c r="DZ248" s="15">
        <v>1.7098301940965399E-14</v>
      </c>
      <c r="EA248">
        <v>0</v>
      </c>
      <c r="EB248">
        <v>0</v>
      </c>
      <c r="EC248">
        <v>0</v>
      </c>
    </row>
    <row r="249" spans="102:133" x14ac:dyDescent="0.2">
      <c r="CX249">
        <v>0.176117563567914</v>
      </c>
      <c r="CY249" s="13">
        <v>0.14192483983180401</v>
      </c>
      <c r="CZ249">
        <v>0.57857903446404102</v>
      </c>
      <c r="DA249">
        <v>0</v>
      </c>
      <c r="DB249" s="15">
        <v>5.7237201089854797E-15</v>
      </c>
      <c r="DC249">
        <v>0.42142096553609998</v>
      </c>
      <c r="DD249">
        <v>0</v>
      </c>
      <c r="DE249">
        <v>0</v>
      </c>
      <c r="DF249">
        <v>0</v>
      </c>
      <c r="DG249">
        <v>0</v>
      </c>
      <c r="DT249">
        <v>0.17611756356800201</v>
      </c>
      <c r="DU249" s="13">
        <v>0.141924839831853</v>
      </c>
      <c r="DV249">
        <v>0.57857903446436898</v>
      </c>
      <c r="DW249">
        <v>0</v>
      </c>
      <c r="DX249">
        <v>0</v>
      </c>
      <c r="DY249">
        <v>0.42142096553562802</v>
      </c>
      <c r="DZ249" s="15">
        <v>1.7988215084141501E-14</v>
      </c>
      <c r="EA249">
        <v>0</v>
      </c>
      <c r="EB249">
        <v>0</v>
      </c>
      <c r="EC249">
        <v>0</v>
      </c>
    </row>
    <row r="250" spans="102:133" x14ac:dyDescent="0.2">
      <c r="CX250">
        <v>0.180156998971437</v>
      </c>
      <c r="CY250" s="13">
        <v>0.144346398506558</v>
      </c>
      <c r="CZ250">
        <v>0.59311079189623905</v>
      </c>
      <c r="DA250">
        <v>0</v>
      </c>
      <c r="DB250" s="15">
        <v>5.5398394205319303E-15</v>
      </c>
      <c r="DC250">
        <v>0.40688920810392198</v>
      </c>
      <c r="DD250">
        <v>0</v>
      </c>
      <c r="DE250">
        <v>0</v>
      </c>
      <c r="DF250">
        <v>0</v>
      </c>
      <c r="DG250">
        <v>0</v>
      </c>
      <c r="DT250">
        <v>0.180156998971544</v>
      </c>
      <c r="DU250" s="13">
        <v>0.14434639850661399</v>
      </c>
      <c r="DV250">
        <v>0.59311079189661298</v>
      </c>
      <c r="DW250">
        <v>0</v>
      </c>
      <c r="DX250">
        <v>0</v>
      </c>
      <c r="DY250">
        <v>0.40688920810338602</v>
      </c>
      <c r="DZ250" s="15">
        <v>1.88954754620774E-14</v>
      </c>
      <c r="EA250">
        <v>0</v>
      </c>
      <c r="EB250">
        <v>0</v>
      </c>
      <c r="EC250">
        <v>0</v>
      </c>
    </row>
    <row r="251" spans="102:133" x14ac:dyDescent="0.2">
      <c r="CX251">
        <v>0.18440098537406399</v>
      </c>
      <c r="CY251" s="13">
        <v>0.146767957181311</v>
      </c>
      <c r="CZ251">
        <v>0.60764254932843698</v>
      </c>
      <c r="DA251">
        <v>0</v>
      </c>
      <c r="DB251" s="15">
        <v>5.3620302642443099E-15</v>
      </c>
      <c r="DC251">
        <v>0.39235745067174299</v>
      </c>
      <c r="DD251">
        <v>0</v>
      </c>
      <c r="DE251">
        <v>0</v>
      </c>
      <c r="DF251">
        <v>0</v>
      </c>
      <c r="DG251">
        <v>0</v>
      </c>
      <c r="DT251">
        <v>0.18440098537417399</v>
      </c>
      <c r="DU251" s="13">
        <v>0.14676795718136601</v>
      </c>
      <c r="DV251">
        <v>0.60764254932880901</v>
      </c>
      <c r="DW251">
        <v>0</v>
      </c>
      <c r="DX251">
        <v>0</v>
      </c>
      <c r="DY251">
        <v>0.39235745067122002</v>
      </c>
      <c r="DZ251">
        <v>0</v>
      </c>
      <c r="EA251">
        <v>0</v>
      </c>
      <c r="EB251">
        <v>0</v>
      </c>
      <c r="EC251">
        <v>0</v>
      </c>
    </row>
    <row r="252" spans="102:133" x14ac:dyDescent="0.2">
      <c r="CX252">
        <v>0.188835731742412</v>
      </c>
      <c r="CY252" s="13">
        <v>0.14918951585606499</v>
      </c>
      <c r="CZ252">
        <v>0.62217430676063601</v>
      </c>
      <c r="DA252">
        <v>0</v>
      </c>
      <c r="DB252" s="15">
        <v>5.2128440453103101E-15</v>
      </c>
      <c r="DC252">
        <v>0.377825693239565</v>
      </c>
      <c r="DD252">
        <v>0</v>
      </c>
      <c r="DE252">
        <v>0</v>
      </c>
      <c r="DF252">
        <v>0</v>
      </c>
      <c r="DG252">
        <v>0</v>
      </c>
      <c r="DT252">
        <v>0.18883573174252499</v>
      </c>
      <c r="DU252" s="13">
        <v>0.149189515856118</v>
      </c>
      <c r="DV252">
        <v>0.62217430676099506</v>
      </c>
      <c r="DW252">
        <v>0</v>
      </c>
      <c r="DX252">
        <v>0</v>
      </c>
      <c r="DY252">
        <v>0.37782569323904502</v>
      </c>
      <c r="DZ252">
        <v>0</v>
      </c>
      <c r="EA252">
        <v>0</v>
      </c>
      <c r="EB252">
        <v>0</v>
      </c>
      <c r="EC252">
        <v>0</v>
      </c>
    </row>
    <row r="253" spans="102:133" x14ac:dyDescent="0.2">
      <c r="CX253">
        <v>0.19344811915780899</v>
      </c>
      <c r="CY253" s="13">
        <v>0.15161107453081901</v>
      </c>
      <c r="CZ253">
        <v>0.63670606419283304</v>
      </c>
      <c r="DA253">
        <v>0</v>
      </c>
      <c r="DB253" s="15">
        <v>5.0428411446645798E-15</v>
      </c>
      <c r="DC253">
        <v>0.363293935807388</v>
      </c>
      <c r="DD253">
        <v>0</v>
      </c>
      <c r="DE253">
        <v>0</v>
      </c>
      <c r="DF253">
        <v>0</v>
      </c>
      <c r="DG253">
        <v>0</v>
      </c>
      <c r="DT253">
        <v>0.19344811915792401</v>
      </c>
      <c r="DU253" s="13">
        <v>0.151611074530869</v>
      </c>
      <c r="DV253">
        <v>0.63670606419318099</v>
      </c>
      <c r="DW253">
        <v>0</v>
      </c>
      <c r="DX253">
        <v>0</v>
      </c>
      <c r="DY253">
        <v>0.36329393580687003</v>
      </c>
      <c r="DZ253">
        <v>0</v>
      </c>
      <c r="EA253">
        <v>0</v>
      </c>
      <c r="EB253">
        <v>0</v>
      </c>
      <c r="EC253">
        <v>0</v>
      </c>
    </row>
    <row r="254" spans="102:133" x14ac:dyDescent="0.2">
      <c r="CX254">
        <v>0.19822574776231999</v>
      </c>
      <c r="CY254" s="13">
        <v>0.15403263320557301</v>
      </c>
      <c r="CZ254">
        <v>0.65123782162503197</v>
      </c>
      <c r="DA254">
        <v>0</v>
      </c>
      <c r="DB254">
        <v>0</v>
      </c>
      <c r="DC254">
        <v>0.348762178375214</v>
      </c>
      <c r="DD254">
        <v>0</v>
      </c>
      <c r="DE254">
        <v>0</v>
      </c>
      <c r="DF254">
        <v>0</v>
      </c>
      <c r="DG254">
        <v>0</v>
      </c>
      <c r="DT254">
        <v>0.19822574776243601</v>
      </c>
      <c r="DU254" s="13">
        <v>0.15403263320562099</v>
      </c>
      <c r="DV254">
        <v>0.65123782162536803</v>
      </c>
      <c r="DW254">
        <v>0</v>
      </c>
      <c r="DX254">
        <v>0</v>
      </c>
      <c r="DY254">
        <v>0.34876217837469398</v>
      </c>
      <c r="DZ254">
        <v>0</v>
      </c>
      <c r="EA254">
        <v>0</v>
      </c>
      <c r="EB254">
        <v>0</v>
      </c>
      <c r="EC254">
        <v>0</v>
      </c>
    </row>
    <row r="255" spans="102:133" x14ac:dyDescent="0.2">
      <c r="CX255">
        <v>0.20315695999252201</v>
      </c>
      <c r="CY255" s="13">
        <v>0.156454191880327</v>
      </c>
      <c r="CZ255">
        <v>0.665769579057231</v>
      </c>
      <c r="DA255">
        <v>0</v>
      </c>
      <c r="DB255">
        <v>0</v>
      </c>
      <c r="DC255">
        <v>0.33423042094303501</v>
      </c>
      <c r="DD255">
        <v>0</v>
      </c>
      <c r="DE255">
        <v>0</v>
      </c>
      <c r="DF255">
        <v>0</v>
      </c>
      <c r="DG255">
        <v>0</v>
      </c>
      <c r="DT255">
        <v>0.203156959992639</v>
      </c>
      <c r="DU255" s="13">
        <v>0.15645419188037199</v>
      </c>
      <c r="DV255">
        <v>0.66576957905755396</v>
      </c>
      <c r="DW255">
        <v>0</v>
      </c>
      <c r="DX255">
        <v>0</v>
      </c>
      <c r="DY255">
        <v>0.33423042094251898</v>
      </c>
      <c r="DZ255">
        <v>0</v>
      </c>
      <c r="EA255">
        <v>0</v>
      </c>
      <c r="EB255">
        <v>0</v>
      </c>
      <c r="EC255">
        <v>0</v>
      </c>
    </row>
    <row r="256" spans="102:133" x14ac:dyDescent="0.2">
      <c r="CX256">
        <v>0.20823084487681101</v>
      </c>
      <c r="CY256" s="13">
        <v>0.15887575055507999</v>
      </c>
      <c r="CZ256">
        <v>0.68030133648942903</v>
      </c>
      <c r="DA256">
        <v>0</v>
      </c>
      <c r="DB256">
        <v>0</v>
      </c>
      <c r="DC256">
        <v>0.31969866351085702</v>
      </c>
      <c r="DD256">
        <v>0</v>
      </c>
      <c r="DE256">
        <v>0</v>
      </c>
      <c r="DF256">
        <v>0</v>
      </c>
      <c r="DG256">
        <v>0</v>
      </c>
      <c r="DT256">
        <v>0.208230844876928</v>
      </c>
      <c r="DU256" s="13">
        <v>0.15887575055512301</v>
      </c>
      <c r="DV256">
        <v>0.680301336489741</v>
      </c>
      <c r="DW256">
        <v>0</v>
      </c>
      <c r="DX256">
        <v>0</v>
      </c>
      <c r="DY256">
        <v>0.31969866351034298</v>
      </c>
      <c r="DZ256">
        <v>0</v>
      </c>
      <c r="EA256">
        <v>0</v>
      </c>
      <c r="EB256">
        <v>0</v>
      </c>
      <c r="EC256">
        <v>0</v>
      </c>
    </row>
    <row r="257" spans="102:133" x14ac:dyDescent="0.2">
      <c r="CX257">
        <v>0.21343722770419701</v>
      </c>
      <c r="CY257" s="13">
        <v>0.16129730922983401</v>
      </c>
      <c r="CZ257">
        <v>0.69483309392162695</v>
      </c>
      <c r="DA257">
        <v>0</v>
      </c>
      <c r="DB257">
        <v>0</v>
      </c>
      <c r="DC257">
        <v>0.30516690607867802</v>
      </c>
      <c r="DD257">
        <v>0</v>
      </c>
      <c r="DE257">
        <v>0</v>
      </c>
      <c r="DF257">
        <v>0</v>
      </c>
      <c r="DG257">
        <v>0</v>
      </c>
      <c r="DT257">
        <v>0.213437227704314</v>
      </c>
      <c r="DU257" s="13">
        <v>0.16129730922987501</v>
      </c>
      <c r="DV257">
        <v>0.69483309392192805</v>
      </c>
      <c r="DW257">
        <v>0</v>
      </c>
      <c r="DX257">
        <v>0</v>
      </c>
      <c r="DY257">
        <v>0.30516690607816799</v>
      </c>
      <c r="DZ257">
        <v>0</v>
      </c>
      <c r="EA257">
        <v>0</v>
      </c>
      <c r="EB257">
        <v>0</v>
      </c>
      <c r="EC257">
        <v>0</v>
      </c>
    </row>
    <row r="258" spans="102:133" x14ac:dyDescent="0.2">
      <c r="CX258">
        <v>0.218766648804682</v>
      </c>
      <c r="CY258" s="13">
        <v>0.16371886790458801</v>
      </c>
      <c r="CZ258">
        <v>0.70936485135382499</v>
      </c>
      <c r="DA258">
        <v>0</v>
      </c>
      <c r="DB258">
        <v>0</v>
      </c>
      <c r="DC258">
        <v>0.29063514864649997</v>
      </c>
      <c r="DD258">
        <v>0</v>
      </c>
      <c r="DE258">
        <v>0</v>
      </c>
      <c r="DF258">
        <v>0</v>
      </c>
      <c r="DG258">
        <v>0</v>
      </c>
      <c r="DT258">
        <v>0.21876664880479901</v>
      </c>
      <c r="DU258" s="13">
        <v>0.163718867904626</v>
      </c>
      <c r="DV258">
        <v>0.70936485135411398</v>
      </c>
      <c r="DW258">
        <v>0</v>
      </c>
      <c r="DX258">
        <v>0</v>
      </c>
      <c r="DY258">
        <v>0.29063514864599299</v>
      </c>
      <c r="DZ258">
        <v>0</v>
      </c>
      <c r="EA258">
        <v>0</v>
      </c>
      <c r="EB258">
        <v>0</v>
      </c>
      <c r="EC258">
        <v>0</v>
      </c>
    </row>
    <row r="259" spans="102:133" x14ac:dyDescent="0.2">
      <c r="CX259">
        <v>0.22421033458706599</v>
      </c>
      <c r="CY259" s="13">
        <v>0.166140426579342</v>
      </c>
      <c r="CZ259">
        <v>0.72389660878602302</v>
      </c>
      <c r="DA259">
        <v>0</v>
      </c>
      <c r="DB259">
        <v>0</v>
      </c>
      <c r="DC259">
        <v>0.27610339121432198</v>
      </c>
      <c r="DD259">
        <v>0</v>
      </c>
      <c r="DE259">
        <v>0</v>
      </c>
      <c r="DF259">
        <v>0</v>
      </c>
      <c r="DG259">
        <v>0</v>
      </c>
      <c r="DT259">
        <v>0.22421033458718301</v>
      </c>
      <c r="DU259" s="13">
        <v>0.166140426579378</v>
      </c>
      <c r="DV259">
        <v>0.72389660878630102</v>
      </c>
      <c r="DW259">
        <v>0</v>
      </c>
      <c r="DX259">
        <v>0</v>
      </c>
      <c r="DY259">
        <v>0.27610339121381799</v>
      </c>
      <c r="DZ259">
        <v>0</v>
      </c>
      <c r="EA259">
        <v>0</v>
      </c>
      <c r="EB259">
        <v>0</v>
      </c>
      <c r="EC259">
        <v>0</v>
      </c>
    </row>
    <row r="260" spans="102:133" x14ac:dyDescent="0.2">
      <c r="CX260">
        <v>0.229760163408047</v>
      </c>
      <c r="CY260" s="13">
        <v>0.16856198525409599</v>
      </c>
      <c r="CZ260">
        <v>0.73842836621822106</v>
      </c>
      <c r="DA260">
        <v>0</v>
      </c>
      <c r="DB260">
        <v>0</v>
      </c>
      <c r="DC260">
        <v>0.26157163378214399</v>
      </c>
      <c r="DD260">
        <v>0</v>
      </c>
      <c r="DE260">
        <v>0</v>
      </c>
      <c r="DF260">
        <v>0</v>
      </c>
      <c r="DG260">
        <v>0</v>
      </c>
      <c r="DT260">
        <v>0.22976016340816299</v>
      </c>
      <c r="DU260" s="13">
        <v>0.16856198525412899</v>
      </c>
      <c r="DV260">
        <v>0.73842836621848795</v>
      </c>
      <c r="DW260">
        <v>0</v>
      </c>
      <c r="DX260">
        <v>0</v>
      </c>
      <c r="DY260">
        <v>0.261571633781642</v>
      </c>
      <c r="DZ260">
        <v>0</v>
      </c>
      <c r="EA260">
        <v>0</v>
      </c>
      <c r="EB260">
        <v>0</v>
      </c>
      <c r="EC260">
        <v>0</v>
      </c>
    </row>
    <row r="261" spans="102:133" x14ac:dyDescent="0.2">
      <c r="CX261">
        <v>0.23540862832567599</v>
      </c>
      <c r="CY261" s="13">
        <v>0.17098354392884901</v>
      </c>
      <c r="CZ261">
        <v>0.75296012365041898</v>
      </c>
      <c r="DA261">
        <v>0</v>
      </c>
      <c r="DB261">
        <v>0</v>
      </c>
      <c r="DC261">
        <v>0.24703987634996599</v>
      </c>
      <c r="DD261">
        <v>0</v>
      </c>
      <c r="DE261">
        <v>0</v>
      </c>
      <c r="DF261">
        <v>0</v>
      </c>
      <c r="DG261">
        <v>0</v>
      </c>
      <c r="DT261">
        <v>0.23540862832578999</v>
      </c>
      <c r="DU261" s="13">
        <v>0.17098354392888099</v>
      </c>
      <c r="DV261">
        <v>0.752960123650674</v>
      </c>
      <c r="DW261">
        <v>0</v>
      </c>
      <c r="DX261">
        <v>0</v>
      </c>
      <c r="DY261">
        <v>0.247039876349466</v>
      </c>
      <c r="DZ261">
        <v>0</v>
      </c>
      <c r="EA261">
        <v>0</v>
      </c>
      <c r="EB261">
        <v>0</v>
      </c>
      <c r="EC261">
        <v>0</v>
      </c>
    </row>
    <row r="262" spans="102:133" x14ac:dyDescent="0.2">
      <c r="CX262">
        <v>0.241148798334752</v>
      </c>
      <c r="CY262" s="13">
        <v>0.17340510260360301</v>
      </c>
      <c r="CZ262">
        <v>0.76749188108261701</v>
      </c>
      <c r="DA262">
        <v>0</v>
      </c>
      <c r="DB262">
        <v>0</v>
      </c>
      <c r="DC262">
        <v>0.232508118917787</v>
      </c>
      <c r="DD262">
        <v>0</v>
      </c>
      <c r="DE262">
        <v>0</v>
      </c>
      <c r="DF262">
        <v>0</v>
      </c>
      <c r="DG262">
        <v>0</v>
      </c>
      <c r="DT262">
        <v>0.24114879833486499</v>
      </c>
      <c r="DU262" s="13">
        <v>0.17340510260363201</v>
      </c>
      <c r="DV262">
        <v>0.76749188108286104</v>
      </c>
      <c r="DW262">
        <v>0</v>
      </c>
      <c r="DX262">
        <v>0</v>
      </c>
      <c r="DY262">
        <v>0.23250811891729101</v>
      </c>
      <c r="DZ262">
        <v>0</v>
      </c>
      <c r="EA262">
        <v>0</v>
      </c>
      <c r="EB262">
        <v>0</v>
      </c>
      <c r="EC262">
        <v>0</v>
      </c>
    </row>
    <row r="263" spans="102:133" x14ac:dyDescent="0.2">
      <c r="CX263">
        <v>0.24697427929573801</v>
      </c>
      <c r="CY263" s="13">
        <v>0.175826661278357</v>
      </c>
      <c r="CZ263">
        <v>0.78202363851481604</v>
      </c>
      <c r="DA263">
        <v>0</v>
      </c>
      <c r="DB263">
        <v>0</v>
      </c>
      <c r="DC263">
        <v>0.217976361485609</v>
      </c>
      <c r="DD263">
        <v>0</v>
      </c>
      <c r="DE263">
        <v>0</v>
      </c>
      <c r="DF263">
        <v>0</v>
      </c>
      <c r="DG263">
        <v>0</v>
      </c>
      <c r="DT263">
        <v>0.246974279295849</v>
      </c>
      <c r="DU263" s="13">
        <v>0.17582666127838401</v>
      </c>
      <c r="DV263">
        <v>0.78202363851504697</v>
      </c>
      <c r="DW263">
        <v>0</v>
      </c>
      <c r="DX263">
        <v>0</v>
      </c>
      <c r="DY263">
        <v>0.21797636148511601</v>
      </c>
      <c r="DZ263">
        <v>0</v>
      </c>
      <c r="EA263">
        <v>0</v>
      </c>
      <c r="EB263">
        <v>0</v>
      </c>
      <c r="EC263">
        <v>0</v>
      </c>
    </row>
    <row r="264" spans="102:133" x14ac:dyDescent="0.2">
      <c r="CX264">
        <v>0.25287917544993299</v>
      </c>
      <c r="CY264" s="13">
        <v>0.17824821995311099</v>
      </c>
      <c r="CZ264">
        <v>0.79655539594701397</v>
      </c>
      <c r="DA264">
        <v>0</v>
      </c>
      <c r="DB264">
        <v>0</v>
      </c>
      <c r="DC264">
        <v>0.20344460405343001</v>
      </c>
      <c r="DD264">
        <v>0</v>
      </c>
      <c r="DE264">
        <v>0</v>
      </c>
      <c r="DF264">
        <v>0</v>
      </c>
      <c r="DG264">
        <v>0</v>
      </c>
      <c r="DT264">
        <v>0.25287917545004301</v>
      </c>
      <c r="DU264" s="13">
        <v>0.178248219953135</v>
      </c>
      <c r="DV264">
        <v>0.79655539594723401</v>
      </c>
      <c r="DW264">
        <v>0</v>
      </c>
      <c r="DX264">
        <v>0</v>
      </c>
      <c r="DY264">
        <v>0.20344460405293999</v>
      </c>
      <c r="DZ264">
        <v>0</v>
      </c>
      <c r="EA264">
        <v>0</v>
      </c>
      <c r="EB264">
        <v>0</v>
      </c>
      <c r="EC264">
        <v>0</v>
      </c>
    </row>
    <row r="265" spans="102:133" x14ac:dyDescent="0.2">
      <c r="CX265">
        <v>0.25885805215612401</v>
      </c>
      <c r="CY265" s="13">
        <v>0.18066977862786501</v>
      </c>
      <c r="CZ265">
        <v>0.811087153379212</v>
      </c>
      <c r="DA265">
        <v>0</v>
      </c>
      <c r="DB265">
        <v>0</v>
      </c>
      <c r="DC265">
        <v>0.18891284662125199</v>
      </c>
      <c r="DD265">
        <v>0</v>
      </c>
      <c r="DE265">
        <v>0</v>
      </c>
      <c r="DF265">
        <v>0</v>
      </c>
      <c r="DG265">
        <v>0</v>
      </c>
      <c r="DT265">
        <v>0.25885805215623198</v>
      </c>
      <c r="DU265" s="13">
        <v>0.180669778627887</v>
      </c>
      <c r="DV265">
        <v>0.81108715337942106</v>
      </c>
      <c r="DW265">
        <v>0</v>
      </c>
      <c r="DX265">
        <v>0</v>
      </c>
      <c r="DY265">
        <v>0.18891284662076499</v>
      </c>
      <c r="DZ265">
        <v>0</v>
      </c>
      <c r="EA265">
        <v>0</v>
      </c>
      <c r="EB265">
        <v>0</v>
      </c>
      <c r="EC265">
        <v>0</v>
      </c>
    </row>
    <row r="266" spans="102:133" x14ac:dyDescent="0.2">
      <c r="CX266">
        <v>0.26490590027993399</v>
      </c>
      <c r="CY266" s="13">
        <v>0.18309133730261901</v>
      </c>
      <c r="CZ266">
        <v>0.82561891081141103</v>
      </c>
      <c r="DA266">
        <v>0</v>
      </c>
      <c r="DB266">
        <v>0</v>
      </c>
      <c r="DC266">
        <v>0.174381089189073</v>
      </c>
      <c r="DD266">
        <v>0</v>
      </c>
      <c r="DE266">
        <v>0</v>
      </c>
      <c r="DF266">
        <v>0</v>
      </c>
      <c r="DG266">
        <v>0</v>
      </c>
      <c r="DT266">
        <v>0.26490590028004002</v>
      </c>
      <c r="DU266" s="13">
        <v>0.18309133730263799</v>
      </c>
      <c r="DV266">
        <v>0.82561891081160699</v>
      </c>
      <c r="DW266">
        <v>0</v>
      </c>
      <c r="DX266">
        <v>0</v>
      </c>
      <c r="DY266">
        <v>0.17438108918858999</v>
      </c>
      <c r="DZ266">
        <v>0</v>
      </c>
      <c r="EA266">
        <v>0</v>
      </c>
      <c r="EB266">
        <v>0</v>
      </c>
      <c r="EC266">
        <v>0</v>
      </c>
    </row>
    <row r="267" spans="102:133" x14ac:dyDescent="0.2">
      <c r="CX267">
        <v>0.27101810250870201</v>
      </c>
      <c r="CY267" s="13">
        <v>0.185512895977372</v>
      </c>
      <c r="CZ267">
        <v>0.84015066824360796</v>
      </c>
      <c r="DA267">
        <v>0</v>
      </c>
      <c r="DB267">
        <v>0</v>
      </c>
      <c r="DC267">
        <v>0.159849331756896</v>
      </c>
      <c r="DD267">
        <v>0</v>
      </c>
      <c r="DE267">
        <v>0</v>
      </c>
      <c r="DF267">
        <v>0</v>
      </c>
      <c r="DG267">
        <v>0</v>
      </c>
      <c r="DT267">
        <v>0.27101810250880498</v>
      </c>
      <c r="DU267" s="13">
        <v>0.18551289597739001</v>
      </c>
      <c r="DV267">
        <v>0.84015066824379303</v>
      </c>
      <c r="DW267">
        <v>0</v>
      </c>
      <c r="DX267">
        <v>0</v>
      </c>
      <c r="DY267">
        <v>0.159849331756414</v>
      </c>
      <c r="DZ267">
        <v>0</v>
      </c>
      <c r="EA267">
        <v>0</v>
      </c>
      <c r="EB267">
        <v>0</v>
      </c>
      <c r="EC267">
        <v>0</v>
      </c>
    </row>
    <row r="268" spans="102:133" x14ac:dyDescent="0.2">
      <c r="CX268">
        <v>0.27719040174390502</v>
      </c>
      <c r="CY268" s="13">
        <v>0.18793445465212599</v>
      </c>
      <c r="CZ268">
        <v>0.85468242567580699</v>
      </c>
      <c r="DA268">
        <v>0</v>
      </c>
      <c r="DB268">
        <v>0</v>
      </c>
      <c r="DC268">
        <v>0.14531757432471701</v>
      </c>
      <c r="DD268">
        <v>0</v>
      </c>
      <c r="DE268">
        <v>0</v>
      </c>
      <c r="DF268">
        <v>0</v>
      </c>
      <c r="DG268">
        <v>0</v>
      </c>
      <c r="DT268">
        <v>0.277190401744006</v>
      </c>
      <c r="DU268" s="13">
        <v>0.18793445465214101</v>
      </c>
      <c r="DV268">
        <v>0.85468242567597996</v>
      </c>
      <c r="DW268">
        <v>0</v>
      </c>
      <c r="DX268">
        <v>0</v>
      </c>
      <c r="DY268">
        <v>0.145317574324239</v>
      </c>
      <c r="DZ268">
        <v>0</v>
      </c>
      <c r="EA268">
        <v>0</v>
      </c>
      <c r="EB268">
        <v>0</v>
      </c>
      <c r="EC268">
        <v>0</v>
      </c>
    </row>
    <row r="269" spans="102:133" x14ac:dyDescent="0.2">
      <c r="CX269">
        <v>0.28341887163298202</v>
      </c>
      <c r="CY269" s="13">
        <v>0.19035601332688001</v>
      </c>
      <c r="CZ269">
        <v>0.86921418310800502</v>
      </c>
      <c r="DA269">
        <v>0</v>
      </c>
      <c r="DB269">
        <v>0</v>
      </c>
      <c r="DC269">
        <v>0.13078581689253899</v>
      </c>
      <c r="DD269">
        <v>0</v>
      </c>
      <c r="DE269">
        <v>0</v>
      </c>
      <c r="DF269">
        <v>0</v>
      </c>
      <c r="DG269">
        <v>0</v>
      </c>
      <c r="DT269">
        <v>0.28341887163308099</v>
      </c>
      <c r="DU269" s="13">
        <v>0.190356013326893</v>
      </c>
      <c r="DV269">
        <v>0.869214183108167</v>
      </c>
      <c r="DW269">
        <v>0</v>
      </c>
      <c r="DX269">
        <v>0</v>
      </c>
      <c r="DY269">
        <v>0.13078581689206301</v>
      </c>
      <c r="DZ269">
        <v>0</v>
      </c>
      <c r="EA269">
        <v>0</v>
      </c>
      <c r="EB269">
        <v>0</v>
      </c>
      <c r="EC269">
        <v>0</v>
      </c>
    </row>
    <row r="270" spans="102:133" x14ac:dyDescent="0.2">
      <c r="CX270">
        <v>0.28969988923662598</v>
      </c>
      <c r="CY270" s="13">
        <v>0.19277757200163401</v>
      </c>
      <c r="CZ270">
        <v>0.88374594054020195</v>
      </c>
      <c r="DA270">
        <v>0</v>
      </c>
      <c r="DB270">
        <v>0</v>
      </c>
      <c r="DC270">
        <v>0.11625405946036101</v>
      </c>
      <c r="DD270">
        <v>0</v>
      </c>
      <c r="DE270">
        <v>0</v>
      </c>
      <c r="DF270">
        <v>0</v>
      </c>
      <c r="DG270">
        <v>0</v>
      </c>
      <c r="DT270">
        <v>0.28969988923672202</v>
      </c>
      <c r="DU270" s="13">
        <v>0.192777572001644</v>
      </c>
      <c r="DV270">
        <v>0.88374594054035405</v>
      </c>
      <c r="DW270">
        <v>0</v>
      </c>
      <c r="DX270">
        <v>0</v>
      </c>
      <c r="DY270">
        <v>0.116254059459888</v>
      </c>
      <c r="DZ270">
        <v>0</v>
      </c>
      <c r="EA270">
        <v>0</v>
      </c>
      <c r="EB270">
        <v>0</v>
      </c>
      <c r="EC270">
        <v>0</v>
      </c>
    </row>
    <row r="271" spans="102:133" x14ac:dyDescent="0.2">
      <c r="CX271">
        <v>0.29603010978099698</v>
      </c>
      <c r="CY271" s="13">
        <v>0.195199130676388</v>
      </c>
      <c r="CZ271">
        <v>0.89827769797240098</v>
      </c>
      <c r="DA271">
        <v>0</v>
      </c>
      <c r="DB271">
        <v>0</v>
      </c>
      <c r="DC271">
        <v>0.101722302028183</v>
      </c>
      <c r="DD271">
        <v>0</v>
      </c>
      <c r="DE271">
        <v>0</v>
      </c>
      <c r="DF271">
        <v>0</v>
      </c>
      <c r="DG271">
        <v>0</v>
      </c>
      <c r="DT271">
        <v>0.29603010978109001</v>
      </c>
      <c r="DU271" s="13">
        <v>0.19519913067639599</v>
      </c>
      <c r="DV271">
        <v>0.89827769797253998</v>
      </c>
      <c r="DW271">
        <v>0</v>
      </c>
      <c r="DX271">
        <v>0</v>
      </c>
      <c r="DY271">
        <v>0.101722302027713</v>
      </c>
      <c r="DZ271">
        <v>0</v>
      </c>
      <c r="EA271">
        <v>0</v>
      </c>
      <c r="EB271">
        <v>0</v>
      </c>
      <c r="EC271">
        <v>0</v>
      </c>
    </row>
    <row r="272" spans="102:133" x14ac:dyDescent="0.2">
      <c r="CX272">
        <v>0.30240644341253797</v>
      </c>
      <c r="CY272" s="13">
        <v>0.19762068935114099</v>
      </c>
      <c r="CZ272">
        <v>0.91280945540459901</v>
      </c>
      <c r="DA272">
        <v>0</v>
      </c>
      <c r="DB272">
        <v>0</v>
      </c>
      <c r="DC272">
        <v>8.7190544596004102E-2</v>
      </c>
      <c r="DD272">
        <v>0</v>
      </c>
      <c r="DE272">
        <v>0</v>
      </c>
      <c r="DF272">
        <v>0</v>
      </c>
      <c r="DG272">
        <v>0</v>
      </c>
      <c r="DT272">
        <v>0.30240644341262801</v>
      </c>
      <c r="DU272" s="13">
        <v>0.19762068935114699</v>
      </c>
      <c r="DV272">
        <v>0.91280945540472702</v>
      </c>
      <c r="DW272">
        <v>0</v>
      </c>
      <c r="DX272">
        <v>0</v>
      </c>
      <c r="DY272">
        <v>8.7190544595536698E-2</v>
      </c>
      <c r="DZ272">
        <v>0</v>
      </c>
      <c r="EA272">
        <v>0</v>
      </c>
      <c r="EB272">
        <v>0</v>
      </c>
      <c r="EC272">
        <v>0</v>
      </c>
    </row>
    <row r="273" spans="102:133" x14ac:dyDescent="0.2">
      <c r="CX273">
        <v>0.30882603385259899</v>
      </c>
      <c r="CY273" s="13">
        <v>0.20004224802589499</v>
      </c>
      <c r="CZ273">
        <v>0.92734121283679805</v>
      </c>
      <c r="DA273">
        <v>0</v>
      </c>
      <c r="DB273">
        <v>0</v>
      </c>
      <c r="DC273">
        <v>7.2658787163825594E-2</v>
      </c>
      <c r="DD273">
        <v>0</v>
      </c>
      <c r="DE273">
        <v>0</v>
      </c>
      <c r="DF273">
        <v>0</v>
      </c>
      <c r="DG273">
        <v>0</v>
      </c>
      <c r="DT273">
        <v>0.30882603385268598</v>
      </c>
      <c r="DU273" s="13">
        <v>0.20004224802589901</v>
      </c>
      <c r="DV273">
        <v>0.92734121283691295</v>
      </c>
      <c r="DW273">
        <v>0</v>
      </c>
      <c r="DX273">
        <v>0</v>
      </c>
      <c r="DY273">
        <v>7.2658787163362298E-2</v>
      </c>
      <c r="DZ273">
        <v>0</v>
      </c>
      <c r="EA273">
        <v>0</v>
      </c>
      <c r="EB273">
        <v>0</v>
      </c>
      <c r="EC273">
        <v>0</v>
      </c>
    </row>
    <row r="274" spans="102:133" x14ac:dyDescent="0.2">
      <c r="CX274">
        <v>0.31528623883713702</v>
      </c>
      <c r="CY274" s="13">
        <v>0.20246380670064901</v>
      </c>
      <c r="CZ274">
        <v>0.94187297026899597</v>
      </c>
      <c r="DA274">
        <v>0</v>
      </c>
      <c r="DB274">
        <v>0</v>
      </c>
      <c r="DC274">
        <v>5.8127029731646997E-2</v>
      </c>
      <c r="DD274">
        <v>0</v>
      </c>
      <c r="DE274">
        <v>0</v>
      </c>
      <c r="DF274">
        <v>0</v>
      </c>
      <c r="DG274">
        <v>0</v>
      </c>
      <c r="DT274">
        <v>0.31528623883722101</v>
      </c>
      <c r="DU274" s="13">
        <v>0.20246380670065001</v>
      </c>
      <c r="DV274">
        <v>0.9418729702691</v>
      </c>
      <c r="DW274">
        <v>0</v>
      </c>
      <c r="DX274">
        <v>0</v>
      </c>
      <c r="DY274">
        <v>5.81270297311864E-2</v>
      </c>
      <c r="DZ274">
        <v>0</v>
      </c>
      <c r="EA274">
        <v>0</v>
      </c>
      <c r="EB274">
        <v>0</v>
      </c>
      <c r="EC274">
        <v>0</v>
      </c>
    </row>
    <row r="275" spans="102:133" x14ac:dyDescent="0.2">
      <c r="CX275">
        <v>0.32178461222103999</v>
      </c>
      <c r="CY275" s="13">
        <v>0.204885365375403</v>
      </c>
      <c r="CZ275">
        <v>0.956404727701194</v>
      </c>
      <c r="DA275">
        <v>0</v>
      </c>
      <c r="DB275">
        <v>0</v>
      </c>
      <c r="DC275">
        <v>4.3595272299468898E-2</v>
      </c>
      <c r="DD275">
        <v>0</v>
      </c>
      <c r="DE275">
        <v>0</v>
      </c>
      <c r="DF275">
        <v>0</v>
      </c>
      <c r="DG275">
        <v>0</v>
      </c>
      <c r="DT275">
        <v>0.32178461222112098</v>
      </c>
      <c r="DU275" s="13">
        <v>0.204885365375402</v>
      </c>
      <c r="DV275">
        <v>0.95640472770128604</v>
      </c>
      <c r="DW275">
        <v>0</v>
      </c>
      <c r="DX275">
        <v>0</v>
      </c>
      <c r="DY275">
        <v>4.3595272299011098E-2</v>
      </c>
      <c r="DZ275">
        <v>0</v>
      </c>
      <c r="EA275">
        <v>0</v>
      </c>
      <c r="EB275">
        <v>0</v>
      </c>
      <c r="EC275">
        <v>0</v>
      </c>
    </row>
    <row r="276" spans="102:133" x14ac:dyDescent="0.2">
      <c r="CX276">
        <v>0.32831888762551698</v>
      </c>
      <c r="CY276" s="13">
        <v>0.20730692405015699</v>
      </c>
      <c r="CZ276">
        <v>0.97093648513339204</v>
      </c>
      <c r="DA276">
        <v>0</v>
      </c>
      <c r="DB276">
        <v>0</v>
      </c>
      <c r="DC276">
        <v>2.9063514867291099E-2</v>
      </c>
      <c r="DD276">
        <v>0</v>
      </c>
      <c r="DE276">
        <v>0</v>
      </c>
      <c r="DF276">
        <v>0</v>
      </c>
      <c r="DG276">
        <v>0</v>
      </c>
      <c r="DT276">
        <v>0.32831888762559502</v>
      </c>
      <c r="DU276" s="13">
        <v>0.207306924050153</v>
      </c>
      <c r="DV276">
        <v>0.97093648513347297</v>
      </c>
      <c r="DW276">
        <v>0</v>
      </c>
      <c r="DX276">
        <v>0</v>
      </c>
      <c r="DY276">
        <v>2.90635148668359E-2</v>
      </c>
      <c r="DZ276">
        <v>0</v>
      </c>
      <c r="EA276">
        <v>0</v>
      </c>
      <c r="EB276">
        <v>0</v>
      </c>
      <c r="EC276">
        <v>0</v>
      </c>
    </row>
    <row r="277" spans="102:133" x14ac:dyDescent="0.2">
      <c r="CX277">
        <v>0.33488696350903902</v>
      </c>
      <c r="CY277" s="13">
        <v>0.20972848272491099</v>
      </c>
      <c r="CZ277">
        <v>0.98546824256558996</v>
      </c>
      <c r="DA277">
        <v>0</v>
      </c>
      <c r="DB277">
        <v>0</v>
      </c>
      <c r="DC277">
        <v>1.4531757435112499E-2</v>
      </c>
      <c r="DD277">
        <v>0</v>
      </c>
      <c r="DE277">
        <v>0</v>
      </c>
      <c r="DF277">
        <v>0</v>
      </c>
      <c r="DG277">
        <v>0</v>
      </c>
      <c r="DT277">
        <v>0.33488696350911301</v>
      </c>
      <c r="DU277" s="13">
        <v>0.20972848272490499</v>
      </c>
      <c r="DV277">
        <v>0.98546824256566001</v>
      </c>
      <c r="DW277">
        <v>0</v>
      </c>
      <c r="DX277">
        <v>0</v>
      </c>
      <c r="DY277">
        <v>1.4531757434660101E-2</v>
      </c>
      <c r="DZ277">
        <v>0</v>
      </c>
      <c r="EA277">
        <v>0</v>
      </c>
      <c r="EB277">
        <v>0</v>
      </c>
      <c r="EC277">
        <v>0</v>
      </c>
    </row>
    <row r="278" spans="102:133" x14ac:dyDescent="0.2">
      <c r="CX278">
        <v>0.34148688954765199</v>
      </c>
      <c r="CY278" s="13">
        <v>0.21215004139999999</v>
      </c>
      <c r="CZ278">
        <v>1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T278">
        <v>0.34148688954765199</v>
      </c>
      <c r="DU278" s="13">
        <v>0.21215004139999999</v>
      </c>
      <c r="DV278">
        <v>1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</row>
  </sheetData>
  <conditionalFormatting sqref="EG2:EN9">
    <cfRule type="containsBlanks" dxfId="236" priority="4">
      <formula>LEN(TRIM(EG2))=0</formula>
    </cfRule>
    <cfRule type="cellIs" dxfId="235" priority="5" operator="lessThan">
      <formula>0.5</formula>
    </cfRule>
    <cfRule type="cellIs" dxfId="234" priority="6" operator="greaterThan">
      <formula>0.5</formula>
    </cfRule>
  </conditionalFormatting>
  <conditionalFormatting sqref="DK2:DR9">
    <cfRule type="containsBlanks" dxfId="233" priority="1">
      <formula>LEN(TRIM(DK2))=0</formula>
    </cfRule>
    <cfRule type="cellIs" dxfId="232" priority="2" operator="lessThan">
      <formula>0.5</formula>
    </cfRule>
    <cfRule type="cellIs" dxfId="231" priority="3" operator="greaterThan">
      <formula>0.5</formula>
    </cfRule>
  </conditionalFormatting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13</vt:i4>
      </vt:variant>
    </vt:vector>
  </HeadingPairs>
  <TitlesOfParts>
    <vt:vector size="13" baseType="lpstr">
      <vt:lpstr>Tabell 4-2</vt:lpstr>
      <vt:lpstr>Figur 4-1,2 tabell 4-5</vt:lpstr>
      <vt:lpstr>Tabell 5-6,7</vt:lpstr>
      <vt:lpstr>Tabell 5-9,10</vt:lpstr>
      <vt:lpstr>Portefølje Norge </vt:lpstr>
      <vt:lpstr>Portfølje Sverige </vt:lpstr>
      <vt:lpstr>Portefølje Danmark</vt:lpstr>
      <vt:lpstr>Portefølje med Eiendom i NOK</vt:lpstr>
      <vt:lpstr>Selskapsobligasjoner</vt:lpstr>
      <vt:lpstr>Skandinavia per sektor</vt:lpstr>
      <vt:lpstr>Skandinavia per sektor og sted</vt:lpstr>
      <vt:lpstr>Sverige i NOK</vt:lpstr>
      <vt:lpstr>Danmark i NOK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Office-bruker</dc:creator>
  <cp:lastModifiedBy>Microsoft Office-bruker</cp:lastModifiedBy>
  <dcterms:created xsi:type="dcterms:W3CDTF">2016-05-23T12:27:19Z</dcterms:created>
  <dcterms:modified xsi:type="dcterms:W3CDTF">2016-05-24T12:16:12Z</dcterms:modified>
</cp:coreProperties>
</file>